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I:\FactBooks\4_Affordability\"/>
    </mc:Choice>
  </mc:AlternateContent>
  <xr:revisionPtr revIDLastSave="0" documentId="13_ncr:1_{DD7F6281-5D31-4851-BAA5-E13ADC82F8CF}" xr6:coauthVersionLast="43" xr6:coauthVersionMax="43" xr10:uidLastSave="{00000000-0000-0000-0000-000000000000}"/>
  <bookViews>
    <workbookView xWindow="-120" yWindow="-120" windowWidth="29040" windowHeight="15840" xr2:uid="{00000000-000D-0000-FFFF-FFFF00000000}"/>
  </bookViews>
  <sheets>
    <sheet name="Table 62" sheetId="13" r:id="rId1"/>
    <sheet name="Table 63" sheetId="8" r:id="rId2"/>
    <sheet name="Table 64" sheetId="12" r:id="rId3"/>
    <sheet name="TuitionData-4Yr" sheetId="1" r:id="rId4"/>
    <sheet name="TuitionData-2Yr" sheetId="9" r:id="rId5"/>
    <sheet name="Constant $" sheetId="2" r:id="rId6"/>
    <sheet name="Median H Income Data" sheetId="3" r:id="rId7"/>
    <sheet name="Median fam income by quintile" sheetId="7" r:id="rId8"/>
    <sheet name="Cost of Attendance for Goals" sheetId="11" r:id="rId9"/>
  </sheets>
  <externalReferences>
    <externalReference r:id="rId10"/>
    <externalReference r:id="rId11"/>
  </externalReferences>
  <definedNames>
    <definedName name="_Key1" hidden="1">'Median H Income Data'!$A$22</definedName>
    <definedName name="_Order1" hidden="1">255</definedName>
    <definedName name="_Order2" hidden="1">0</definedName>
    <definedName name="_Sort" hidden="1">'Median H Income Data'!$A$5:$Q$15</definedName>
    <definedName name="_xlnm.Print_Area" localSheetId="8">'Cost of Attendance for Goals'!$A$1:$BK$32</definedName>
    <definedName name="_xlnm.Print_Area" localSheetId="0">'Table 62'!$A$1:$U$77</definedName>
    <definedName name="_xlnm.Print_Area" localSheetId="1">'Table 63'!$A$1:$X$73</definedName>
    <definedName name="_xlnm.Print_Area" localSheetId="2">'Table 64'!$A$1:$S$77</definedName>
    <definedName name="_xlnm.Print_Area" localSheetId="3">'TuitionData-4Yr'!$C$1:$MP$70</definedName>
    <definedName name="_xlnm.Print_Titles" localSheetId="5">'Constant $'!$A:$A</definedName>
    <definedName name="_xlnm.Print_Titles" localSheetId="8">'Cost of Attendance for Goals'!$A:$A</definedName>
    <definedName name="_xlnm.Print_Titles" localSheetId="7">'Median fam income by quintile'!$A:$A</definedName>
    <definedName name="_xlnm.Print_Titles" localSheetId="3">'TuitionData-4Yr'!$A:$A</definedName>
    <definedName name="T_1" localSheetId="0">'Table 62'!$B$1:$I$76</definedName>
    <definedName name="T_1">#REF!</definedName>
    <definedName name="T_2" localSheetId="2">'Table 64'!$A$1:$R$32</definedName>
    <definedName name="T_2">#REF!</definedName>
    <definedName name="T_3" localSheetId="0">#REF!</definedName>
    <definedName name="T_3" localSheetId="2">#REF!</definedName>
    <definedName name="T_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70" i="12" l="1"/>
  <c r="R69" i="12"/>
  <c r="R68" i="12"/>
  <c r="R67" i="12"/>
  <c r="R66" i="12"/>
  <c r="R65" i="12"/>
  <c r="R64" i="12"/>
  <c r="R63" i="12"/>
  <c r="R62" i="12"/>
  <c r="R61" i="12"/>
  <c r="R58" i="12"/>
  <c r="R57" i="12"/>
  <c r="R56" i="12"/>
  <c r="R55" i="12"/>
  <c r="R54" i="12"/>
  <c r="R53" i="12"/>
  <c r="R52" i="12"/>
  <c r="R51" i="12"/>
  <c r="R50" i="12"/>
  <c r="R49" i="12"/>
  <c r="R48" i="12"/>
  <c r="R47" i="12"/>
  <c r="R45" i="12"/>
  <c r="R44" i="12"/>
  <c r="R43" i="12"/>
  <c r="R42" i="12"/>
  <c r="R41" i="12"/>
  <c r="R40" i="12"/>
  <c r="R39" i="12"/>
  <c r="R38" i="12"/>
  <c r="R37" i="12"/>
  <c r="R36" i="12"/>
  <c r="R35" i="12"/>
  <c r="R34" i="12"/>
  <c r="R33" i="12"/>
  <c r="R32" i="12"/>
  <c r="R29" i="12"/>
  <c r="R28" i="12"/>
  <c r="R27" i="12"/>
  <c r="R26" i="12"/>
  <c r="R25" i="12"/>
  <c r="R24" i="12"/>
  <c r="R23" i="12"/>
  <c r="R22" i="12"/>
  <c r="R21" i="12"/>
  <c r="R20" i="12"/>
  <c r="R19" i="12"/>
  <c r="R18" i="12"/>
  <c r="R17" i="12"/>
  <c r="R16" i="12"/>
  <c r="R15" i="12"/>
  <c r="R14" i="12"/>
  <c r="R12" i="12"/>
  <c r="R11" i="12"/>
  <c r="Q70" i="12"/>
  <c r="Q69" i="12"/>
  <c r="Q68" i="12"/>
  <c r="Q67" i="12"/>
  <c r="Q66" i="12"/>
  <c r="Q65" i="12"/>
  <c r="Q64" i="12"/>
  <c r="Q63" i="12"/>
  <c r="Q62" i="12"/>
  <c r="Q61" i="12"/>
  <c r="Q58" i="12"/>
  <c r="Q57" i="12"/>
  <c r="Q56" i="12"/>
  <c r="Q55" i="12"/>
  <c r="Q54" i="12"/>
  <c r="Q53" i="12"/>
  <c r="Q52" i="12"/>
  <c r="Q51" i="12"/>
  <c r="Q50" i="12"/>
  <c r="Q49" i="12"/>
  <c r="Q48" i="12"/>
  <c r="Q47" i="12"/>
  <c r="Q45" i="12"/>
  <c r="Q44" i="12"/>
  <c r="Q43" i="12"/>
  <c r="Q42" i="12"/>
  <c r="Q41" i="12"/>
  <c r="Q40" i="12"/>
  <c r="Q39" i="12"/>
  <c r="Q38" i="12"/>
  <c r="Q37" i="12"/>
  <c r="Q36" i="12"/>
  <c r="Q35" i="12"/>
  <c r="Q34" i="12"/>
  <c r="Q33" i="12"/>
  <c r="Q32" i="12"/>
  <c r="Q29" i="12"/>
  <c r="Q28" i="12"/>
  <c r="Q27" i="12"/>
  <c r="Q26" i="12"/>
  <c r="Q25" i="12"/>
  <c r="Q24" i="12"/>
  <c r="Q23" i="12"/>
  <c r="Q22" i="12"/>
  <c r="Q21" i="12"/>
  <c r="Q20" i="12"/>
  <c r="Q19" i="12"/>
  <c r="Q18" i="12"/>
  <c r="Q17" i="12"/>
  <c r="Q16" i="12"/>
  <c r="Q15" i="12"/>
  <c r="Q14" i="12"/>
  <c r="Q12" i="12"/>
  <c r="Q11" i="12"/>
  <c r="P70" i="12"/>
  <c r="P69" i="12"/>
  <c r="P68" i="12"/>
  <c r="P67" i="12"/>
  <c r="P66" i="12"/>
  <c r="P65" i="12"/>
  <c r="P64" i="12"/>
  <c r="P63" i="12"/>
  <c r="P62" i="12"/>
  <c r="P61" i="12"/>
  <c r="P59" i="12"/>
  <c r="P58" i="12"/>
  <c r="P57" i="12"/>
  <c r="P56" i="12"/>
  <c r="P55" i="12"/>
  <c r="P54" i="12"/>
  <c r="P53" i="12"/>
  <c r="P52" i="12"/>
  <c r="P51" i="12"/>
  <c r="P50" i="12"/>
  <c r="P49" i="12"/>
  <c r="P48" i="12"/>
  <c r="P47" i="12"/>
  <c r="P45" i="12"/>
  <c r="P44" i="12"/>
  <c r="P43" i="12"/>
  <c r="P42" i="12"/>
  <c r="P41" i="12"/>
  <c r="P40" i="12"/>
  <c r="P39" i="12"/>
  <c r="P38" i="12"/>
  <c r="P37" i="12"/>
  <c r="P36" i="12"/>
  <c r="P35" i="12"/>
  <c r="P34" i="12"/>
  <c r="P33" i="12"/>
  <c r="P32" i="12"/>
  <c r="P30" i="12"/>
  <c r="P29" i="12"/>
  <c r="P28" i="12"/>
  <c r="P27" i="12"/>
  <c r="P26" i="12"/>
  <c r="P25" i="12"/>
  <c r="P24" i="12"/>
  <c r="P23" i="12"/>
  <c r="P22" i="12"/>
  <c r="P21" i="12"/>
  <c r="P20" i="12"/>
  <c r="P19" i="12"/>
  <c r="P18" i="12"/>
  <c r="P17" i="12"/>
  <c r="P16" i="12"/>
  <c r="P15" i="12"/>
  <c r="P14" i="12"/>
  <c r="P12" i="12"/>
  <c r="P11" i="12"/>
  <c r="O70" i="12"/>
  <c r="O69" i="12"/>
  <c r="O68" i="12"/>
  <c r="O67" i="12"/>
  <c r="O66" i="12"/>
  <c r="O65" i="12"/>
  <c r="O64" i="12"/>
  <c r="O63" i="12"/>
  <c r="O62" i="12"/>
  <c r="O61" i="12"/>
  <c r="O59" i="12"/>
  <c r="O58" i="12"/>
  <c r="O57" i="12"/>
  <c r="O56" i="12"/>
  <c r="O55" i="12"/>
  <c r="O54" i="12"/>
  <c r="O53" i="12"/>
  <c r="O52" i="12"/>
  <c r="O51" i="12"/>
  <c r="O50" i="12"/>
  <c r="O49" i="12"/>
  <c r="O48" i="12"/>
  <c r="O47" i="12"/>
  <c r="O45" i="12"/>
  <c r="O44" i="12"/>
  <c r="O43" i="12"/>
  <c r="O42" i="12"/>
  <c r="O41" i="12"/>
  <c r="O40" i="12"/>
  <c r="O39" i="12"/>
  <c r="O38" i="12"/>
  <c r="O37" i="12"/>
  <c r="O36" i="12"/>
  <c r="O35" i="12"/>
  <c r="O34" i="12"/>
  <c r="O33" i="12"/>
  <c r="O32" i="12"/>
  <c r="O30" i="12"/>
  <c r="O29" i="12"/>
  <c r="O28" i="12"/>
  <c r="O27" i="12"/>
  <c r="O26" i="12"/>
  <c r="O25" i="12"/>
  <c r="O24" i="12"/>
  <c r="O23" i="12"/>
  <c r="O22" i="12"/>
  <c r="O21" i="12"/>
  <c r="O20" i="12"/>
  <c r="O19" i="12"/>
  <c r="O18" i="12"/>
  <c r="O17" i="12"/>
  <c r="O16" i="12"/>
  <c r="O15" i="12"/>
  <c r="O14" i="12"/>
  <c r="O12" i="12"/>
  <c r="O11" i="12"/>
  <c r="N70" i="12"/>
  <c r="N69" i="12"/>
  <c r="N68" i="12"/>
  <c r="N67" i="12"/>
  <c r="N66" i="12"/>
  <c r="N65" i="12"/>
  <c r="N64" i="12"/>
  <c r="N63" i="12"/>
  <c r="N62" i="12"/>
  <c r="N61" i="12"/>
  <c r="N59" i="12"/>
  <c r="N58" i="12"/>
  <c r="N57" i="12"/>
  <c r="N56" i="12"/>
  <c r="N55" i="12"/>
  <c r="N54" i="12"/>
  <c r="N53" i="12"/>
  <c r="N52" i="12"/>
  <c r="N51" i="12"/>
  <c r="N50" i="12"/>
  <c r="N49" i="12"/>
  <c r="N48" i="12"/>
  <c r="N47" i="12"/>
  <c r="N45" i="12"/>
  <c r="N44" i="12"/>
  <c r="N43" i="12"/>
  <c r="N42" i="12"/>
  <c r="N41" i="12"/>
  <c r="N40" i="12"/>
  <c r="N39" i="12"/>
  <c r="N38" i="12"/>
  <c r="N37" i="12"/>
  <c r="N36" i="12"/>
  <c r="N35" i="12"/>
  <c r="N34" i="12"/>
  <c r="N33" i="12"/>
  <c r="N32" i="12"/>
  <c r="N30" i="12"/>
  <c r="N29" i="12"/>
  <c r="N28" i="12"/>
  <c r="N27" i="12"/>
  <c r="N26" i="12"/>
  <c r="N25" i="12"/>
  <c r="N24" i="12"/>
  <c r="N23" i="12"/>
  <c r="N22" i="12"/>
  <c r="N21" i="12"/>
  <c r="N20" i="12"/>
  <c r="N19" i="12"/>
  <c r="N18" i="12"/>
  <c r="N17" i="12"/>
  <c r="N16" i="12"/>
  <c r="N15" i="12"/>
  <c r="N14" i="12"/>
  <c r="N12" i="12"/>
  <c r="N11" i="12"/>
  <c r="M70" i="12"/>
  <c r="M69" i="12"/>
  <c r="M68" i="12"/>
  <c r="M67" i="12"/>
  <c r="M66" i="12"/>
  <c r="M65" i="12"/>
  <c r="M64" i="12"/>
  <c r="M63" i="12"/>
  <c r="M62" i="12"/>
  <c r="M61" i="12"/>
  <c r="M59" i="12"/>
  <c r="M58" i="12"/>
  <c r="M57" i="12"/>
  <c r="M56" i="12"/>
  <c r="M55" i="12"/>
  <c r="M54" i="12"/>
  <c r="M53" i="12"/>
  <c r="M52" i="12"/>
  <c r="M51" i="12"/>
  <c r="M50" i="12"/>
  <c r="M49" i="12"/>
  <c r="M48" i="12"/>
  <c r="M47" i="12"/>
  <c r="M45" i="12"/>
  <c r="M44" i="12"/>
  <c r="M43" i="12"/>
  <c r="M42" i="12"/>
  <c r="M41" i="12"/>
  <c r="M40" i="12"/>
  <c r="M39" i="12"/>
  <c r="M38" i="12"/>
  <c r="M37" i="12"/>
  <c r="M36" i="12"/>
  <c r="M35" i="12"/>
  <c r="M34" i="12"/>
  <c r="M33" i="12"/>
  <c r="M32" i="12"/>
  <c r="M30" i="12"/>
  <c r="M29" i="12"/>
  <c r="M28" i="12"/>
  <c r="M27" i="12"/>
  <c r="M26" i="12"/>
  <c r="M25" i="12"/>
  <c r="M24" i="12"/>
  <c r="M23" i="12"/>
  <c r="M22" i="12"/>
  <c r="M21" i="12"/>
  <c r="M20" i="12"/>
  <c r="M19" i="12"/>
  <c r="M18" i="12"/>
  <c r="M17" i="12"/>
  <c r="M16" i="12"/>
  <c r="M15" i="12"/>
  <c r="M14" i="12"/>
  <c r="M12" i="12"/>
  <c r="M11" i="12"/>
  <c r="L70" i="12"/>
  <c r="L69" i="12"/>
  <c r="L68" i="12"/>
  <c r="L67" i="12"/>
  <c r="L66" i="12"/>
  <c r="L65" i="12"/>
  <c r="L64" i="12"/>
  <c r="L63" i="12"/>
  <c r="L62" i="12"/>
  <c r="L61" i="12"/>
  <c r="L59" i="12"/>
  <c r="L58" i="12"/>
  <c r="L57" i="12"/>
  <c r="L56" i="12"/>
  <c r="L55" i="12"/>
  <c r="L54" i="12"/>
  <c r="L53" i="12"/>
  <c r="L52" i="12"/>
  <c r="L51" i="12"/>
  <c r="L50" i="12"/>
  <c r="L49" i="12"/>
  <c r="L48" i="12"/>
  <c r="L47" i="12"/>
  <c r="L45" i="12"/>
  <c r="L44" i="12"/>
  <c r="L43" i="12"/>
  <c r="L42" i="12"/>
  <c r="L41" i="12"/>
  <c r="L40" i="12"/>
  <c r="L39" i="12"/>
  <c r="L38" i="12"/>
  <c r="L37" i="12"/>
  <c r="L36" i="12"/>
  <c r="L35" i="12"/>
  <c r="L34" i="12"/>
  <c r="L33" i="12"/>
  <c r="L32" i="12"/>
  <c r="L30" i="12"/>
  <c r="L29" i="12"/>
  <c r="L28" i="12"/>
  <c r="L27" i="12"/>
  <c r="L26" i="12"/>
  <c r="L25" i="12"/>
  <c r="L24" i="12"/>
  <c r="L23" i="12"/>
  <c r="L22" i="12"/>
  <c r="L21" i="12"/>
  <c r="L20" i="12"/>
  <c r="L19" i="12"/>
  <c r="L18" i="12"/>
  <c r="L17" i="12"/>
  <c r="L16" i="12"/>
  <c r="L15" i="12"/>
  <c r="L14" i="12"/>
  <c r="L12" i="12"/>
  <c r="L11" i="12"/>
  <c r="K70" i="12"/>
  <c r="K69" i="12"/>
  <c r="K68" i="12"/>
  <c r="K67" i="12"/>
  <c r="K66" i="12"/>
  <c r="K65" i="12"/>
  <c r="K64" i="12"/>
  <c r="K63" i="12"/>
  <c r="K62" i="12"/>
  <c r="K61" i="12"/>
  <c r="K59" i="12"/>
  <c r="K58" i="12"/>
  <c r="K57" i="12"/>
  <c r="K56" i="12"/>
  <c r="K55" i="12"/>
  <c r="K54" i="12"/>
  <c r="K53" i="12"/>
  <c r="K52" i="12"/>
  <c r="K51" i="12"/>
  <c r="K50" i="12"/>
  <c r="K49" i="12"/>
  <c r="K48" i="12"/>
  <c r="K47" i="12"/>
  <c r="K45" i="12"/>
  <c r="K44" i="12"/>
  <c r="K43" i="12"/>
  <c r="K42" i="12"/>
  <c r="K41" i="12"/>
  <c r="K40" i="12"/>
  <c r="K39" i="12"/>
  <c r="K38" i="12"/>
  <c r="K37" i="12"/>
  <c r="K36" i="12"/>
  <c r="K35" i="12"/>
  <c r="K34" i="12"/>
  <c r="K33" i="12"/>
  <c r="K32" i="12"/>
  <c r="K30" i="12"/>
  <c r="K29" i="12"/>
  <c r="K28" i="12"/>
  <c r="K27" i="12"/>
  <c r="K26" i="12"/>
  <c r="K25" i="12"/>
  <c r="K24" i="12"/>
  <c r="K23" i="12"/>
  <c r="K22" i="12"/>
  <c r="K21" i="12"/>
  <c r="K20" i="12"/>
  <c r="K19" i="12"/>
  <c r="K18" i="12"/>
  <c r="K17" i="12"/>
  <c r="K16" i="12"/>
  <c r="K15" i="12"/>
  <c r="K14" i="12"/>
  <c r="K12" i="12"/>
  <c r="K11" i="12"/>
  <c r="J70" i="12"/>
  <c r="J69" i="12"/>
  <c r="J68" i="12"/>
  <c r="J67" i="12"/>
  <c r="J66" i="12"/>
  <c r="J65" i="12"/>
  <c r="J64" i="12"/>
  <c r="J63" i="12"/>
  <c r="J62" i="12"/>
  <c r="J61" i="12"/>
  <c r="J59" i="12"/>
  <c r="J58" i="12"/>
  <c r="J57" i="12"/>
  <c r="J56" i="12"/>
  <c r="J55" i="12"/>
  <c r="J54" i="12"/>
  <c r="J53" i="12"/>
  <c r="J52" i="12"/>
  <c r="J51" i="12"/>
  <c r="J50" i="12"/>
  <c r="J49" i="12"/>
  <c r="J48" i="12"/>
  <c r="J47" i="12"/>
  <c r="J45" i="12"/>
  <c r="J44" i="12"/>
  <c r="J43" i="12"/>
  <c r="J42" i="12"/>
  <c r="J41" i="12"/>
  <c r="J40" i="12"/>
  <c r="J39" i="12"/>
  <c r="J38" i="12"/>
  <c r="J37" i="12"/>
  <c r="J36" i="12"/>
  <c r="J35" i="12"/>
  <c r="J34" i="12"/>
  <c r="J33" i="12"/>
  <c r="J32" i="12"/>
  <c r="J30" i="12"/>
  <c r="J29" i="12"/>
  <c r="J28" i="12"/>
  <c r="J27" i="12"/>
  <c r="J26" i="12"/>
  <c r="J25" i="12"/>
  <c r="J24" i="12"/>
  <c r="J23" i="12"/>
  <c r="J22" i="12"/>
  <c r="J21" i="12"/>
  <c r="J20" i="12"/>
  <c r="J19" i="12"/>
  <c r="J18" i="12"/>
  <c r="J17" i="12"/>
  <c r="J16" i="12"/>
  <c r="J15" i="12"/>
  <c r="J14" i="12"/>
  <c r="J12" i="12"/>
  <c r="J11" i="12"/>
  <c r="I70" i="12"/>
  <c r="I69" i="12"/>
  <c r="I68" i="12"/>
  <c r="I67" i="12"/>
  <c r="I66" i="12"/>
  <c r="I65" i="12"/>
  <c r="I64" i="12"/>
  <c r="I63" i="12"/>
  <c r="I62" i="12"/>
  <c r="I61" i="12"/>
  <c r="I59" i="12"/>
  <c r="I58" i="12"/>
  <c r="I57" i="12"/>
  <c r="I56" i="12"/>
  <c r="I55" i="12"/>
  <c r="I54" i="12"/>
  <c r="I53" i="12"/>
  <c r="I52" i="12"/>
  <c r="I51" i="12"/>
  <c r="I50" i="12"/>
  <c r="I49" i="12"/>
  <c r="I48" i="12"/>
  <c r="I47" i="12"/>
  <c r="I45" i="12"/>
  <c r="I44" i="12"/>
  <c r="I43" i="12"/>
  <c r="I42" i="12"/>
  <c r="I41" i="12"/>
  <c r="I40" i="12"/>
  <c r="I39" i="12"/>
  <c r="I38" i="12"/>
  <c r="I37" i="12"/>
  <c r="I36" i="12"/>
  <c r="I35" i="12"/>
  <c r="I34" i="12"/>
  <c r="I33" i="12"/>
  <c r="I32" i="12"/>
  <c r="I30" i="12"/>
  <c r="I29" i="12"/>
  <c r="I28" i="12"/>
  <c r="I27" i="12"/>
  <c r="I26" i="12"/>
  <c r="I25" i="12"/>
  <c r="I24" i="12"/>
  <c r="I23" i="12"/>
  <c r="I22" i="12"/>
  <c r="I21" i="12"/>
  <c r="I20" i="12"/>
  <c r="I19" i="12"/>
  <c r="I18" i="12"/>
  <c r="I17" i="12"/>
  <c r="I16" i="12"/>
  <c r="I15" i="12"/>
  <c r="I14" i="12"/>
  <c r="I12" i="12"/>
  <c r="I11" i="12"/>
  <c r="H70" i="12"/>
  <c r="H69" i="12"/>
  <c r="H68" i="12"/>
  <c r="H67" i="12"/>
  <c r="H66" i="12"/>
  <c r="H65" i="12"/>
  <c r="H64" i="12"/>
  <c r="H63" i="12"/>
  <c r="H62" i="12"/>
  <c r="H61" i="12"/>
  <c r="H59" i="12"/>
  <c r="H58" i="12"/>
  <c r="H57" i="12"/>
  <c r="H56" i="12"/>
  <c r="H55" i="12"/>
  <c r="H54" i="12"/>
  <c r="H53" i="12"/>
  <c r="H52" i="12"/>
  <c r="H51" i="12"/>
  <c r="H50" i="12"/>
  <c r="H49" i="12"/>
  <c r="H48" i="12"/>
  <c r="H47" i="12"/>
  <c r="H45" i="12"/>
  <c r="H44" i="12"/>
  <c r="H43" i="12"/>
  <c r="H42" i="12"/>
  <c r="H41" i="12"/>
  <c r="H40" i="12"/>
  <c r="H39" i="12"/>
  <c r="H38" i="12"/>
  <c r="H37" i="12"/>
  <c r="H36" i="12"/>
  <c r="H35" i="12"/>
  <c r="H34" i="12"/>
  <c r="H33" i="12"/>
  <c r="H32" i="12"/>
  <c r="H30" i="12"/>
  <c r="H29" i="12"/>
  <c r="H28" i="12"/>
  <c r="H27" i="12"/>
  <c r="H26" i="12"/>
  <c r="H25" i="12"/>
  <c r="H24" i="12"/>
  <c r="H23" i="12"/>
  <c r="H22" i="12"/>
  <c r="H21" i="12"/>
  <c r="H20" i="12"/>
  <c r="H19" i="12"/>
  <c r="H18" i="12"/>
  <c r="H17" i="12"/>
  <c r="H16" i="12"/>
  <c r="H15" i="12"/>
  <c r="H14" i="12"/>
  <c r="H12" i="12"/>
  <c r="H11" i="12"/>
  <c r="G70" i="12"/>
  <c r="G69" i="12"/>
  <c r="G68" i="12"/>
  <c r="G67" i="12"/>
  <c r="G66" i="12"/>
  <c r="G65" i="12"/>
  <c r="G64" i="12"/>
  <c r="G63" i="12"/>
  <c r="G62" i="12"/>
  <c r="G61" i="12"/>
  <c r="G59" i="12"/>
  <c r="G58" i="12"/>
  <c r="G57" i="12"/>
  <c r="G56" i="12"/>
  <c r="G55" i="12"/>
  <c r="G54" i="12"/>
  <c r="G53" i="12"/>
  <c r="G52" i="12"/>
  <c r="G51" i="12"/>
  <c r="G50" i="12"/>
  <c r="G49" i="12"/>
  <c r="G48" i="12"/>
  <c r="G47" i="12"/>
  <c r="G45" i="12"/>
  <c r="G44" i="12"/>
  <c r="G43" i="12"/>
  <c r="G42" i="12"/>
  <c r="G41" i="12"/>
  <c r="G40" i="12"/>
  <c r="G39" i="12"/>
  <c r="G38" i="12"/>
  <c r="G37" i="12"/>
  <c r="G36" i="12"/>
  <c r="G35" i="12"/>
  <c r="G34" i="12"/>
  <c r="G33" i="12"/>
  <c r="G32" i="12"/>
  <c r="G30" i="12"/>
  <c r="G29" i="12"/>
  <c r="G28" i="12"/>
  <c r="G27" i="12"/>
  <c r="G26" i="12"/>
  <c r="G25" i="12"/>
  <c r="G24" i="12"/>
  <c r="G23" i="12"/>
  <c r="G22" i="12"/>
  <c r="G21" i="12"/>
  <c r="G20" i="12"/>
  <c r="G19" i="12"/>
  <c r="G18" i="12"/>
  <c r="G17" i="12"/>
  <c r="G16" i="12"/>
  <c r="G15" i="12"/>
  <c r="G14" i="12"/>
  <c r="G12" i="12"/>
  <c r="G11" i="12"/>
  <c r="F70" i="12"/>
  <c r="F69" i="12"/>
  <c r="F68" i="12"/>
  <c r="F67" i="12"/>
  <c r="F66" i="12"/>
  <c r="F65" i="12"/>
  <c r="F64" i="12"/>
  <c r="F63" i="12"/>
  <c r="F62" i="12"/>
  <c r="F61" i="12"/>
  <c r="F59" i="12"/>
  <c r="F58" i="12"/>
  <c r="F57" i="12"/>
  <c r="F56" i="12"/>
  <c r="F55" i="12"/>
  <c r="F54" i="12"/>
  <c r="F53" i="12"/>
  <c r="F52" i="12"/>
  <c r="F51" i="12"/>
  <c r="F50" i="12"/>
  <c r="F49" i="12"/>
  <c r="F48" i="12"/>
  <c r="F47" i="12"/>
  <c r="F45" i="12"/>
  <c r="F44" i="12"/>
  <c r="F43" i="12"/>
  <c r="F42" i="12"/>
  <c r="F41" i="12"/>
  <c r="F40" i="12"/>
  <c r="F39" i="12"/>
  <c r="F38" i="12"/>
  <c r="F37" i="12"/>
  <c r="F36" i="12"/>
  <c r="F35" i="12"/>
  <c r="F34" i="12"/>
  <c r="F33" i="12"/>
  <c r="F32" i="12"/>
  <c r="F30" i="12"/>
  <c r="F29" i="12"/>
  <c r="F28" i="12"/>
  <c r="F27" i="12"/>
  <c r="F26" i="12"/>
  <c r="F25" i="12"/>
  <c r="F24" i="12"/>
  <c r="F23" i="12"/>
  <c r="F22" i="12"/>
  <c r="F21" i="12"/>
  <c r="F20" i="12"/>
  <c r="F19" i="12"/>
  <c r="F18" i="12"/>
  <c r="F17" i="12"/>
  <c r="F16" i="12"/>
  <c r="F15" i="12"/>
  <c r="F14" i="12"/>
  <c r="F12" i="12"/>
  <c r="F11" i="12"/>
  <c r="E70" i="12"/>
  <c r="E69" i="12"/>
  <c r="E68" i="12"/>
  <c r="E67" i="12"/>
  <c r="E66" i="12"/>
  <c r="E65" i="12"/>
  <c r="E64" i="12"/>
  <c r="E63" i="12"/>
  <c r="E62" i="12"/>
  <c r="E61" i="12"/>
  <c r="E59" i="12"/>
  <c r="E58" i="12"/>
  <c r="E57" i="12"/>
  <c r="E56" i="12"/>
  <c r="E55" i="12"/>
  <c r="E54" i="12"/>
  <c r="E53" i="12"/>
  <c r="E52" i="12"/>
  <c r="E51" i="12"/>
  <c r="E50" i="12"/>
  <c r="E49" i="12"/>
  <c r="E48" i="12"/>
  <c r="E47" i="12"/>
  <c r="E45" i="12"/>
  <c r="E44" i="12"/>
  <c r="E43" i="12"/>
  <c r="E42" i="12"/>
  <c r="E41" i="12"/>
  <c r="E40" i="12"/>
  <c r="E39" i="12"/>
  <c r="E38" i="12"/>
  <c r="E37" i="12"/>
  <c r="E36" i="12"/>
  <c r="E35" i="12"/>
  <c r="E34" i="12"/>
  <c r="E33" i="12"/>
  <c r="E32" i="12"/>
  <c r="E30" i="12"/>
  <c r="E29" i="12"/>
  <c r="E28" i="12"/>
  <c r="E27" i="12"/>
  <c r="E26" i="12"/>
  <c r="E25" i="12"/>
  <c r="E24" i="12"/>
  <c r="E23" i="12"/>
  <c r="E22" i="12"/>
  <c r="E21" i="12"/>
  <c r="E20" i="12"/>
  <c r="E19" i="12"/>
  <c r="E18" i="12"/>
  <c r="E17" i="12"/>
  <c r="E16" i="12"/>
  <c r="E15" i="12"/>
  <c r="E14" i="12"/>
  <c r="E12" i="12"/>
  <c r="E11" i="12"/>
  <c r="D70" i="12"/>
  <c r="D69" i="12"/>
  <c r="D68" i="12"/>
  <c r="D67" i="12"/>
  <c r="D66" i="12"/>
  <c r="D65" i="12"/>
  <c r="D64" i="12"/>
  <c r="D63" i="12"/>
  <c r="D62" i="12"/>
  <c r="D61" i="12"/>
  <c r="D59" i="12"/>
  <c r="D58" i="12"/>
  <c r="D57" i="12"/>
  <c r="D56" i="12"/>
  <c r="D55" i="12"/>
  <c r="D54" i="12"/>
  <c r="D53" i="12"/>
  <c r="D52" i="12"/>
  <c r="D51" i="12"/>
  <c r="D50" i="12"/>
  <c r="D49" i="12"/>
  <c r="D48" i="12"/>
  <c r="D47" i="12"/>
  <c r="D45" i="12"/>
  <c r="D44" i="12"/>
  <c r="D43" i="12"/>
  <c r="D42" i="12"/>
  <c r="D41" i="12"/>
  <c r="D40" i="12"/>
  <c r="D39" i="12"/>
  <c r="D38" i="12"/>
  <c r="D37" i="12"/>
  <c r="D36" i="12"/>
  <c r="D35" i="12"/>
  <c r="D34" i="12"/>
  <c r="D33" i="12"/>
  <c r="D32" i="12"/>
  <c r="D30" i="12"/>
  <c r="D29" i="12"/>
  <c r="D28" i="12"/>
  <c r="D27" i="12"/>
  <c r="D26" i="12"/>
  <c r="D25" i="12"/>
  <c r="D24" i="12"/>
  <c r="D23" i="12"/>
  <c r="D22" i="12"/>
  <c r="D21" i="12"/>
  <c r="D20" i="12"/>
  <c r="D19" i="12"/>
  <c r="D18" i="12"/>
  <c r="D17" i="12"/>
  <c r="D16" i="12"/>
  <c r="D15" i="12"/>
  <c r="D14" i="12"/>
  <c r="D12" i="12"/>
  <c r="D11" i="12"/>
  <c r="C70" i="12"/>
  <c r="C69" i="12"/>
  <c r="C68" i="12"/>
  <c r="C67" i="12"/>
  <c r="C66" i="12"/>
  <c r="C65" i="12"/>
  <c r="C64" i="12"/>
  <c r="C63" i="12"/>
  <c r="C62" i="12"/>
  <c r="C61" i="12"/>
  <c r="C59" i="12"/>
  <c r="C58" i="12"/>
  <c r="C57" i="12"/>
  <c r="C56" i="12"/>
  <c r="C55" i="12"/>
  <c r="C54" i="12"/>
  <c r="C53" i="12"/>
  <c r="C52" i="12"/>
  <c r="C51" i="12"/>
  <c r="C50" i="12"/>
  <c r="C49" i="12"/>
  <c r="C48" i="12"/>
  <c r="C47" i="12"/>
  <c r="C45" i="12"/>
  <c r="C44" i="12"/>
  <c r="C43" i="12"/>
  <c r="C42" i="12"/>
  <c r="C41" i="12"/>
  <c r="C40" i="12"/>
  <c r="C39" i="12"/>
  <c r="C38" i="12"/>
  <c r="C37" i="12"/>
  <c r="C36" i="12"/>
  <c r="C35" i="12"/>
  <c r="C34" i="12"/>
  <c r="C33" i="12"/>
  <c r="C32" i="12"/>
  <c r="C30" i="12"/>
  <c r="C29" i="12"/>
  <c r="C28" i="12"/>
  <c r="C27" i="12"/>
  <c r="C26" i="12"/>
  <c r="C25" i="12"/>
  <c r="C24" i="12"/>
  <c r="C23" i="12"/>
  <c r="C22" i="12"/>
  <c r="C21" i="12"/>
  <c r="C20" i="12"/>
  <c r="C19" i="12"/>
  <c r="C18" i="12"/>
  <c r="C17" i="12"/>
  <c r="C16" i="12"/>
  <c r="C15" i="12"/>
  <c r="C14" i="12"/>
  <c r="C12" i="12"/>
  <c r="C11" i="12"/>
  <c r="W67" i="8"/>
  <c r="V67" i="8"/>
  <c r="U67" i="8"/>
  <c r="T67" i="8"/>
  <c r="S67" i="8"/>
  <c r="L67" i="8"/>
  <c r="K67" i="8"/>
  <c r="J67" i="8"/>
  <c r="I67" i="8"/>
  <c r="H67" i="8"/>
  <c r="CP2" i="2"/>
  <c r="S68" i="13"/>
  <c r="S67" i="13"/>
  <c r="S66" i="13"/>
  <c r="S65" i="13"/>
  <c r="S64" i="13"/>
  <c r="S63" i="13"/>
  <c r="S62" i="13"/>
  <c r="S61" i="13"/>
  <c r="S60" i="13"/>
  <c r="S58" i="13"/>
  <c r="S57" i="13"/>
  <c r="S56" i="13"/>
  <c r="S55" i="13"/>
  <c r="S54" i="13"/>
  <c r="S53" i="13"/>
  <c r="S52" i="13"/>
  <c r="S51" i="13"/>
  <c r="S50" i="13"/>
  <c r="S49" i="13"/>
  <c r="S48" i="13"/>
  <c r="S47" i="13"/>
  <c r="S46" i="13"/>
  <c r="S44" i="13"/>
  <c r="S43" i="13"/>
  <c r="S42" i="13"/>
  <c r="S41" i="13"/>
  <c r="S40" i="13"/>
  <c r="S39" i="13"/>
  <c r="S38" i="13"/>
  <c r="S37" i="13"/>
  <c r="S36" i="13"/>
  <c r="S35" i="13"/>
  <c r="S34" i="13"/>
  <c r="S33" i="13"/>
  <c r="S32" i="13"/>
  <c r="S31" i="13"/>
  <c r="S29" i="13"/>
  <c r="S28" i="13"/>
  <c r="S27" i="13"/>
  <c r="S26" i="13"/>
  <c r="S25" i="13"/>
  <c r="S24" i="13"/>
  <c r="S23" i="13"/>
  <c r="S22" i="13"/>
  <c r="S21" i="13"/>
  <c r="S20" i="13"/>
  <c r="S19" i="13"/>
  <c r="S18" i="13"/>
  <c r="S17" i="13"/>
  <c r="S16" i="13"/>
  <c r="S15" i="13"/>
  <c r="S14" i="13"/>
  <c r="S13" i="13"/>
  <c r="S11" i="13"/>
  <c r="S10" i="13"/>
  <c r="R68" i="13"/>
  <c r="R67" i="13"/>
  <c r="R66" i="13"/>
  <c r="R65" i="13"/>
  <c r="R64" i="13"/>
  <c r="R63" i="13"/>
  <c r="R62" i="13"/>
  <c r="R61" i="13"/>
  <c r="R60" i="13"/>
  <c r="R58" i="13"/>
  <c r="R57" i="13"/>
  <c r="R56" i="13"/>
  <c r="R55" i="13"/>
  <c r="R54" i="13"/>
  <c r="R53" i="13"/>
  <c r="R52" i="13"/>
  <c r="R51" i="13"/>
  <c r="R50" i="13"/>
  <c r="R49" i="13"/>
  <c r="R48" i="13"/>
  <c r="R47" i="13"/>
  <c r="R46" i="13"/>
  <c r="R44" i="13"/>
  <c r="R43" i="13"/>
  <c r="R42" i="13"/>
  <c r="R41" i="13"/>
  <c r="R40" i="13"/>
  <c r="R39" i="13"/>
  <c r="R38" i="13"/>
  <c r="R37" i="13"/>
  <c r="R36" i="13"/>
  <c r="R35" i="13"/>
  <c r="R34" i="13"/>
  <c r="R33" i="13"/>
  <c r="R32" i="13"/>
  <c r="R31" i="13"/>
  <c r="R29" i="13"/>
  <c r="R28" i="13"/>
  <c r="R27" i="13"/>
  <c r="R26" i="13"/>
  <c r="R25" i="13"/>
  <c r="R24" i="13"/>
  <c r="R23" i="13"/>
  <c r="R22" i="13"/>
  <c r="R21" i="13"/>
  <c r="R20" i="13"/>
  <c r="R19" i="13"/>
  <c r="R18" i="13"/>
  <c r="R17" i="13"/>
  <c r="R16" i="13"/>
  <c r="R15" i="13"/>
  <c r="R14" i="13"/>
  <c r="R13" i="13"/>
  <c r="R11" i="13"/>
  <c r="R10" i="13"/>
  <c r="N68" i="13"/>
  <c r="N67" i="13"/>
  <c r="N66" i="13"/>
  <c r="N65" i="13"/>
  <c r="N64" i="13"/>
  <c r="N63" i="13"/>
  <c r="N62" i="13"/>
  <c r="N61" i="13"/>
  <c r="N60" i="13"/>
  <c r="N58" i="13"/>
  <c r="N57" i="13"/>
  <c r="N56" i="13"/>
  <c r="N55" i="13"/>
  <c r="N54" i="13"/>
  <c r="N53" i="13"/>
  <c r="N52" i="13"/>
  <c r="N51" i="13"/>
  <c r="N50" i="13"/>
  <c r="N49" i="13"/>
  <c r="N48" i="13"/>
  <c r="N47" i="13"/>
  <c r="N46" i="13"/>
  <c r="N44" i="13"/>
  <c r="N43" i="13"/>
  <c r="N42" i="13"/>
  <c r="N41" i="13"/>
  <c r="N40" i="13"/>
  <c r="N39" i="13"/>
  <c r="N38" i="13"/>
  <c r="N37" i="13"/>
  <c r="N36" i="13"/>
  <c r="N35" i="13"/>
  <c r="N34" i="13"/>
  <c r="N33" i="13"/>
  <c r="N32" i="13"/>
  <c r="N31" i="13"/>
  <c r="N29" i="13"/>
  <c r="N28" i="13"/>
  <c r="N27" i="13"/>
  <c r="N26" i="13"/>
  <c r="N25" i="13"/>
  <c r="N24" i="13"/>
  <c r="N23" i="13"/>
  <c r="N22" i="13"/>
  <c r="N21" i="13"/>
  <c r="N20" i="13"/>
  <c r="N19" i="13"/>
  <c r="N18" i="13"/>
  <c r="N17" i="13"/>
  <c r="N16" i="13"/>
  <c r="N15" i="13"/>
  <c r="N14" i="13"/>
  <c r="N13" i="13"/>
  <c r="N11" i="13"/>
  <c r="N10" i="13"/>
  <c r="M68" i="13"/>
  <c r="M67" i="13"/>
  <c r="M66" i="13"/>
  <c r="M65" i="13"/>
  <c r="M64" i="13"/>
  <c r="M63" i="13"/>
  <c r="M62" i="13"/>
  <c r="M61" i="13"/>
  <c r="M60" i="13"/>
  <c r="M58" i="13"/>
  <c r="M57" i="13"/>
  <c r="M56" i="13"/>
  <c r="M55" i="13"/>
  <c r="M54" i="13"/>
  <c r="M53" i="13"/>
  <c r="M52" i="13"/>
  <c r="M51" i="13"/>
  <c r="M50" i="13"/>
  <c r="M49" i="13"/>
  <c r="M48" i="13"/>
  <c r="M47" i="13"/>
  <c r="M46" i="13"/>
  <c r="M44" i="13"/>
  <c r="M43" i="13"/>
  <c r="M42" i="13"/>
  <c r="M41" i="13"/>
  <c r="M40" i="13"/>
  <c r="M39" i="13"/>
  <c r="M38" i="13"/>
  <c r="M37" i="13"/>
  <c r="M36" i="13"/>
  <c r="M35" i="13"/>
  <c r="M34" i="13"/>
  <c r="M33" i="13"/>
  <c r="M32" i="13"/>
  <c r="M31" i="13"/>
  <c r="M29" i="13"/>
  <c r="M28" i="13"/>
  <c r="M27" i="13"/>
  <c r="M26" i="13"/>
  <c r="M25" i="13"/>
  <c r="M24" i="13"/>
  <c r="M23" i="13"/>
  <c r="M22" i="13"/>
  <c r="M21" i="13"/>
  <c r="M20" i="13"/>
  <c r="M19" i="13"/>
  <c r="M18" i="13"/>
  <c r="M17" i="13"/>
  <c r="M16" i="13"/>
  <c r="M15" i="13"/>
  <c r="M14" i="13"/>
  <c r="M13" i="13"/>
  <c r="M11" i="13"/>
  <c r="M10" i="13"/>
  <c r="I69" i="13"/>
  <c r="I68" i="13"/>
  <c r="I67" i="13"/>
  <c r="I66" i="13"/>
  <c r="I65" i="13"/>
  <c r="I64" i="13"/>
  <c r="I63" i="13"/>
  <c r="I62" i="13"/>
  <c r="I61" i="13"/>
  <c r="I60" i="13"/>
  <c r="I58" i="13"/>
  <c r="I57" i="13"/>
  <c r="I56" i="13"/>
  <c r="I55" i="13"/>
  <c r="I54" i="13"/>
  <c r="I53" i="13"/>
  <c r="I52" i="13"/>
  <c r="I51" i="13"/>
  <c r="I50" i="13"/>
  <c r="I49" i="13"/>
  <c r="I48" i="13"/>
  <c r="I47" i="13"/>
  <c r="I46" i="13"/>
  <c r="I44" i="13"/>
  <c r="I43" i="13"/>
  <c r="I42" i="13"/>
  <c r="I41" i="13"/>
  <c r="I40" i="13"/>
  <c r="I39" i="13"/>
  <c r="I38" i="13"/>
  <c r="I37" i="13"/>
  <c r="I36" i="13"/>
  <c r="I35" i="13"/>
  <c r="I34" i="13"/>
  <c r="I33" i="13"/>
  <c r="I32" i="13"/>
  <c r="I31" i="13"/>
  <c r="I29" i="13"/>
  <c r="I28" i="13"/>
  <c r="I27" i="13"/>
  <c r="I26" i="13"/>
  <c r="I25" i="13"/>
  <c r="I24" i="13"/>
  <c r="I23" i="13"/>
  <c r="I22" i="13"/>
  <c r="I21" i="13"/>
  <c r="I20" i="13"/>
  <c r="I19" i="13"/>
  <c r="I18" i="13"/>
  <c r="I17" i="13"/>
  <c r="I16" i="13"/>
  <c r="I15" i="13"/>
  <c r="I14" i="13"/>
  <c r="I13" i="13"/>
  <c r="I11" i="13"/>
  <c r="I10" i="13"/>
  <c r="H69" i="13"/>
  <c r="H68" i="13"/>
  <c r="H67" i="13"/>
  <c r="H66" i="13"/>
  <c r="H65" i="13"/>
  <c r="H64" i="13"/>
  <c r="H63" i="13"/>
  <c r="H62" i="13"/>
  <c r="H61" i="13"/>
  <c r="H60" i="13"/>
  <c r="H58" i="13"/>
  <c r="H57" i="13"/>
  <c r="H56" i="13"/>
  <c r="H55" i="13"/>
  <c r="H54" i="13"/>
  <c r="H53" i="13"/>
  <c r="H52" i="13"/>
  <c r="H51" i="13"/>
  <c r="H50" i="13"/>
  <c r="H49" i="13"/>
  <c r="H48" i="13"/>
  <c r="H47" i="13"/>
  <c r="H46" i="13"/>
  <c r="H44" i="13"/>
  <c r="H43" i="13"/>
  <c r="H42" i="13"/>
  <c r="H41" i="13"/>
  <c r="H40" i="13"/>
  <c r="H39" i="13"/>
  <c r="H38" i="13"/>
  <c r="H37" i="13"/>
  <c r="H36" i="13"/>
  <c r="H35" i="13"/>
  <c r="H34" i="13"/>
  <c r="H33" i="13"/>
  <c r="H32" i="13"/>
  <c r="H31" i="13"/>
  <c r="H29" i="13"/>
  <c r="H28" i="13"/>
  <c r="H27" i="13"/>
  <c r="H26" i="13"/>
  <c r="H25" i="13"/>
  <c r="H24" i="13"/>
  <c r="H23" i="13"/>
  <c r="H22" i="13"/>
  <c r="H21" i="13"/>
  <c r="H20" i="13"/>
  <c r="H19" i="13"/>
  <c r="H18" i="13"/>
  <c r="H17" i="13"/>
  <c r="H16" i="13"/>
  <c r="H15" i="13"/>
  <c r="H14" i="13"/>
  <c r="H13" i="13"/>
  <c r="H11" i="13"/>
  <c r="H10" i="13"/>
  <c r="D69" i="13" l="1"/>
  <c r="D68" i="13"/>
  <c r="D67" i="13"/>
  <c r="D66" i="13"/>
  <c r="D65" i="13"/>
  <c r="D64" i="13"/>
  <c r="D63" i="13"/>
  <c r="D62" i="13"/>
  <c r="D61" i="13"/>
  <c r="D60" i="13"/>
  <c r="D58" i="13"/>
  <c r="D57" i="13"/>
  <c r="D56" i="13"/>
  <c r="D55" i="13"/>
  <c r="D54" i="13"/>
  <c r="D53" i="13"/>
  <c r="D52" i="13"/>
  <c r="D51" i="13"/>
  <c r="D50" i="13"/>
  <c r="D49" i="13"/>
  <c r="D48" i="13"/>
  <c r="D47" i="13"/>
  <c r="D46" i="13"/>
  <c r="D44" i="13"/>
  <c r="D43" i="13"/>
  <c r="D42" i="13"/>
  <c r="D41" i="13"/>
  <c r="D40" i="13"/>
  <c r="D39" i="13"/>
  <c r="D38" i="13"/>
  <c r="D37" i="13"/>
  <c r="D36" i="13"/>
  <c r="D35" i="13"/>
  <c r="D34" i="13"/>
  <c r="D33" i="13"/>
  <c r="D32" i="13"/>
  <c r="D31" i="13"/>
  <c r="D29" i="13"/>
  <c r="D28" i="13"/>
  <c r="D27" i="13"/>
  <c r="D26" i="13"/>
  <c r="D25" i="13"/>
  <c r="D24" i="13"/>
  <c r="D23" i="13"/>
  <c r="D22" i="13"/>
  <c r="D21" i="13"/>
  <c r="D20" i="13"/>
  <c r="D19" i="13"/>
  <c r="D18" i="13"/>
  <c r="D17" i="13"/>
  <c r="D16" i="13"/>
  <c r="D15" i="13"/>
  <c r="D14" i="13"/>
  <c r="D13" i="13"/>
  <c r="D11" i="13"/>
  <c r="D10" i="13"/>
  <c r="BX64" i="7"/>
  <c r="R67" i="8" s="1"/>
  <c r="BW64" i="7"/>
  <c r="Q67" i="8" s="1"/>
  <c r="BV64" i="7"/>
  <c r="P67" i="8" s="1"/>
  <c r="BU64" i="7"/>
  <c r="O67" i="8" s="1"/>
  <c r="BT64" i="7"/>
  <c r="N67" i="8" s="1"/>
  <c r="BX63" i="7"/>
  <c r="BW63" i="7"/>
  <c r="BV63" i="7"/>
  <c r="BU63" i="7"/>
  <c r="BT63" i="7"/>
  <c r="BX62" i="7"/>
  <c r="BW62" i="7"/>
  <c r="BV62" i="7"/>
  <c r="BU62" i="7"/>
  <c r="BT62" i="7"/>
  <c r="BX61" i="7"/>
  <c r="BW61" i="7"/>
  <c r="BV61" i="7"/>
  <c r="BU61" i="7"/>
  <c r="BT61" i="7"/>
  <c r="BX60" i="7"/>
  <c r="BW60" i="7"/>
  <c r="BV60" i="7"/>
  <c r="BU60" i="7"/>
  <c r="BT60" i="7"/>
  <c r="BX59" i="7"/>
  <c r="BW59" i="7"/>
  <c r="BV59" i="7"/>
  <c r="BU59" i="7"/>
  <c r="BT59" i="7"/>
  <c r="BX58" i="7"/>
  <c r="BW58" i="7"/>
  <c r="BV58" i="7"/>
  <c r="BU58" i="7"/>
  <c r="BT58" i="7"/>
  <c r="BX57" i="7"/>
  <c r="BW57" i="7"/>
  <c r="BV57" i="7"/>
  <c r="BU57" i="7"/>
  <c r="BT57" i="7"/>
  <c r="BX56" i="7"/>
  <c r="BW56" i="7"/>
  <c r="BV56" i="7"/>
  <c r="BU56" i="7"/>
  <c r="BT56" i="7"/>
  <c r="BX55" i="7"/>
  <c r="BW55" i="7"/>
  <c r="BV55" i="7"/>
  <c r="BU55" i="7"/>
  <c r="BT55" i="7"/>
  <c r="BX54" i="7"/>
  <c r="BW54" i="7"/>
  <c r="BV54" i="7"/>
  <c r="BU54" i="7"/>
  <c r="BT54" i="7"/>
  <c r="S57" i="8" s="1"/>
  <c r="BX53" i="7"/>
  <c r="BW53" i="7"/>
  <c r="BV53" i="7"/>
  <c r="BU53" i="7"/>
  <c r="BT53" i="7"/>
  <c r="BX52" i="7"/>
  <c r="BW52" i="7"/>
  <c r="BV52" i="7"/>
  <c r="BU52" i="7"/>
  <c r="BT52" i="7"/>
  <c r="BX51" i="7"/>
  <c r="BW51" i="7"/>
  <c r="BV51" i="7"/>
  <c r="BU51" i="7"/>
  <c r="BT51" i="7"/>
  <c r="BX50" i="7"/>
  <c r="BW50" i="7"/>
  <c r="BV50" i="7"/>
  <c r="BU50" i="7"/>
  <c r="BT50" i="7"/>
  <c r="BX49" i="7"/>
  <c r="BW49" i="7"/>
  <c r="BV49" i="7"/>
  <c r="BU49" i="7"/>
  <c r="BT49" i="7"/>
  <c r="BX48" i="7"/>
  <c r="BW48" i="7"/>
  <c r="BV48" i="7"/>
  <c r="BU48" i="7"/>
  <c r="BT48" i="7"/>
  <c r="BX47" i="7"/>
  <c r="BW47" i="7"/>
  <c r="BV47" i="7"/>
  <c r="BU47" i="7"/>
  <c r="BT47" i="7"/>
  <c r="BX46" i="7"/>
  <c r="BW46" i="7"/>
  <c r="BV46" i="7"/>
  <c r="BU46" i="7"/>
  <c r="BT46" i="7"/>
  <c r="BX45" i="7"/>
  <c r="BW45" i="7"/>
  <c r="BV45" i="7"/>
  <c r="BU45" i="7"/>
  <c r="BT45" i="7"/>
  <c r="BX44" i="7"/>
  <c r="BW44" i="7"/>
  <c r="BV44" i="7"/>
  <c r="BU44" i="7"/>
  <c r="BT44" i="7"/>
  <c r="BX43" i="7"/>
  <c r="BW43" i="7"/>
  <c r="BV43" i="7"/>
  <c r="BU43" i="7"/>
  <c r="BT43" i="7"/>
  <c r="BX42" i="7"/>
  <c r="BW42" i="7"/>
  <c r="BV42" i="7"/>
  <c r="BU42" i="7"/>
  <c r="BT42" i="7"/>
  <c r="BX41" i="7"/>
  <c r="BW41" i="7"/>
  <c r="BV41" i="7"/>
  <c r="BU41" i="7"/>
  <c r="BT41" i="7"/>
  <c r="BX40" i="7"/>
  <c r="BW40" i="7"/>
  <c r="BV40" i="7"/>
  <c r="BU40" i="7"/>
  <c r="BT40" i="7"/>
  <c r="BX39" i="7"/>
  <c r="BW39" i="7"/>
  <c r="BV39" i="7"/>
  <c r="BU39" i="7"/>
  <c r="BT39" i="7"/>
  <c r="BX38" i="7"/>
  <c r="BW38" i="7"/>
  <c r="BV38" i="7"/>
  <c r="BU38" i="7"/>
  <c r="BT38" i="7"/>
  <c r="BX37" i="7"/>
  <c r="BW37" i="7"/>
  <c r="BV37" i="7"/>
  <c r="BU37" i="7"/>
  <c r="BT37" i="7"/>
  <c r="BX36" i="7"/>
  <c r="BW36" i="7"/>
  <c r="BV36" i="7"/>
  <c r="BU36" i="7"/>
  <c r="BT36" i="7"/>
  <c r="BX35" i="7"/>
  <c r="BW35" i="7"/>
  <c r="BV35" i="7"/>
  <c r="BU35" i="7"/>
  <c r="BT35" i="7"/>
  <c r="BX34" i="7"/>
  <c r="BW34" i="7"/>
  <c r="BV34" i="7"/>
  <c r="BU34" i="7"/>
  <c r="BT34" i="7"/>
  <c r="BX33" i="7"/>
  <c r="BW33" i="7"/>
  <c r="BV33" i="7"/>
  <c r="BU33" i="7"/>
  <c r="BT33" i="7"/>
  <c r="BX32" i="7"/>
  <c r="BW32" i="7"/>
  <c r="BV32" i="7"/>
  <c r="BU32" i="7"/>
  <c r="BT32" i="7"/>
  <c r="BX31" i="7"/>
  <c r="BW31" i="7"/>
  <c r="BV31" i="7"/>
  <c r="BU31" i="7"/>
  <c r="BT31" i="7"/>
  <c r="BX30" i="7"/>
  <c r="BW30" i="7"/>
  <c r="BV30" i="7"/>
  <c r="BU30" i="7"/>
  <c r="BT30" i="7"/>
  <c r="BX29" i="7"/>
  <c r="BW29" i="7"/>
  <c r="BV29" i="7"/>
  <c r="BU29" i="7"/>
  <c r="BT29" i="7"/>
  <c r="BX28" i="7"/>
  <c r="BW28" i="7"/>
  <c r="BV28" i="7"/>
  <c r="BU28" i="7"/>
  <c r="BT28" i="7"/>
  <c r="BX27" i="7"/>
  <c r="BW27" i="7"/>
  <c r="BV27" i="7"/>
  <c r="BU27" i="7"/>
  <c r="BT27" i="7"/>
  <c r="BX26" i="7"/>
  <c r="BW26" i="7"/>
  <c r="BV26" i="7"/>
  <c r="BU26" i="7"/>
  <c r="BT26" i="7"/>
  <c r="BX25" i="7"/>
  <c r="BW25" i="7"/>
  <c r="BV25" i="7"/>
  <c r="BU25" i="7"/>
  <c r="BT25" i="7"/>
  <c r="BX24" i="7"/>
  <c r="BW24" i="7"/>
  <c r="BV24" i="7"/>
  <c r="BU24" i="7"/>
  <c r="BT24" i="7"/>
  <c r="BX23" i="7"/>
  <c r="BW23" i="7"/>
  <c r="BV23" i="7"/>
  <c r="BU23" i="7"/>
  <c r="BT23" i="7"/>
  <c r="BX22" i="7"/>
  <c r="BW22" i="7"/>
  <c r="BV22" i="7"/>
  <c r="BU22" i="7"/>
  <c r="BT22" i="7"/>
  <c r="BX21" i="7"/>
  <c r="BW21" i="7"/>
  <c r="BV21" i="7"/>
  <c r="BU21" i="7"/>
  <c r="BT21" i="7"/>
  <c r="BX20" i="7"/>
  <c r="BW20" i="7"/>
  <c r="BV20" i="7"/>
  <c r="BU20" i="7"/>
  <c r="BT20" i="7"/>
  <c r="BX19" i="7"/>
  <c r="BW19" i="7"/>
  <c r="BV19" i="7"/>
  <c r="BU19" i="7"/>
  <c r="BT19" i="7"/>
  <c r="BX18" i="7"/>
  <c r="BW18" i="7"/>
  <c r="BV18" i="7"/>
  <c r="BU18" i="7"/>
  <c r="BT18" i="7"/>
  <c r="BX17" i="7"/>
  <c r="BW17" i="7"/>
  <c r="BV17" i="7"/>
  <c r="BU17" i="7"/>
  <c r="BT17" i="7"/>
  <c r="BX16" i="7"/>
  <c r="BW16" i="7"/>
  <c r="BV16" i="7"/>
  <c r="BU16" i="7"/>
  <c r="BT16" i="7"/>
  <c r="BX15" i="7"/>
  <c r="BW15" i="7"/>
  <c r="BV15" i="7"/>
  <c r="BU15" i="7"/>
  <c r="BT15" i="7"/>
  <c r="BX14" i="7"/>
  <c r="BW14" i="7"/>
  <c r="BV14" i="7"/>
  <c r="BU14" i="7"/>
  <c r="BT14" i="7"/>
  <c r="BX13" i="7"/>
  <c r="BW13" i="7"/>
  <c r="BV13" i="7"/>
  <c r="BU13" i="7"/>
  <c r="BT13" i="7"/>
  <c r="BX12" i="7"/>
  <c r="BW12" i="7"/>
  <c r="BV12" i="7"/>
  <c r="BU12" i="7"/>
  <c r="BT12" i="7"/>
  <c r="BX11" i="7"/>
  <c r="BW11" i="7"/>
  <c r="BV11" i="7"/>
  <c r="BU11" i="7"/>
  <c r="BT11" i="7"/>
  <c r="BX10" i="7"/>
  <c r="BW10" i="7"/>
  <c r="BV10" i="7"/>
  <c r="BU10" i="7"/>
  <c r="BT10" i="7"/>
  <c r="BX9" i="7"/>
  <c r="BW9" i="7"/>
  <c r="BV9" i="7"/>
  <c r="BU9" i="7"/>
  <c r="BT9" i="7"/>
  <c r="BX8" i="7"/>
  <c r="BW8" i="7"/>
  <c r="BV8" i="7"/>
  <c r="BU8" i="7"/>
  <c r="BT8" i="7"/>
  <c r="BX7" i="7"/>
  <c r="BW7" i="7"/>
  <c r="BV7" i="7"/>
  <c r="BU7" i="7"/>
  <c r="BT7" i="7"/>
  <c r="BX6" i="7"/>
  <c r="BW6" i="7"/>
  <c r="BV6" i="7"/>
  <c r="BU6" i="7"/>
  <c r="BT6" i="7"/>
  <c r="BX5" i="7"/>
  <c r="R8" i="8" s="1"/>
  <c r="BW5" i="7"/>
  <c r="Q8" i="8" s="1"/>
  <c r="BV5" i="7"/>
  <c r="P8" i="8" s="1"/>
  <c r="BU5" i="7"/>
  <c r="O8" i="8" s="1"/>
  <c r="BT5" i="7"/>
  <c r="BS64" i="7"/>
  <c r="G67" i="8" s="1"/>
  <c r="BR64" i="7"/>
  <c r="F67" i="8" s="1"/>
  <c r="BQ64" i="7"/>
  <c r="E67" i="8" s="1"/>
  <c r="BP64" i="7"/>
  <c r="D67" i="8" s="1"/>
  <c r="BO64" i="7"/>
  <c r="C67" i="8" s="1"/>
  <c r="BN64" i="7"/>
  <c r="BM64" i="7"/>
  <c r="BL64" i="7"/>
  <c r="BK64" i="7"/>
  <c r="BJ64" i="7"/>
  <c r="BI64" i="7"/>
  <c r="BH64" i="7"/>
  <c r="BG64" i="7"/>
  <c r="BF64" i="7"/>
  <c r="BE64" i="7"/>
  <c r="BD64" i="7"/>
  <c r="BC64" i="7"/>
  <c r="BB64" i="7"/>
  <c r="BA64" i="7"/>
  <c r="AZ64" i="7"/>
  <c r="AY64" i="7"/>
  <c r="AX64" i="7"/>
  <c r="AW64" i="7"/>
  <c r="AV64" i="7"/>
  <c r="AU64" i="7"/>
  <c r="AT64" i="7"/>
  <c r="AS64" i="7"/>
  <c r="AR64" i="7"/>
  <c r="AQ64" i="7"/>
  <c r="AP64" i="7"/>
  <c r="AO64" i="7"/>
  <c r="AN64" i="7"/>
  <c r="AM64" i="7"/>
  <c r="AL64" i="7"/>
  <c r="AK64" i="7"/>
  <c r="AJ64" i="7"/>
  <c r="AI64" i="7"/>
  <c r="AH64" i="7"/>
  <c r="AG64" i="7"/>
  <c r="AF64" i="7"/>
  <c r="AE64" i="7"/>
  <c r="AD64" i="7"/>
  <c r="AC64" i="7"/>
  <c r="AB64" i="7"/>
  <c r="AA64" i="7"/>
  <c r="Z64" i="7"/>
  <c r="Y64" i="7"/>
  <c r="X64" i="7"/>
  <c r="W64" i="7"/>
  <c r="V64" i="7"/>
  <c r="U64" i="7"/>
  <c r="T64" i="7"/>
  <c r="S64" i="7"/>
  <c r="R64" i="7"/>
  <c r="Q64" i="7"/>
  <c r="P64" i="7"/>
  <c r="O64" i="7"/>
  <c r="N64" i="7"/>
  <c r="M64" i="7"/>
  <c r="L64" i="7"/>
  <c r="K64" i="7"/>
  <c r="J64" i="7"/>
  <c r="I64" i="7"/>
  <c r="H64" i="7"/>
  <c r="G64" i="7"/>
  <c r="F64" i="7"/>
  <c r="E64" i="7"/>
  <c r="D64" i="7"/>
  <c r="C64" i="7"/>
  <c r="B64" i="7"/>
  <c r="BS63" i="7"/>
  <c r="BR63" i="7"/>
  <c r="BQ63" i="7"/>
  <c r="BP63" i="7"/>
  <c r="BO63" i="7"/>
  <c r="BN63" i="7"/>
  <c r="BM63" i="7"/>
  <c r="BL63" i="7"/>
  <c r="BK63" i="7"/>
  <c r="BJ63" i="7"/>
  <c r="BI63" i="7"/>
  <c r="BH63" i="7"/>
  <c r="BG63" i="7"/>
  <c r="BF63" i="7"/>
  <c r="BE63" i="7"/>
  <c r="BD63" i="7"/>
  <c r="BC63" i="7"/>
  <c r="BB63" i="7"/>
  <c r="BA63" i="7"/>
  <c r="AZ63" i="7"/>
  <c r="AY63" i="7"/>
  <c r="AX63" i="7"/>
  <c r="AW63" i="7"/>
  <c r="AV63" i="7"/>
  <c r="AU63" i="7"/>
  <c r="AT63" i="7"/>
  <c r="AS63" i="7"/>
  <c r="AR63" i="7"/>
  <c r="AQ63" i="7"/>
  <c r="AP63" i="7"/>
  <c r="AO63" i="7"/>
  <c r="AN63" i="7"/>
  <c r="AM63" i="7"/>
  <c r="AL63" i="7"/>
  <c r="AK63" i="7"/>
  <c r="AJ63" i="7"/>
  <c r="AI63"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F63" i="7"/>
  <c r="E63" i="7"/>
  <c r="D63" i="7"/>
  <c r="C63" i="7"/>
  <c r="B63" i="7"/>
  <c r="BS62" i="7"/>
  <c r="BR62" i="7"/>
  <c r="BQ62" i="7"/>
  <c r="BP62" i="7"/>
  <c r="BO62" i="7"/>
  <c r="BN62" i="7"/>
  <c r="BM62" i="7"/>
  <c r="BL62" i="7"/>
  <c r="BK62" i="7"/>
  <c r="BJ62" i="7"/>
  <c r="BI62" i="7"/>
  <c r="BH62" i="7"/>
  <c r="BG62" i="7"/>
  <c r="BF62" i="7"/>
  <c r="BE62" i="7"/>
  <c r="BD62" i="7"/>
  <c r="BC62" i="7"/>
  <c r="BB62" i="7"/>
  <c r="BA62" i="7"/>
  <c r="AZ62" i="7"/>
  <c r="AY62" i="7"/>
  <c r="AX62" i="7"/>
  <c r="AW62" i="7"/>
  <c r="AV62" i="7"/>
  <c r="AU62" i="7"/>
  <c r="AT62" i="7"/>
  <c r="AS62" i="7"/>
  <c r="AR62" i="7"/>
  <c r="AQ62" i="7"/>
  <c r="AP62" i="7"/>
  <c r="AO62" i="7"/>
  <c r="AN62" i="7"/>
  <c r="AM62" i="7"/>
  <c r="AL62" i="7"/>
  <c r="AK62" i="7"/>
  <c r="AJ62" i="7"/>
  <c r="AI62" i="7"/>
  <c r="AH62" i="7"/>
  <c r="AG62" i="7"/>
  <c r="AF62" i="7"/>
  <c r="AE62" i="7"/>
  <c r="AD62" i="7"/>
  <c r="AC62" i="7"/>
  <c r="AB62" i="7"/>
  <c r="AA62" i="7"/>
  <c r="Z62" i="7"/>
  <c r="Y62" i="7"/>
  <c r="X62" i="7"/>
  <c r="W62" i="7"/>
  <c r="V62" i="7"/>
  <c r="U62" i="7"/>
  <c r="T62" i="7"/>
  <c r="S62" i="7"/>
  <c r="R62" i="7"/>
  <c r="Q62" i="7"/>
  <c r="P62" i="7"/>
  <c r="O62" i="7"/>
  <c r="N62" i="7"/>
  <c r="M62" i="7"/>
  <c r="L62" i="7"/>
  <c r="K62" i="7"/>
  <c r="J62" i="7"/>
  <c r="I62" i="7"/>
  <c r="H62" i="7"/>
  <c r="G62" i="7"/>
  <c r="F62" i="7"/>
  <c r="E62" i="7"/>
  <c r="D62" i="7"/>
  <c r="C62" i="7"/>
  <c r="B62" i="7"/>
  <c r="BS61" i="7"/>
  <c r="BR61" i="7"/>
  <c r="BQ61" i="7"/>
  <c r="BP61" i="7"/>
  <c r="BO61" i="7"/>
  <c r="BN61" i="7"/>
  <c r="BM61" i="7"/>
  <c r="BL61" i="7"/>
  <c r="BK61" i="7"/>
  <c r="BJ61" i="7"/>
  <c r="BI61" i="7"/>
  <c r="BH61" i="7"/>
  <c r="BG61" i="7"/>
  <c r="BF61" i="7"/>
  <c r="BE61" i="7"/>
  <c r="BD61" i="7"/>
  <c r="BC61" i="7"/>
  <c r="BB61" i="7"/>
  <c r="BA61" i="7"/>
  <c r="AZ61" i="7"/>
  <c r="AY61" i="7"/>
  <c r="AX61" i="7"/>
  <c r="AW61" i="7"/>
  <c r="AV61" i="7"/>
  <c r="AU61" i="7"/>
  <c r="AT61" i="7"/>
  <c r="AS61" i="7"/>
  <c r="AR61" i="7"/>
  <c r="AQ61" i="7"/>
  <c r="AP61" i="7"/>
  <c r="AO61" i="7"/>
  <c r="AN61" i="7"/>
  <c r="AM61" i="7"/>
  <c r="AL61" i="7"/>
  <c r="AK61" i="7"/>
  <c r="AJ61" i="7"/>
  <c r="AI61" i="7"/>
  <c r="AH61" i="7"/>
  <c r="AG61" i="7"/>
  <c r="AF61" i="7"/>
  <c r="AE61" i="7"/>
  <c r="AD61" i="7"/>
  <c r="AC61" i="7"/>
  <c r="AB61" i="7"/>
  <c r="AA61" i="7"/>
  <c r="Z61" i="7"/>
  <c r="Y61" i="7"/>
  <c r="X61" i="7"/>
  <c r="W61" i="7"/>
  <c r="V61" i="7"/>
  <c r="U61" i="7"/>
  <c r="T61" i="7"/>
  <c r="S61" i="7"/>
  <c r="R61" i="7"/>
  <c r="Q61" i="7"/>
  <c r="P61" i="7"/>
  <c r="O61" i="7"/>
  <c r="N61" i="7"/>
  <c r="M61" i="7"/>
  <c r="L61" i="7"/>
  <c r="K61" i="7"/>
  <c r="J61" i="7"/>
  <c r="I61" i="7"/>
  <c r="H61" i="7"/>
  <c r="G61" i="7"/>
  <c r="F61" i="7"/>
  <c r="E61" i="7"/>
  <c r="D61" i="7"/>
  <c r="C61" i="7"/>
  <c r="B61" i="7"/>
  <c r="BS60" i="7"/>
  <c r="BR60" i="7"/>
  <c r="BQ60" i="7"/>
  <c r="BP60" i="7"/>
  <c r="BO60" i="7"/>
  <c r="BN60" i="7"/>
  <c r="BM60" i="7"/>
  <c r="BL60" i="7"/>
  <c r="BK60" i="7"/>
  <c r="BJ60" i="7"/>
  <c r="BI60" i="7"/>
  <c r="BH60" i="7"/>
  <c r="BG60" i="7"/>
  <c r="BF60" i="7"/>
  <c r="BE60" i="7"/>
  <c r="BD60" i="7"/>
  <c r="BC60" i="7"/>
  <c r="BB60" i="7"/>
  <c r="BA60" i="7"/>
  <c r="AZ60" i="7"/>
  <c r="AY60" i="7"/>
  <c r="AX60" i="7"/>
  <c r="AW60" i="7"/>
  <c r="AV60" i="7"/>
  <c r="AU60" i="7"/>
  <c r="AT60" i="7"/>
  <c r="AS60" i="7"/>
  <c r="AR60"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M60" i="7"/>
  <c r="L60" i="7"/>
  <c r="K60" i="7"/>
  <c r="J60" i="7"/>
  <c r="I60" i="7"/>
  <c r="H60" i="7"/>
  <c r="G60" i="7"/>
  <c r="F60" i="7"/>
  <c r="E60" i="7"/>
  <c r="D60" i="7"/>
  <c r="C60" i="7"/>
  <c r="B60" i="7"/>
  <c r="BS59" i="7"/>
  <c r="BR59" i="7"/>
  <c r="BQ59" i="7"/>
  <c r="BP59" i="7"/>
  <c r="BO59" i="7"/>
  <c r="BN59" i="7"/>
  <c r="BM59" i="7"/>
  <c r="BL59" i="7"/>
  <c r="BK59" i="7"/>
  <c r="BJ59" i="7"/>
  <c r="BI59" i="7"/>
  <c r="BH59" i="7"/>
  <c r="BG59" i="7"/>
  <c r="BF59" i="7"/>
  <c r="BE59" i="7"/>
  <c r="BD59" i="7"/>
  <c r="BC59" i="7"/>
  <c r="BB59" i="7"/>
  <c r="BA59" i="7"/>
  <c r="AZ59" i="7"/>
  <c r="AY59" i="7"/>
  <c r="AX59" i="7"/>
  <c r="AW59" i="7"/>
  <c r="AV59" i="7"/>
  <c r="AU59" i="7"/>
  <c r="AT59" i="7"/>
  <c r="AS59" i="7"/>
  <c r="AR59" i="7"/>
  <c r="AQ59" i="7"/>
  <c r="AP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F59" i="7"/>
  <c r="E59" i="7"/>
  <c r="D59" i="7"/>
  <c r="C59" i="7"/>
  <c r="B59" i="7"/>
  <c r="BS58" i="7"/>
  <c r="BR58" i="7"/>
  <c r="BQ58" i="7"/>
  <c r="BP58" i="7"/>
  <c r="BO58" i="7"/>
  <c r="BN58" i="7"/>
  <c r="BM58" i="7"/>
  <c r="BL58" i="7"/>
  <c r="BK58" i="7"/>
  <c r="BJ58" i="7"/>
  <c r="BI58" i="7"/>
  <c r="BH58" i="7"/>
  <c r="BG58" i="7"/>
  <c r="BF58" i="7"/>
  <c r="BE58" i="7"/>
  <c r="BD58" i="7"/>
  <c r="BC58" i="7"/>
  <c r="BB58" i="7"/>
  <c r="BA58" i="7"/>
  <c r="AZ58" i="7"/>
  <c r="AY58" i="7"/>
  <c r="AX58" i="7"/>
  <c r="AW58" i="7"/>
  <c r="AV58" i="7"/>
  <c r="AU58" i="7"/>
  <c r="AT58" i="7"/>
  <c r="AS58" i="7"/>
  <c r="AR58" i="7"/>
  <c r="AQ58" i="7"/>
  <c r="AP58" i="7"/>
  <c r="AO58" i="7"/>
  <c r="AN58" i="7"/>
  <c r="AM58" i="7"/>
  <c r="AL58" i="7"/>
  <c r="AK58" i="7"/>
  <c r="AJ58" i="7"/>
  <c r="AI58"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C58" i="7"/>
  <c r="B58" i="7"/>
  <c r="BS57" i="7"/>
  <c r="BR57" i="7"/>
  <c r="BQ57" i="7"/>
  <c r="BP57" i="7"/>
  <c r="BO57" i="7"/>
  <c r="BN57" i="7"/>
  <c r="BM57" i="7"/>
  <c r="BL57" i="7"/>
  <c r="BK57" i="7"/>
  <c r="BJ57" i="7"/>
  <c r="BI57" i="7"/>
  <c r="BH57" i="7"/>
  <c r="BG57" i="7"/>
  <c r="BF57" i="7"/>
  <c r="BE57" i="7"/>
  <c r="BD57" i="7"/>
  <c r="BC57" i="7"/>
  <c r="BB57" i="7"/>
  <c r="BA57" i="7"/>
  <c r="AZ57" i="7"/>
  <c r="AY57" i="7"/>
  <c r="AX57" i="7"/>
  <c r="AW57" i="7"/>
  <c r="AV57" i="7"/>
  <c r="AU57" i="7"/>
  <c r="AT57" i="7"/>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BS56" i="7"/>
  <c r="BR56" i="7"/>
  <c r="BQ56" i="7"/>
  <c r="BP56" i="7"/>
  <c r="BO56" i="7"/>
  <c r="BN56" i="7"/>
  <c r="BM56" i="7"/>
  <c r="BL56" i="7"/>
  <c r="BK56" i="7"/>
  <c r="BJ56" i="7"/>
  <c r="BI56" i="7"/>
  <c r="BH56" i="7"/>
  <c r="BG56" i="7"/>
  <c r="BF56" i="7"/>
  <c r="BE56" i="7"/>
  <c r="BD56" i="7"/>
  <c r="BC56" i="7"/>
  <c r="BB56" i="7"/>
  <c r="BA56" i="7"/>
  <c r="AZ56" i="7"/>
  <c r="AY56" i="7"/>
  <c r="AX56" i="7"/>
  <c r="AW56" i="7"/>
  <c r="AV56" i="7"/>
  <c r="AU56" i="7"/>
  <c r="AT56" i="7"/>
  <c r="AS56" i="7"/>
  <c r="AR56" i="7"/>
  <c r="AQ56" i="7"/>
  <c r="AP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F56" i="7"/>
  <c r="E56" i="7"/>
  <c r="D56" i="7"/>
  <c r="C56" i="7"/>
  <c r="B56" i="7"/>
  <c r="BS55" i="7"/>
  <c r="BR55" i="7"/>
  <c r="BQ55" i="7"/>
  <c r="BP55" i="7"/>
  <c r="BO55" i="7"/>
  <c r="BN55" i="7"/>
  <c r="BM55" i="7"/>
  <c r="BL55" i="7"/>
  <c r="BK55" i="7"/>
  <c r="BJ55" i="7"/>
  <c r="BI55" i="7"/>
  <c r="BH55" i="7"/>
  <c r="BG55" i="7"/>
  <c r="BF55" i="7"/>
  <c r="BE55" i="7"/>
  <c r="BD55" i="7"/>
  <c r="BC55" i="7"/>
  <c r="BB55" i="7"/>
  <c r="BA55" i="7"/>
  <c r="AZ55" i="7"/>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F55" i="7"/>
  <c r="E55" i="7"/>
  <c r="D55" i="7"/>
  <c r="C55" i="7"/>
  <c r="B55" i="7"/>
  <c r="BS54" i="7"/>
  <c r="BR54" i="7"/>
  <c r="BQ54" i="7"/>
  <c r="BP54" i="7"/>
  <c r="BO54" i="7"/>
  <c r="BN54" i="7"/>
  <c r="BM54" i="7"/>
  <c r="BL54" i="7"/>
  <c r="BK54" i="7"/>
  <c r="BJ54" i="7"/>
  <c r="BI54" i="7"/>
  <c r="BH54" i="7"/>
  <c r="BG54" i="7"/>
  <c r="BF54" i="7"/>
  <c r="BE54" i="7"/>
  <c r="BD54" i="7"/>
  <c r="BC54" i="7"/>
  <c r="BB54" i="7"/>
  <c r="BA54" i="7"/>
  <c r="AZ54" i="7"/>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N54" i="7"/>
  <c r="M54" i="7"/>
  <c r="L54" i="7"/>
  <c r="K54" i="7"/>
  <c r="J54" i="7"/>
  <c r="I54" i="7"/>
  <c r="H54" i="7"/>
  <c r="G54" i="7"/>
  <c r="F54" i="7"/>
  <c r="E54" i="7"/>
  <c r="D54" i="7"/>
  <c r="C54" i="7"/>
  <c r="B54" i="7"/>
  <c r="BS53" i="7"/>
  <c r="BR53" i="7"/>
  <c r="BQ53" i="7"/>
  <c r="BP53" i="7"/>
  <c r="BO53" i="7"/>
  <c r="BN53" i="7"/>
  <c r="BM53" i="7"/>
  <c r="BL53" i="7"/>
  <c r="BK53" i="7"/>
  <c r="BJ53" i="7"/>
  <c r="BI53" i="7"/>
  <c r="BH53" i="7"/>
  <c r="BG53" i="7"/>
  <c r="BF53" i="7"/>
  <c r="BE53" i="7"/>
  <c r="BD53" i="7"/>
  <c r="BC53" i="7"/>
  <c r="BB53" i="7"/>
  <c r="BA53" i="7"/>
  <c r="AZ53" i="7"/>
  <c r="AY53" i="7"/>
  <c r="AX53" i="7"/>
  <c r="AW53" i="7"/>
  <c r="AV53" i="7"/>
  <c r="AU53" i="7"/>
  <c r="AT53" i="7"/>
  <c r="AS53" i="7"/>
  <c r="AR53" i="7"/>
  <c r="AQ53" i="7"/>
  <c r="AP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C53" i="7"/>
  <c r="B53" i="7"/>
  <c r="BS52" i="7"/>
  <c r="BR52" i="7"/>
  <c r="BQ52" i="7"/>
  <c r="BP52" i="7"/>
  <c r="BO52" i="7"/>
  <c r="BN52" i="7"/>
  <c r="BM52" i="7"/>
  <c r="BL52" i="7"/>
  <c r="BK52" i="7"/>
  <c r="BJ52" i="7"/>
  <c r="BI52" i="7"/>
  <c r="BH52" i="7"/>
  <c r="BG52" i="7"/>
  <c r="BF52" i="7"/>
  <c r="BE52" i="7"/>
  <c r="BD52" i="7"/>
  <c r="BC52" i="7"/>
  <c r="BB52" i="7"/>
  <c r="BA52" i="7"/>
  <c r="AZ52" i="7"/>
  <c r="AY52" i="7"/>
  <c r="AX52" i="7"/>
  <c r="AW52" i="7"/>
  <c r="AV52" i="7"/>
  <c r="AU52" i="7"/>
  <c r="AT52" i="7"/>
  <c r="AS52" i="7"/>
  <c r="AR52" i="7"/>
  <c r="AQ52" i="7"/>
  <c r="AP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C52" i="7"/>
  <c r="B52" i="7"/>
  <c r="BS51" i="7"/>
  <c r="BR51" i="7"/>
  <c r="BQ51" i="7"/>
  <c r="BP51" i="7"/>
  <c r="BO51" i="7"/>
  <c r="BN51" i="7"/>
  <c r="BM51" i="7"/>
  <c r="BL51" i="7"/>
  <c r="BK51" i="7"/>
  <c r="BJ51" i="7"/>
  <c r="BI51" i="7"/>
  <c r="BH51" i="7"/>
  <c r="BG51" i="7"/>
  <c r="BF51" i="7"/>
  <c r="BE51" i="7"/>
  <c r="BD51" i="7"/>
  <c r="BC51" i="7"/>
  <c r="BB51" i="7"/>
  <c r="BA51" i="7"/>
  <c r="AZ51" i="7"/>
  <c r="AY51" i="7"/>
  <c r="AX5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BS50" i="7"/>
  <c r="BR50" i="7"/>
  <c r="BQ50" i="7"/>
  <c r="BP50" i="7"/>
  <c r="BO50" i="7"/>
  <c r="BN50" i="7"/>
  <c r="BM50" i="7"/>
  <c r="BL50" i="7"/>
  <c r="BK50" i="7"/>
  <c r="BJ50" i="7"/>
  <c r="BI50" i="7"/>
  <c r="BH50" i="7"/>
  <c r="BG50" i="7"/>
  <c r="BF50" i="7"/>
  <c r="BE50" i="7"/>
  <c r="BD50" i="7"/>
  <c r="BC50" i="7"/>
  <c r="BB50" i="7"/>
  <c r="BA50" i="7"/>
  <c r="AZ50" i="7"/>
  <c r="AY50" i="7"/>
  <c r="AX50" i="7"/>
  <c r="AW50" i="7"/>
  <c r="AV50" i="7"/>
  <c r="AU50" i="7"/>
  <c r="AT50" i="7"/>
  <c r="AS50" i="7"/>
  <c r="AR50" i="7"/>
  <c r="AQ50" i="7"/>
  <c r="AP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BS49" i="7"/>
  <c r="BR49" i="7"/>
  <c r="BQ49" i="7"/>
  <c r="BP49" i="7"/>
  <c r="BO49" i="7"/>
  <c r="BN49" i="7"/>
  <c r="BM49" i="7"/>
  <c r="BL49" i="7"/>
  <c r="BK49" i="7"/>
  <c r="BJ49" i="7"/>
  <c r="BI49" i="7"/>
  <c r="BH49" i="7"/>
  <c r="BG49" i="7"/>
  <c r="BF49" i="7"/>
  <c r="BE49" i="7"/>
  <c r="BD49" i="7"/>
  <c r="BC49"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C49" i="7"/>
  <c r="B49" i="7"/>
  <c r="BS48" i="7"/>
  <c r="BR48" i="7"/>
  <c r="BQ48" i="7"/>
  <c r="BP48" i="7"/>
  <c r="BO48" i="7"/>
  <c r="BN48" i="7"/>
  <c r="BM48" i="7"/>
  <c r="BL48" i="7"/>
  <c r="BK48" i="7"/>
  <c r="BJ48" i="7"/>
  <c r="BI48" i="7"/>
  <c r="BH48" i="7"/>
  <c r="BG48" i="7"/>
  <c r="BF48" i="7"/>
  <c r="BE48" i="7"/>
  <c r="BD48" i="7"/>
  <c r="BC48" i="7"/>
  <c r="BB48" i="7"/>
  <c r="BA48" i="7"/>
  <c r="AZ48" i="7"/>
  <c r="AY48" i="7"/>
  <c r="AX48" i="7"/>
  <c r="AW48" i="7"/>
  <c r="AV48" i="7"/>
  <c r="AU48" i="7"/>
  <c r="AT48" i="7"/>
  <c r="AS48" i="7"/>
  <c r="AR48" i="7"/>
  <c r="AQ48" i="7"/>
  <c r="AP48" i="7"/>
  <c r="AO48" i="7"/>
  <c r="AN48" i="7"/>
  <c r="AM48" i="7"/>
  <c r="AL48" i="7"/>
  <c r="AK48" i="7"/>
  <c r="AJ48" i="7"/>
  <c r="AI48" i="7"/>
  <c r="AH48" i="7"/>
  <c r="AG48" i="7"/>
  <c r="AF48" i="7"/>
  <c r="AE48" i="7"/>
  <c r="AD48" i="7"/>
  <c r="AC48" i="7"/>
  <c r="AB48" i="7"/>
  <c r="AA48" i="7"/>
  <c r="Z48" i="7"/>
  <c r="Y48" i="7"/>
  <c r="X48" i="7"/>
  <c r="W48" i="7"/>
  <c r="V48" i="7"/>
  <c r="U48" i="7"/>
  <c r="T48" i="7"/>
  <c r="S48" i="7"/>
  <c r="R48" i="7"/>
  <c r="Q48" i="7"/>
  <c r="P48" i="7"/>
  <c r="O48" i="7"/>
  <c r="N48" i="7"/>
  <c r="M48" i="7"/>
  <c r="L48" i="7"/>
  <c r="K48" i="7"/>
  <c r="J48" i="7"/>
  <c r="I48" i="7"/>
  <c r="H48" i="7"/>
  <c r="G48" i="7"/>
  <c r="F48" i="7"/>
  <c r="E48" i="7"/>
  <c r="D48" i="7"/>
  <c r="C48" i="7"/>
  <c r="B48" i="7"/>
  <c r="BS47" i="7"/>
  <c r="BR47" i="7"/>
  <c r="BQ47" i="7"/>
  <c r="BP47" i="7"/>
  <c r="BO47" i="7"/>
  <c r="BN47" i="7"/>
  <c r="BM47" i="7"/>
  <c r="BL47" i="7"/>
  <c r="BK47" i="7"/>
  <c r="BJ47" i="7"/>
  <c r="BI47" i="7"/>
  <c r="BH47" i="7"/>
  <c r="BG47" i="7"/>
  <c r="BF47" i="7"/>
  <c r="BE47" i="7"/>
  <c r="BD47" i="7"/>
  <c r="BC47" i="7"/>
  <c r="BB47" i="7"/>
  <c r="BA47" i="7"/>
  <c r="AZ47" i="7"/>
  <c r="AY47" i="7"/>
  <c r="AX47"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C47" i="7"/>
  <c r="B47" i="7"/>
  <c r="BS46" i="7"/>
  <c r="BR46" i="7"/>
  <c r="BQ46" i="7"/>
  <c r="BP46" i="7"/>
  <c r="BO46" i="7"/>
  <c r="BN46" i="7"/>
  <c r="BM46" i="7"/>
  <c r="BL46" i="7"/>
  <c r="BK46" i="7"/>
  <c r="BJ46" i="7"/>
  <c r="BI46" i="7"/>
  <c r="BH46" i="7"/>
  <c r="BG46" i="7"/>
  <c r="BF46" i="7"/>
  <c r="BE46" i="7"/>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C46" i="7"/>
  <c r="B46" i="7"/>
  <c r="BS45" i="7"/>
  <c r="BR45" i="7"/>
  <c r="BQ45" i="7"/>
  <c r="BP45" i="7"/>
  <c r="BO45" i="7"/>
  <c r="BN45" i="7"/>
  <c r="BM45" i="7"/>
  <c r="BL45" i="7"/>
  <c r="BK45" i="7"/>
  <c r="BJ45" i="7"/>
  <c r="BI45" i="7"/>
  <c r="BH45" i="7"/>
  <c r="BG45" i="7"/>
  <c r="BF45" i="7"/>
  <c r="BE45" i="7"/>
  <c r="BD45" i="7"/>
  <c r="BC45" i="7"/>
  <c r="BB45" i="7"/>
  <c r="BA45" i="7"/>
  <c r="AZ45" i="7"/>
  <c r="AY45"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C45" i="7"/>
  <c r="B45" i="7"/>
  <c r="BS44" i="7"/>
  <c r="BR44" i="7"/>
  <c r="BQ44" i="7"/>
  <c r="BP44" i="7"/>
  <c r="BO44" i="7"/>
  <c r="BN44" i="7"/>
  <c r="BM44" i="7"/>
  <c r="BL44" i="7"/>
  <c r="BK44" i="7"/>
  <c r="BJ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C44" i="7"/>
  <c r="B44" i="7"/>
  <c r="BS43" i="7"/>
  <c r="BR43" i="7"/>
  <c r="BQ43" i="7"/>
  <c r="BP43" i="7"/>
  <c r="BO43" i="7"/>
  <c r="BN43" i="7"/>
  <c r="BM43" i="7"/>
  <c r="BL43" i="7"/>
  <c r="BK43" i="7"/>
  <c r="BJ43" i="7"/>
  <c r="BI43" i="7"/>
  <c r="BH43" i="7"/>
  <c r="BG43" i="7"/>
  <c r="BF43" i="7"/>
  <c r="BE43" i="7"/>
  <c r="BD43" i="7"/>
  <c r="BC43" i="7"/>
  <c r="BB43" i="7"/>
  <c r="BA43" i="7"/>
  <c r="AZ43" i="7"/>
  <c r="AY43"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BS42" i="7"/>
  <c r="BR42" i="7"/>
  <c r="BQ42" i="7"/>
  <c r="BP42" i="7"/>
  <c r="BO42" i="7"/>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O42" i="7"/>
  <c r="N42" i="7"/>
  <c r="M42" i="7"/>
  <c r="L42" i="7"/>
  <c r="K42" i="7"/>
  <c r="J42" i="7"/>
  <c r="I42" i="7"/>
  <c r="H42" i="7"/>
  <c r="G42" i="7"/>
  <c r="F42" i="7"/>
  <c r="E42" i="7"/>
  <c r="D42" i="7"/>
  <c r="C42" i="7"/>
  <c r="B42"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BS40" i="7"/>
  <c r="BR40" i="7"/>
  <c r="BQ40" i="7"/>
  <c r="BP40" i="7"/>
  <c r="BO40" i="7"/>
  <c r="BN40" i="7"/>
  <c r="BM40" i="7"/>
  <c r="BL40" i="7"/>
  <c r="BK40" i="7"/>
  <c r="BJ40" i="7"/>
  <c r="BI40" i="7"/>
  <c r="BH40" i="7"/>
  <c r="BG40" i="7"/>
  <c r="BF40" i="7"/>
  <c r="BE40" i="7"/>
  <c r="BD40" i="7"/>
  <c r="BC40" i="7"/>
  <c r="BB40" i="7"/>
  <c r="BA40" i="7"/>
  <c r="AZ40" i="7"/>
  <c r="AY40" i="7"/>
  <c r="AX40" i="7"/>
  <c r="AW40" i="7"/>
  <c r="AV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C40" i="7"/>
  <c r="B40" i="7"/>
  <c r="BS39" i="7"/>
  <c r="BR39" i="7"/>
  <c r="BQ39" i="7"/>
  <c r="BP39" i="7"/>
  <c r="BO39" i="7"/>
  <c r="BN39" i="7"/>
  <c r="BM39" i="7"/>
  <c r="BL39" i="7"/>
  <c r="BK39" i="7"/>
  <c r="BJ39" i="7"/>
  <c r="BI39" i="7"/>
  <c r="BH39" i="7"/>
  <c r="BG39" i="7"/>
  <c r="BF39" i="7"/>
  <c r="BE39" i="7"/>
  <c r="BD39" i="7"/>
  <c r="BC39" i="7"/>
  <c r="BB39" i="7"/>
  <c r="BA39" i="7"/>
  <c r="AZ39" i="7"/>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C39" i="7"/>
  <c r="B39" i="7"/>
  <c r="BS38" i="7"/>
  <c r="BR38" i="7"/>
  <c r="BQ38" i="7"/>
  <c r="BP38" i="7"/>
  <c r="BO38" i="7"/>
  <c r="BN38" i="7"/>
  <c r="BM38" i="7"/>
  <c r="BL38" i="7"/>
  <c r="BK38" i="7"/>
  <c r="BJ38" i="7"/>
  <c r="BI38" i="7"/>
  <c r="BH38" i="7"/>
  <c r="BG38" i="7"/>
  <c r="BF38" i="7"/>
  <c r="BE38" i="7"/>
  <c r="BD38" i="7"/>
  <c r="BC38" i="7"/>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C38" i="7"/>
  <c r="B38" i="7"/>
  <c r="BS37" i="7"/>
  <c r="BR37" i="7"/>
  <c r="BQ37" i="7"/>
  <c r="BP37" i="7"/>
  <c r="BO37" i="7"/>
  <c r="BN37" i="7"/>
  <c r="BM37" i="7"/>
  <c r="BL37" i="7"/>
  <c r="BK37" i="7"/>
  <c r="BJ37" i="7"/>
  <c r="BI37" i="7"/>
  <c r="BH37" i="7"/>
  <c r="BG37" i="7"/>
  <c r="BF37" i="7"/>
  <c r="BE37" i="7"/>
  <c r="BD37" i="7"/>
  <c r="BC37" i="7"/>
  <c r="BB37" i="7"/>
  <c r="BA37" i="7"/>
  <c r="AZ37" i="7"/>
  <c r="AY37"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M37" i="7"/>
  <c r="L37" i="7"/>
  <c r="K37" i="7"/>
  <c r="J37" i="7"/>
  <c r="I37" i="7"/>
  <c r="H37" i="7"/>
  <c r="G37" i="7"/>
  <c r="F37" i="7"/>
  <c r="E37" i="7"/>
  <c r="D37" i="7"/>
  <c r="C37" i="7"/>
  <c r="B37"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BS35" i="7"/>
  <c r="BR35" i="7"/>
  <c r="BQ35" i="7"/>
  <c r="BP35" i="7"/>
  <c r="BO35" i="7"/>
  <c r="BN35" i="7"/>
  <c r="BM35" i="7"/>
  <c r="BL35" i="7"/>
  <c r="BK35" i="7"/>
  <c r="BJ35" i="7"/>
  <c r="BI35" i="7"/>
  <c r="BH35" i="7"/>
  <c r="BG35" i="7"/>
  <c r="BF35" i="7"/>
  <c r="BE35" i="7"/>
  <c r="BD35" i="7"/>
  <c r="BC35" i="7"/>
  <c r="BB35" i="7"/>
  <c r="BA35" i="7"/>
  <c r="AZ35"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B35" i="7"/>
  <c r="BS34" i="7"/>
  <c r="BR34" i="7"/>
  <c r="BQ34" i="7"/>
  <c r="BP34" i="7"/>
  <c r="BO34" i="7"/>
  <c r="BN34" i="7"/>
  <c r="BM34" i="7"/>
  <c r="BL34" i="7"/>
  <c r="BK34" i="7"/>
  <c r="BJ34" i="7"/>
  <c r="BI34" i="7"/>
  <c r="BH34" i="7"/>
  <c r="BG34" i="7"/>
  <c r="BF34" i="7"/>
  <c r="BE34" i="7"/>
  <c r="BD34" i="7"/>
  <c r="BC34" i="7"/>
  <c r="BB34" i="7"/>
  <c r="BA34" i="7"/>
  <c r="AZ34" i="7"/>
  <c r="AY34" i="7"/>
  <c r="AX34" i="7"/>
  <c r="AW34" i="7"/>
  <c r="AV34" i="7"/>
  <c r="AU34" i="7"/>
  <c r="AT34" i="7"/>
  <c r="AS34" i="7"/>
  <c r="AR34" i="7"/>
  <c r="AQ34" i="7"/>
  <c r="AP34" i="7"/>
  <c r="AO34" i="7"/>
  <c r="AN34" i="7"/>
  <c r="AM34" i="7"/>
  <c r="AL34" i="7"/>
  <c r="AK34" i="7"/>
  <c r="AJ34" i="7"/>
  <c r="AI34" i="7"/>
  <c r="AH34" i="7"/>
  <c r="AG34" i="7"/>
  <c r="AF34" i="7"/>
  <c r="AE34" i="7"/>
  <c r="AD34" i="7"/>
  <c r="AC34" i="7"/>
  <c r="AB34" i="7"/>
  <c r="AA34" i="7"/>
  <c r="Z34" i="7"/>
  <c r="Y34" i="7"/>
  <c r="X34" i="7"/>
  <c r="W34" i="7"/>
  <c r="V34" i="7"/>
  <c r="U34" i="7"/>
  <c r="T34" i="7"/>
  <c r="S34" i="7"/>
  <c r="R34" i="7"/>
  <c r="Q34" i="7"/>
  <c r="P34" i="7"/>
  <c r="O34" i="7"/>
  <c r="N34" i="7"/>
  <c r="M34" i="7"/>
  <c r="L34" i="7"/>
  <c r="K34" i="7"/>
  <c r="J34" i="7"/>
  <c r="I34" i="7"/>
  <c r="H34" i="7"/>
  <c r="G34" i="7"/>
  <c r="F34" i="7"/>
  <c r="E34" i="7"/>
  <c r="D34" i="7"/>
  <c r="C34" i="7"/>
  <c r="B34" i="7"/>
  <c r="BS33" i="7"/>
  <c r="BR33" i="7"/>
  <c r="BQ33" i="7"/>
  <c r="BP33" i="7"/>
  <c r="BO33" i="7"/>
  <c r="BN33" i="7"/>
  <c r="BM33" i="7"/>
  <c r="BL33" i="7"/>
  <c r="BK33" i="7"/>
  <c r="BJ33" i="7"/>
  <c r="BI33" i="7"/>
  <c r="BH33" i="7"/>
  <c r="BG33" i="7"/>
  <c r="BF33" i="7"/>
  <c r="BE33" i="7"/>
  <c r="BD33" i="7"/>
  <c r="BC33" i="7"/>
  <c r="BB33" i="7"/>
  <c r="BA33" i="7"/>
  <c r="AZ33" i="7"/>
  <c r="AY33"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C33" i="7"/>
  <c r="B33" i="7"/>
  <c r="BS32" i="7"/>
  <c r="BR32" i="7"/>
  <c r="BQ32" i="7"/>
  <c r="BP32" i="7"/>
  <c r="BO32" i="7"/>
  <c r="BN32" i="7"/>
  <c r="BM32" i="7"/>
  <c r="BL32" i="7"/>
  <c r="BK32" i="7"/>
  <c r="BJ32" i="7"/>
  <c r="BI32" i="7"/>
  <c r="BH32" i="7"/>
  <c r="BG32" i="7"/>
  <c r="BF32" i="7"/>
  <c r="BE32" i="7"/>
  <c r="BD32" i="7"/>
  <c r="BC32" i="7"/>
  <c r="BB32" i="7"/>
  <c r="BA32" i="7"/>
  <c r="AZ32"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C32" i="7"/>
  <c r="B32" i="7"/>
  <c r="BS31" i="7"/>
  <c r="BR31" i="7"/>
  <c r="BQ31" i="7"/>
  <c r="BP31" i="7"/>
  <c r="BO31" i="7"/>
  <c r="BN31" i="7"/>
  <c r="BM31" i="7"/>
  <c r="BL31" i="7"/>
  <c r="BK31" i="7"/>
  <c r="BJ31" i="7"/>
  <c r="BI31" i="7"/>
  <c r="BH31" i="7"/>
  <c r="BG31" i="7"/>
  <c r="BF31" i="7"/>
  <c r="BE31" i="7"/>
  <c r="BD31" i="7"/>
  <c r="BC31" i="7"/>
  <c r="BB31"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B31" i="7"/>
  <c r="BS30" i="7"/>
  <c r="BR30" i="7"/>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C30" i="7"/>
  <c r="B30" i="7"/>
  <c r="BS29" i="7"/>
  <c r="BR29" i="7"/>
  <c r="BQ29" i="7"/>
  <c r="BP29" i="7"/>
  <c r="BO29" i="7"/>
  <c r="BN29" i="7"/>
  <c r="BM29" i="7"/>
  <c r="BL29" i="7"/>
  <c r="BK29" i="7"/>
  <c r="BJ29" i="7"/>
  <c r="BI29" i="7"/>
  <c r="BH29" i="7"/>
  <c r="BG29" i="7"/>
  <c r="BF29" i="7"/>
  <c r="BE29" i="7"/>
  <c r="BD29" i="7"/>
  <c r="BC29" i="7"/>
  <c r="BB29" i="7"/>
  <c r="BA29" i="7"/>
  <c r="AZ29" i="7"/>
  <c r="AY29"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C29" i="7"/>
  <c r="B29" i="7"/>
  <c r="BS28" i="7"/>
  <c r="BR28" i="7"/>
  <c r="BQ28" i="7"/>
  <c r="BP28" i="7"/>
  <c r="BO28" i="7"/>
  <c r="BN28" i="7"/>
  <c r="BM28" i="7"/>
  <c r="BL28" i="7"/>
  <c r="BK28" i="7"/>
  <c r="BJ28" i="7"/>
  <c r="BI28" i="7"/>
  <c r="BH28" i="7"/>
  <c r="BG28" i="7"/>
  <c r="BF28" i="7"/>
  <c r="BE28" i="7"/>
  <c r="BD28" i="7"/>
  <c r="BC28" i="7"/>
  <c r="BB28"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D28" i="7"/>
  <c r="C28" i="7"/>
  <c r="B28" i="7"/>
  <c r="BS27" i="7"/>
  <c r="BR27" i="7"/>
  <c r="BQ27" i="7"/>
  <c r="BP27" i="7"/>
  <c r="BO27" i="7"/>
  <c r="BN27" i="7"/>
  <c r="BM27" i="7"/>
  <c r="BL27" i="7"/>
  <c r="BK27" i="7"/>
  <c r="BJ27" i="7"/>
  <c r="BI27" i="7"/>
  <c r="BH27" i="7"/>
  <c r="BG27" i="7"/>
  <c r="BF27" i="7"/>
  <c r="BE27" i="7"/>
  <c r="BD27" i="7"/>
  <c r="BC27" i="7"/>
  <c r="BB27" i="7"/>
  <c r="BA27" i="7"/>
  <c r="AZ27" i="7"/>
  <c r="AY27"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C27" i="7"/>
  <c r="B27" i="7"/>
  <c r="BS26" i="7"/>
  <c r="BR26" i="7"/>
  <c r="BQ26" i="7"/>
  <c r="BP26" i="7"/>
  <c r="BO26" i="7"/>
  <c r="BN26" i="7"/>
  <c r="BM26" i="7"/>
  <c r="BL26" i="7"/>
  <c r="BK26" i="7"/>
  <c r="BJ26" i="7"/>
  <c r="BI26" i="7"/>
  <c r="BH26" i="7"/>
  <c r="BG26" i="7"/>
  <c r="BF26" i="7"/>
  <c r="BE26" i="7"/>
  <c r="BD26" i="7"/>
  <c r="BC26" i="7"/>
  <c r="BB26" i="7"/>
  <c r="BA26" i="7"/>
  <c r="AZ26" i="7"/>
  <c r="AY26" i="7"/>
  <c r="AX26" i="7"/>
  <c r="AW26" i="7"/>
  <c r="AV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D26" i="7"/>
  <c r="C26" i="7"/>
  <c r="B26" i="7"/>
  <c r="BS25" i="7"/>
  <c r="BR25" i="7"/>
  <c r="BQ25" i="7"/>
  <c r="BP25" i="7"/>
  <c r="BO25" i="7"/>
  <c r="BN25" i="7"/>
  <c r="BM25" i="7"/>
  <c r="BL25" i="7"/>
  <c r="BK25" i="7"/>
  <c r="BJ25" i="7"/>
  <c r="BI25" i="7"/>
  <c r="BH25" i="7"/>
  <c r="BG25" i="7"/>
  <c r="BF25" i="7"/>
  <c r="BE25" i="7"/>
  <c r="BD25" i="7"/>
  <c r="BC25" i="7"/>
  <c r="BB25" i="7"/>
  <c r="BA25" i="7"/>
  <c r="AZ25" i="7"/>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D25" i="7"/>
  <c r="C25" i="7"/>
  <c r="B25" i="7"/>
  <c r="BS24" i="7"/>
  <c r="BR24" i="7"/>
  <c r="BQ24" i="7"/>
  <c r="BP24" i="7"/>
  <c r="BO24" i="7"/>
  <c r="BN24" i="7"/>
  <c r="BM24" i="7"/>
  <c r="BL24" i="7"/>
  <c r="BK24" i="7"/>
  <c r="BJ24" i="7"/>
  <c r="BI24" i="7"/>
  <c r="BH24" i="7"/>
  <c r="BG24" i="7"/>
  <c r="BF24" i="7"/>
  <c r="BE24" i="7"/>
  <c r="BD24" i="7"/>
  <c r="BC24" i="7"/>
  <c r="BB24" i="7"/>
  <c r="BA24" i="7"/>
  <c r="AZ24"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D24" i="7"/>
  <c r="C24" i="7"/>
  <c r="B24" i="7"/>
  <c r="BS23" i="7"/>
  <c r="BR23" i="7"/>
  <c r="BQ23" i="7"/>
  <c r="BP23" i="7"/>
  <c r="BO23" i="7"/>
  <c r="BN23" i="7"/>
  <c r="BM23" i="7"/>
  <c r="BL23" i="7"/>
  <c r="BK23" i="7"/>
  <c r="BJ23" i="7"/>
  <c r="BI23" i="7"/>
  <c r="BH23" i="7"/>
  <c r="BG23" i="7"/>
  <c r="BF23" i="7"/>
  <c r="BE23" i="7"/>
  <c r="BD23" i="7"/>
  <c r="BC23" i="7"/>
  <c r="BB23" i="7"/>
  <c r="BA23" i="7"/>
  <c r="AZ23" i="7"/>
  <c r="AY23"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D23" i="7"/>
  <c r="C23" i="7"/>
  <c r="B23" i="7"/>
  <c r="BS22" i="7"/>
  <c r="BR22" i="7"/>
  <c r="BQ22" i="7"/>
  <c r="BP22" i="7"/>
  <c r="BO22" i="7"/>
  <c r="BN22" i="7"/>
  <c r="BM22" i="7"/>
  <c r="BL22" i="7"/>
  <c r="BK22" i="7"/>
  <c r="BJ22" i="7"/>
  <c r="BI22" i="7"/>
  <c r="BH22" i="7"/>
  <c r="BG22" i="7"/>
  <c r="BF22" i="7"/>
  <c r="BE22" i="7"/>
  <c r="BD22" i="7"/>
  <c r="BC22" i="7"/>
  <c r="BB22" i="7"/>
  <c r="BA22" i="7"/>
  <c r="AZ22" i="7"/>
  <c r="AY22" i="7"/>
  <c r="AX22" i="7"/>
  <c r="AW22" i="7"/>
  <c r="AV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C22" i="7"/>
  <c r="B22"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C21" i="7"/>
  <c r="B21" i="7"/>
  <c r="BS20" i="7"/>
  <c r="BR20" i="7"/>
  <c r="BQ20" i="7"/>
  <c r="BP20" i="7"/>
  <c r="BO20" i="7"/>
  <c r="BN20" i="7"/>
  <c r="BM20" i="7"/>
  <c r="BL20" i="7"/>
  <c r="BK20" i="7"/>
  <c r="BJ20" i="7"/>
  <c r="BI20" i="7"/>
  <c r="BH20" i="7"/>
  <c r="BG20" i="7"/>
  <c r="BF20" i="7"/>
  <c r="BE20" i="7"/>
  <c r="BD20" i="7"/>
  <c r="BC20" i="7"/>
  <c r="BB20" i="7"/>
  <c r="BA20" i="7"/>
  <c r="AZ20"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D20" i="7"/>
  <c r="C20" i="7"/>
  <c r="B20" i="7"/>
  <c r="BS19" i="7"/>
  <c r="BR19" i="7"/>
  <c r="BQ19" i="7"/>
  <c r="BP19" i="7"/>
  <c r="BO19" i="7"/>
  <c r="BN19" i="7"/>
  <c r="BM19" i="7"/>
  <c r="BL19" i="7"/>
  <c r="BK19" i="7"/>
  <c r="BJ19" i="7"/>
  <c r="BI19" i="7"/>
  <c r="BH19" i="7"/>
  <c r="BG19" i="7"/>
  <c r="BF19" i="7"/>
  <c r="BE19" i="7"/>
  <c r="BD19" i="7"/>
  <c r="BC19" i="7"/>
  <c r="BB19" i="7"/>
  <c r="BA19" i="7"/>
  <c r="AZ19" i="7"/>
  <c r="AY19"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C19" i="7"/>
  <c r="B19"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B18" i="7"/>
  <c r="BS17" i="7"/>
  <c r="BR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17" i="7"/>
  <c r="B17" i="7"/>
  <c r="BS16" i="7"/>
  <c r="BR16" i="7"/>
  <c r="BQ16" i="7"/>
  <c r="BP16" i="7"/>
  <c r="BO16" i="7"/>
  <c r="BN16" i="7"/>
  <c r="BM16" i="7"/>
  <c r="BL16" i="7"/>
  <c r="BK16" i="7"/>
  <c r="BJ16" i="7"/>
  <c r="BI16" i="7"/>
  <c r="BH16" i="7"/>
  <c r="BG16" i="7"/>
  <c r="BF16" i="7"/>
  <c r="BE16" i="7"/>
  <c r="BD16" i="7"/>
  <c r="BC16" i="7"/>
  <c r="BB16" i="7"/>
  <c r="BA16"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C16" i="7"/>
  <c r="B16" i="7"/>
  <c r="BS15" i="7"/>
  <c r="BR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15" i="7"/>
  <c r="B15" i="7"/>
  <c r="BS14" i="7"/>
  <c r="BR14" i="7"/>
  <c r="BQ14" i="7"/>
  <c r="BP14" i="7"/>
  <c r="BO14" i="7"/>
  <c r="BN14" i="7"/>
  <c r="BM14" i="7"/>
  <c r="BL14" i="7"/>
  <c r="BK14" i="7"/>
  <c r="BJ14" i="7"/>
  <c r="BI14" i="7"/>
  <c r="BH14" i="7"/>
  <c r="BG14" i="7"/>
  <c r="BF14" i="7"/>
  <c r="BE14" i="7"/>
  <c r="BD14" i="7"/>
  <c r="BC14" i="7"/>
  <c r="BB14" i="7"/>
  <c r="BA14" i="7"/>
  <c r="AZ14" i="7"/>
  <c r="AY14" i="7"/>
  <c r="AX14" i="7"/>
  <c r="AW14" i="7"/>
  <c r="AV14" i="7"/>
  <c r="AU14" i="7"/>
  <c r="AT14" i="7"/>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C14" i="7"/>
  <c r="B14"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BS12" i="7"/>
  <c r="BR12" i="7"/>
  <c r="BQ12" i="7"/>
  <c r="BP12" i="7"/>
  <c r="BO12" i="7"/>
  <c r="BN12" i="7"/>
  <c r="BM12" i="7"/>
  <c r="BL12" i="7"/>
  <c r="BK12" i="7"/>
  <c r="BJ12" i="7"/>
  <c r="BI12" i="7"/>
  <c r="BH12" i="7"/>
  <c r="BG12" i="7"/>
  <c r="BF12" i="7"/>
  <c r="BE12" i="7"/>
  <c r="BD12" i="7"/>
  <c r="BC12" i="7"/>
  <c r="BB12" i="7"/>
  <c r="BA12" i="7"/>
  <c r="AZ12" i="7"/>
  <c r="AY12" i="7"/>
  <c r="AX12" i="7"/>
  <c r="AW12" i="7"/>
  <c r="AV12" i="7"/>
  <c r="AU12" i="7"/>
  <c r="AT12" i="7"/>
  <c r="AS12" i="7"/>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BS11" i="7"/>
  <c r="BR11" i="7"/>
  <c r="BQ11" i="7"/>
  <c r="BP11" i="7"/>
  <c r="BO11" i="7"/>
  <c r="BN11" i="7"/>
  <c r="BM11" i="7"/>
  <c r="BL11" i="7"/>
  <c r="BK11" i="7"/>
  <c r="BJ11" i="7"/>
  <c r="BI11" i="7"/>
  <c r="BH11" i="7"/>
  <c r="BG11" i="7"/>
  <c r="BF11" i="7"/>
  <c r="BE11" i="7"/>
  <c r="BD11" i="7"/>
  <c r="BC11" i="7"/>
  <c r="BB11"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BS10" i="7"/>
  <c r="BR10" i="7"/>
  <c r="BQ10" i="7"/>
  <c r="BP10" i="7"/>
  <c r="BO10" i="7"/>
  <c r="BN10" i="7"/>
  <c r="BM10" i="7"/>
  <c r="BL10" i="7"/>
  <c r="BK10" i="7"/>
  <c r="BJ10" i="7"/>
  <c r="BI10" i="7"/>
  <c r="BH10" i="7"/>
  <c r="BG10" i="7"/>
  <c r="BF10" i="7"/>
  <c r="BE10" i="7"/>
  <c r="BD10" i="7"/>
  <c r="BC10" i="7"/>
  <c r="BB10"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BS9" i="7"/>
  <c r="BR9" i="7"/>
  <c r="BQ9" i="7"/>
  <c r="BP9" i="7"/>
  <c r="BO9" i="7"/>
  <c r="BN9" i="7"/>
  <c r="BM9" i="7"/>
  <c r="BL9" i="7"/>
  <c r="BK9" i="7"/>
  <c r="BJ9" i="7"/>
  <c r="BI9" i="7"/>
  <c r="BH9" i="7"/>
  <c r="BG9" i="7"/>
  <c r="BF9" i="7"/>
  <c r="BE9" i="7"/>
  <c r="BD9" i="7"/>
  <c r="BC9" i="7"/>
  <c r="BB9" i="7"/>
  <c r="BA9" i="7"/>
  <c r="AZ9" i="7"/>
  <c r="AY9" i="7"/>
  <c r="AX9" i="7"/>
  <c r="AW9" i="7"/>
  <c r="AV9" i="7"/>
  <c r="AU9" i="7"/>
  <c r="AT9" i="7"/>
  <c r="AS9" i="7"/>
  <c r="AR9" i="7"/>
  <c r="AQ9" i="7"/>
  <c r="AP9" i="7"/>
  <c r="AO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BS8" i="7"/>
  <c r="BR8" i="7"/>
  <c r="BQ8" i="7"/>
  <c r="BP8" i="7"/>
  <c r="BO8" i="7"/>
  <c r="BN8" i="7"/>
  <c r="BM8" i="7"/>
  <c r="BL8" i="7"/>
  <c r="BK8" i="7"/>
  <c r="BJ8" i="7"/>
  <c r="BI8" i="7"/>
  <c r="BH8" i="7"/>
  <c r="BG8" i="7"/>
  <c r="BF8" i="7"/>
  <c r="BE8" i="7"/>
  <c r="BD8" i="7"/>
  <c r="BC8" i="7"/>
  <c r="BB8" i="7"/>
  <c r="BA8" i="7"/>
  <c r="AZ8" i="7"/>
  <c r="AY8" i="7"/>
  <c r="AX8" i="7"/>
  <c r="AW8" i="7"/>
  <c r="AV8" i="7"/>
  <c r="AU8" i="7"/>
  <c r="AT8" i="7"/>
  <c r="AS8" i="7"/>
  <c r="AR8" i="7"/>
  <c r="AQ8" i="7"/>
  <c r="AP8" i="7"/>
  <c r="AO8" i="7"/>
  <c r="AN8" i="7"/>
  <c r="AM8" i="7"/>
  <c r="AL8" i="7"/>
  <c r="AK8" i="7"/>
  <c r="AJ8" i="7"/>
  <c r="AI8" i="7"/>
  <c r="AH8" i="7"/>
  <c r="AG8" i="7"/>
  <c r="AF8"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C7" i="7"/>
  <c r="B7" i="7"/>
  <c r="BS6" i="7"/>
  <c r="BR6" i="7"/>
  <c r="BQ6" i="7"/>
  <c r="BP6" i="7"/>
  <c r="BO6" i="7"/>
  <c r="BN6" i="7"/>
  <c r="BM6" i="7"/>
  <c r="BL6" i="7"/>
  <c r="BK6" i="7"/>
  <c r="BJ6" i="7"/>
  <c r="BI6" i="7"/>
  <c r="BH6" i="7"/>
  <c r="BG6" i="7"/>
  <c r="BF6" i="7"/>
  <c r="BE6" i="7"/>
  <c r="BD6" i="7"/>
  <c r="BC6" i="7"/>
  <c r="BB6" i="7"/>
  <c r="BA6" i="7"/>
  <c r="AZ6" i="7"/>
  <c r="AY6" i="7"/>
  <c r="AX6" i="7"/>
  <c r="AW6" i="7"/>
  <c r="AV6" i="7"/>
  <c r="AU6" i="7"/>
  <c r="AT6" i="7"/>
  <c r="AS6" i="7"/>
  <c r="AR6" i="7"/>
  <c r="AQ6" i="7"/>
  <c r="AP6" i="7"/>
  <c r="AO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F6" i="7"/>
  <c r="E6" i="7"/>
  <c r="D6" i="7"/>
  <c r="C6" i="7"/>
  <c r="B6"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 r="BB4" i="7"/>
  <c r="BA4" i="7"/>
  <c r="AZ4" i="7"/>
  <c r="AY4" i="7"/>
  <c r="AX4" i="7"/>
  <c r="AW4" i="7"/>
  <c r="AV4" i="7"/>
  <c r="AU4" i="7"/>
  <c r="AT4" i="7"/>
  <c r="AS4" i="7"/>
  <c r="AR4" i="7"/>
  <c r="AQ4" i="7"/>
  <c r="AP4" i="7"/>
  <c r="AO4" i="7"/>
  <c r="AN4" i="7"/>
  <c r="AM4" i="7"/>
  <c r="AL4" i="7"/>
  <c r="AK4" i="7"/>
  <c r="AJ4" i="7"/>
  <c r="AI4"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C4" i="7"/>
  <c r="B4" i="7"/>
  <c r="BB3" i="7"/>
  <c r="BA3" i="7"/>
  <c r="AZ3" i="7"/>
  <c r="AY3" i="7"/>
  <c r="AX3" i="7"/>
  <c r="AW3" i="7"/>
  <c r="AV3" i="7"/>
  <c r="AU3" i="7"/>
  <c r="AT3" i="7"/>
  <c r="AS3" i="7"/>
  <c r="AR3" i="7"/>
  <c r="AQ3" i="7"/>
  <c r="AP3" i="7"/>
  <c r="AO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 r="C3" i="7"/>
  <c r="B3" i="7"/>
  <c r="D23" i="8" l="1"/>
  <c r="I23" i="8"/>
  <c r="K24" i="8"/>
  <c r="F24" i="8"/>
  <c r="D31" i="8"/>
  <c r="I31" i="8"/>
  <c r="I35" i="8"/>
  <c r="D35" i="8"/>
  <c r="K36" i="8"/>
  <c r="F36" i="8"/>
  <c r="I39" i="8"/>
  <c r="D39" i="8"/>
  <c r="K40" i="8"/>
  <c r="F40" i="8"/>
  <c r="F44" i="8"/>
  <c r="K44" i="8"/>
  <c r="I47" i="8"/>
  <c r="D47" i="8"/>
  <c r="F48" i="8"/>
  <c r="K48" i="8"/>
  <c r="I51" i="8"/>
  <c r="D51" i="8"/>
  <c r="F56" i="8"/>
  <c r="K56" i="8"/>
  <c r="I63" i="8"/>
  <c r="D63" i="8"/>
  <c r="V13" i="8"/>
  <c r="Q13" i="8"/>
  <c r="R16" i="8"/>
  <c r="W16" i="8"/>
  <c r="S20" i="8"/>
  <c r="N20" i="8"/>
  <c r="T23" i="8"/>
  <c r="O23" i="8"/>
  <c r="R24" i="8"/>
  <c r="W24" i="8"/>
  <c r="O31" i="8"/>
  <c r="T31" i="8"/>
  <c r="U34" i="8"/>
  <c r="P34" i="8"/>
  <c r="V37" i="8"/>
  <c r="Q37" i="8"/>
  <c r="R40" i="8"/>
  <c r="W40" i="8"/>
  <c r="S44" i="8"/>
  <c r="N44" i="8"/>
  <c r="O47" i="8"/>
  <c r="T47" i="8"/>
  <c r="U50" i="8"/>
  <c r="P50" i="8"/>
  <c r="Q53" i="8"/>
  <c r="V53" i="8"/>
  <c r="W56" i="8"/>
  <c r="R56" i="8"/>
  <c r="N60" i="8"/>
  <c r="S60" i="8"/>
  <c r="O63" i="8"/>
  <c r="T63" i="8"/>
  <c r="R64" i="8"/>
  <c r="W64" i="8"/>
  <c r="J11" i="8"/>
  <c r="E11" i="8"/>
  <c r="L12" i="8"/>
  <c r="G12" i="8"/>
  <c r="H14" i="8"/>
  <c r="C14" i="8"/>
  <c r="J15" i="8"/>
  <c r="E15" i="8"/>
  <c r="G16" i="8"/>
  <c r="L16" i="8"/>
  <c r="H18" i="8"/>
  <c r="C18" i="8"/>
  <c r="E19" i="8"/>
  <c r="J19" i="8"/>
  <c r="L20" i="8"/>
  <c r="G20" i="8"/>
  <c r="H22" i="8"/>
  <c r="C22" i="8"/>
  <c r="J23" i="8"/>
  <c r="E23" i="8"/>
  <c r="G24" i="8"/>
  <c r="L24" i="8"/>
  <c r="H26" i="8"/>
  <c r="C26" i="8"/>
  <c r="J27" i="8"/>
  <c r="E27" i="8"/>
  <c r="H30" i="8"/>
  <c r="C30" i="8"/>
  <c r="E31" i="8"/>
  <c r="J31" i="8"/>
  <c r="L32" i="8"/>
  <c r="G32" i="8"/>
  <c r="H34" i="8"/>
  <c r="C34" i="8"/>
  <c r="E35" i="8"/>
  <c r="J35" i="8"/>
  <c r="L36" i="8"/>
  <c r="G36" i="8"/>
  <c r="H38" i="8"/>
  <c r="C38" i="8"/>
  <c r="E39" i="8"/>
  <c r="J39" i="8"/>
  <c r="G40" i="8"/>
  <c r="L40" i="8"/>
  <c r="H42" i="8"/>
  <c r="C42" i="8"/>
  <c r="L44" i="8"/>
  <c r="G44" i="8"/>
  <c r="C46" i="8"/>
  <c r="H46" i="8"/>
  <c r="J47" i="8"/>
  <c r="E47" i="8"/>
  <c r="L48" i="8"/>
  <c r="G48" i="8"/>
  <c r="C50" i="8"/>
  <c r="H50" i="8"/>
  <c r="J51" i="8"/>
  <c r="E51" i="8"/>
  <c r="L52" i="8"/>
  <c r="G52" i="8"/>
  <c r="C54" i="8"/>
  <c r="H54" i="8"/>
  <c r="J55" i="8"/>
  <c r="E55" i="8"/>
  <c r="L56" i="8"/>
  <c r="G56" i="8"/>
  <c r="H58" i="8"/>
  <c r="C58" i="8"/>
  <c r="J59" i="8"/>
  <c r="E59" i="8"/>
  <c r="L60" i="8"/>
  <c r="G60" i="8"/>
  <c r="C62" i="8"/>
  <c r="H62" i="8"/>
  <c r="J63" i="8"/>
  <c r="E63" i="8"/>
  <c r="L64" i="8"/>
  <c r="G64" i="8"/>
  <c r="H66" i="8"/>
  <c r="C66" i="8"/>
  <c r="S9" i="8"/>
  <c r="N9" i="8"/>
  <c r="T12" i="8"/>
  <c r="O12" i="8"/>
  <c r="W13" i="8"/>
  <c r="R13" i="8"/>
  <c r="U15" i="8"/>
  <c r="P15" i="8"/>
  <c r="S17" i="8"/>
  <c r="N17" i="8"/>
  <c r="V18" i="8"/>
  <c r="Q18" i="8"/>
  <c r="T20" i="8"/>
  <c r="O20" i="8"/>
  <c r="W21" i="8"/>
  <c r="R21" i="8"/>
  <c r="U23" i="8"/>
  <c r="P23" i="8"/>
  <c r="S25" i="8"/>
  <c r="N25" i="8"/>
  <c r="V26" i="8"/>
  <c r="Q26" i="8"/>
  <c r="R29" i="8"/>
  <c r="W29" i="8"/>
  <c r="P31" i="8"/>
  <c r="U31" i="8"/>
  <c r="S33" i="8"/>
  <c r="N33" i="8"/>
  <c r="V34" i="8"/>
  <c r="Q34" i="8"/>
  <c r="T36" i="8"/>
  <c r="O36" i="8"/>
  <c r="R37" i="8"/>
  <c r="W37" i="8"/>
  <c r="P39" i="8"/>
  <c r="U39" i="8"/>
  <c r="S41" i="8"/>
  <c r="N41" i="8"/>
  <c r="V42" i="8"/>
  <c r="Q42" i="8"/>
  <c r="T44" i="8"/>
  <c r="O44" i="8"/>
  <c r="R45" i="8"/>
  <c r="W45" i="8"/>
  <c r="U47" i="8"/>
  <c r="P47" i="8"/>
  <c r="N49" i="8"/>
  <c r="S49" i="8"/>
  <c r="V50" i="8"/>
  <c r="Q50" i="8"/>
  <c r="O52" i="8"/>
  <c r="T52" i="8"/>
  <c r="R53" i="8"/>
  <c r="W53" i="8"/>
  <c r="U55" i="8"/>
  <c r="P55" i="8"/>
  <c r="Q58" i="8"/>
  <c r="V58" i="8"/>
  <c r="O60" i="8"/>
  <c r="T60" i="8"/>
  <c r="W61" i="8"/>
  <c r="R61" i="8"/>
  <c r="U63" i="8"/>
  <c r="P63" i="8"/>
  <c r="S65" i="8"/>
  <c r="N65" i="8"/>
  <c r="Q66" i="8"/>
  <c r="V66" i="8"/>
  <c r="K11" i="8"/>
  <c r="F11" i="8"/>
  <c r="D14" i="8"/>
  <c r="I14" i="8"/>
  <c r="F15" i="8"/>
  <c r="K15" i="8"/>
  <c r="I18" i="8"/>
  <c r="D18" i="8"/>
  <c r="K19" i="8"/>
  <c r="F19" i="8"/>
  <c r="I22" i="8"/>
  <c r="D22" i="8"/>
  <c r="F23" i="8"/>
  <c r="K23" i="8"/>
  <c r="I26" i="8"/>
  <c r="D26" i="8"/>
  <c r="F27" i="8"/>
  <c r="K27" i="8"/>
  <c r="I30" i="8"/>
  <c r="D30" i="8"/>
  <c r="F31" i="8"/>
  <c r="K31" i="8"/>
  <c r="I34" i="8"/>
  <c r="D34" i="8"/>
  <c r="F35" i="8"/>
  <c r="K35" i="8"/>
  <c r="I38" i="8"/>
  <c r="D38" i="8"/>
  <c r="F39" i="8"/>
  <c r="K39" i="8"/>
  <c r="I42" i="8"/>
  <c r="D42" i="8"/>
  <c r="I46" i="8"/>
  <c r="D46" i="8"/>
  <c r="K47" i="8"/>
  <c r="F47" i="8"/>
  <c r="I50" i="8"/>
  <c r="D50" i="8"/>
  <c r="K51" i="8"/>
  <c r="F51" i="8"/>
  <c r="I54" i="8"/>
  <c r="D54" i="8"/>
  <c r="K55" i="8"/>
  <c r="F55" i="8"/>
  <c r="D58" i="8"/>
  <c r="I58" i="8"/>
  <c r="K59" i="8"/>
  <c r="F59" i="8"/>
  <c r="I62" i="8"/>
  <c r="D62" i="8"/>
  <c r="K63" i="8"/>
  <c r="F63" i="8"/>
  <c r="I66" i="8"/>
  <c r="D66" i="8"/>
  <c r="O9" i="8"/>
  <c r="T9" i="8"/>
  <c r="U12" i="8"/>
  <c r="P12" i="8"/>
  <c r="S14" i="8"/>
  <c r="N14" i="8"/>
  <c r="Q15" i="8"/>
  <c r="V15" i="8"/>
  <c r="O17" i="8"/>
  <c r="T17" i="8"/>
  <c r="W18" i="8"/>
  <c r="R18" i="8"/>
  <c r="U20" i="8"/>
  <c r="P20" i="8"/>
  <c r="S22" i="8"/>
  <c r="N22" i="8"/>
  <c r="Q23" i="8"/>
  <c r="V23" i="8"/>
  <c r="O25" i="8"/>
  <c r="T25" i="8"/>
  <c r="W26" i="8"/>
  <c r="R26" i="8"/>
  <c r="S30" i="8"/>
  <c r="N30" i="8"/>
  <c r="V31" i="8"/>
  <c r="Q31" i="8"/>
  <c r="T33" i="8"/>
  <c r="O33" i="8"/>
  <c r="W34" i="8"/>
  <c r="R34" i="8"/>
  <c r="U36" i="8"/>
  <c r="P36" i="8"/>
  <c r="S38" i="8"/>
  <c r="N38" i="8"/>
  <c r="V39" i="8"/>
  <c r="Q39" i="8"/>
  <c r="T41" i="8"/>
  <c r="O41" i="8"/>
  <c r="W42" i="8"/>
  <c r="R42" i="8"/>
  <c r="P44" i="8"/>
  <c r="U44" i="8"/>
  <c r="S46" i="8"/>
  <c r="N46" i="8"/>
  <c r="V47" i="8"/>
  <c r="Q47" i="8"/>
  <c r="T49" i="8"/>
  <c r="O49" i="8"/>
  <c r="R50" i="8"/>
  <c r="W50" i="8"/>
  <c r="P52" i="8"/>
  <c r="U52" i="8"/>
  <c r="S54" i="8"/>
  <c r="N54" i="8"/>
  <c r="V55" i="8"/>
  <c r="Q55" i="8"/>
  <c r="R58" i="8"/>
  <c r="W58" i="8"/>
  <c r="U60" i="8"/>
  <c r="P60" i="8"/>
  <c r="S62" i="8"/>
  <c r="N62" i="8"/>
  <c r="V63" i="8"/>
  <c r="Q63" i="8"/>
  <c r="T65" i="8"/>
  <c r="O65" i="8"/>
  <c r="W66" i="8"/>
  <c r="R66" i="8"/>
  <c r="H9" i="8"/>
  <c r="C9" i="8"/>
  <c r="L11" i="8"/>
  <c r="G11" i="8"/>
  <c r="C13" i="8"/>
  <c r="H13" i="8"/>
  <c r="E14" i="8"/>
  <c r="J14" i="8"/>
  <c r="L15" i="8"/>
  <c r="G15" i="8"/>
  <c r="C17" i="8"/>
  <c r="H17" i="8"/>
  <c r="E18" i="8"/>
  <c r="J18" i="8"/>
  <c r="G19" i="8"/>
  <c r="L19" i="8"/>
  <c r="H21" i="8"/>
  <c r="C21" i="8"/>
  <c r="E22" i="8"/>
  <c r="J22" i="8"/>
  <c r="G23" i="8"/>
  <c r="L23" i="8"/>
  <c r="H25" i="8"/>
  <c r="C25" i="8"/>
  <c r="E26" i="8"/>
  <c r="J26" i="8"/>
  <c r="L27" i="8"/>
  <c r="G27" i="8"/>
  <c r="C29" i="8"/>
  <c r="H29" i="8"/>
  <c r="J30" i="8"/>
  <c r="E30" i="8"/>
  <c r="L31" i="8"/>
  <c r="G31" i="8"/>
  <c r="C33" i="8"/>
  <c r="H33" i="8"/>
  <c r="J34" i="8"/>
  <c r="E34" i="8"/>
  <c r="L35" i="8"/>
  <c r="G35" i="8"/>
  <c r="C37" i="8"/>
  <c r="H37" i="8"/>
  <c r="J38" i="8"/>
  <c r="E38" i="8"/>
  <c r="L39" i="8"/>
  <c r="G39" i="8"/>
  <c r="C41" i="8"/>
  <c r="H41" i="8"/>
  <c r="J42" i="8"/>
  <c r="E42" i="8"/>
  <c r="C45" i="8"/>
  <c r="H45" i="8"/>
  <c r="J46" i="8"/>
  <c r="E46" i="8"/>
  <c r="L47" i="8"/>
  <c r="G47" i="8"/>
  <c r="H49" i="8"/>
  <c r="C49" i="8"/>
  <c r="J50" i="8"/>
  <c r="E50" i="8"/>
  <c r="L51" i="8"/>
  <c r="G51" i="8"/>
  <c r="H53" i="8"/>
  <c r="C53" i="8"/>
  <c r="J54" i="8"/>
  <c r="E54" i="8"/>
  <c r="L55" i="8"/>
  <c r="G55" i="8"/>
  <c r="J58" i="8"/>
  <c r="E58" i="8"/>
  <c r="L59" i="8"/>
  <c r="G59" i="8"/>
  <c r="H61" i="8"/>
  <c r="C61" i="8"/>
  <c r="E62" i="8"/>
  <c r="J62" i="8"/>
  <c r="G63" i="8"/>
  <c r="L63" i="8"/>
  <c r="H65" i="8"/>
  <c r="C65" i="8"/>
  <c r="E66" i="8"/>
  <c r="J66" i="8"/>
  <c r="P9" i="8"/>
  <c r="U9" i="8"/>
  <c r="N11" i="8"/>
  <c r="S11" i="8"/>
  <c r="V12" i="8"/>
  <c r="Q12" i="8"/>
  <c r="T14" i="8"/>
  <c r="O14" i="8"/>
  <c r="W15" i="8"/>
  <c r="R15" i="8"/>
  <c r="U17" i="8"/>
  <c r="P17" i="8"/>
  <c r="N19" i="8"/>
  <c r="S19" i="8"/>
  <c r="Q20" i="8"/>
  <c r="V20" i="8"/>
  <c r="T22" i="8"/>
  <c r="O22" i="8"/>
  <c r="R23" i="8"/>
  <c r="W23" i="8"/>
  <c r="U25" i="8"/>
  <c r="P25" i="8"/>
  <c r="N27" i="8"/>
  <c r="S27" i="8"/>
  <c r="O30" i="8"/>
  <c r="T30" i="8"/>
  <c r="W31" i="8"/>
  <c r="R31" i="8"/>
  <c r="U33" i="8"/>
  <c r="P33" i="8"/>
  <c r="S35" i="8"/>
  <c r="N35" i="8"/>
  <c r="Q36" i="8"/>
  <c r="V36" i="8"/>
  <c r="O38" i="8"/>
  <c r="T38" i="8"/>
  <c r="W39" i="8"/>
  <c r="R39" i="8"/>
  <c r="U41" i="8"/>
  <c r="P41" i="8"/>
  <c r="V44" i="8"/>
  <c r="Q44" i="8"/>
  <c r="T46" i="8"/>
  <c r="O46" i="8"/>
  <c r="W47" i="8"/>
  <c r="R47" i="8"/>
  <c r="U49" i="8"/>
  <c r="P49" i="8"/>
  <c r="S51" i="8"/>
  <c r="N51" i="8"/>
  <c r="V52" i="8"/>
  <c r="Q52" i="8"/>
  <c r="T54" i="8"/>
  <c r="O54" i="8"/>
  <c r="W55" i="8"/>
  <c r="R55" i="8"/>
  <c r="N59" i="8"/>
  <c r="S59" i="8"/>
  <c r="V60" i="8"/>
  <c r="Q60" i="8"/>
  <c r="T62" i="8"/>
  <c r="O62" i="8"/>
  <c r="R63" i="8"/>
  <c r="W63" i="8"/>
  <c r="P65" i="8"/>
  <c r="U65" i="8"/>
  <c r="K8" i="8"/>
  <c r="F8" i="8"/>
  <c r="I11" i="8"/>
  <c r="D11" i="8"/>
  <c r="K12" i="8"/>
  <c r="F12" i="8"/>
  <c r="I15" i="8"/>
  <c r="D15" i="8"/>
  <c r="K16" i="8"/>
  <c r="F16" i="8"/>
  <c r="I19" i="8"/>
  <c r="D19" i="8"/>
  <c r="F20" i="8"/>
  <c r="K20" i="8"/>
  <c r="K32" i="8"/>
  <c r="F32" i="8"/>
  <c r="F18" i="8"/>
  <c r="K18" i="8"/>
  <c r="I21" i="8"/>
  <c r="D21" i="8"/>
  <c r="F22" i="8"/>
  <c r="K22" i="8"/>
  <c r="I25" i="8"/>
  <c r="D25" i="8"/>
  <c r="I29" i="8"/>
  <c r="D29" i="8"/>
  <c r="K34" i="8"/>
  <c r="F34" i="8"/>
  <c r="I37" i="8"/>
  <c r="D37" i="8"/>
  <c r="I41" i="8"/>
  <c r="D41" i="8"/>
  <c r="K42" i="8"/>
  <c r="F42" i="8"/>
  <c r="K46" i="8"/>
  <c r="F46" i="8"/>
  <c r="I49" i="8"/>
  <c r="D49" i="8"/>
  <c r="I53" i="8"/>
  <c r="D53" i="8"/>
  <c r="F62" i="8"/>
  <c r="K62" i="8"/>
  <c r="S8" i="8"/>
  <c r="N8" i="8"/>
  <c r="T11" i="8"/>
  <c r="O11" i="8"/>
  <c r="P14" i="8"/>
  <c r="U14" i="8"/>
  <c r="V17" i="8"/>
  <c r="Q17" i="8"/>
  <c r="R20" i="8"/>
  <c r="W20" i="8"/>
  <c r="S24" i="8"/>
  <c r="N24" i="8"/>
  <c r="T27" i="8"/>
  <c r="O27" i="8"/>
  <c r="U30" i="8"/>
  <c r="P30" i="8"/>
  <c r="V33" i="8"/>
  <c r="Q33" i="8"/>
  <c r="W36" i="8"/>
  <c r="R36" i="8"/>
  <c r="N40" i="8"/>
  <c r="S40" i="8"/>
  <c r="U46" i="8"/>
  <c r="P46" i="8"/>
  <c r="Q49" i="8"/>
  <c r="V49" i="8"/>
  <c r="W52" i="8"/>
  <c r="R52" i="8"/>
  <c r="S56" i="8"/>
  <c r="N56" i="8"/>
  <c r="T59" i="8"/>
  <c r="O59" i="8"/>
  <c r="W60" i="8"/>
  <c r="R60" i="8"/>
  <c r="S64" i="8"/>
  <c r="N64" i="8"/>
  <c r="V65" i="8"/>
  <c r="Q65" i="8"/>
  <c r="H8" i="8"/>
  <c r="C8" i="8"/>
  <c r="C12" i="8"/>
  <c r="H12" i="8"/>
  <c r="J13" i="8"/>
  <c r="E13" i="8"/>
  <c r="J17" i="8"/>
  <c r="E17" i="8"/>
  <c r="C20" i="8"/>
  <c r="H20" i="8"/>
  <c r="J21" i="8"/>
  <c r="E21" i="8"/>
  <c r="J25" i="8"/>
  <c r="E25" i="8"/>
  <c r="E29" i="8"/>
  <c r="J29" i="8"/>
  <c r="L30" i="8"/>
  <c r="G30" i="8"/>
  <c r="H36" i="8"/>
  <c r="C36" i="8"/>
  <c r="L38" i="8"/>
  <c r="G38" i="8"/>
  <c r="C40" i="8"/>
  <c r="H40" i="8"/>
  <c r="L42" i="8"/>
  <c r="G42" i="8"/>
  <c r="J45" i="8"/>
  <c r="E45" i="8"/>
  <c r="G46" i="8"/>
  <c r="L46" i="8"/>
  <c r="J53" i="8"/>
  <c r="E53" i="8"/>
  <c r="H60" i="8"/>
  <c r="C60" i="8"/>
  <c r="L62" i="8"/>
  <c r="G62" i="8"/>
  <c r="J65" i="8"/>
  <c r="E65" i="8"/>
  <c r="P11" i="8"/>
  <c r="U11" i="8"/>
  <c r="Q14" i="8"/>
  <c r="V14" i="8"/>
  <c r="T16" i="8"/>
  <c r="O16" i="8"/>
  <c r="U19" i="8"/>
  <c r="P19" i="8"/>
  <c r="V22" i="8"/>
  <c r="Q22" i="8"/>
  <c r="W25" i="8"/>
  <c r="R25" i="8"/>
  <c r="S29" i="8"/>
  <c r="N29" i="8"/>
  <c r="T32" i="8"/>
  <c r="O32" i="8"/>
  <c r="R33" i="8"/>
  <c r="W33" i="8"/>
  <c r="S37" i="8"/>
  <c r="N37" i="8"/>
  <c r="T40" i="8"/>
  <c r="O40" i="8"/>
  <c r="V46" i="8"/>
  <c r="Q46" i="8"/>
  <c r="T48" i="8"/>
  <c r="O48" i="8"/>
  <c r="U51" i="8"/>
  <c r="P51" i="8"/>
  <c r="Q54" i="8"/>
  <c r="V54" i="8"/>
  <c r="S61" i="8"/>
  <c r="N61" i="8"/>
  <c r="Q62" i="8"/>
  <c r="V62" i="8"/>
  <c r="W65" i="8"/>
  <c r="R65" i="8"/>
  <c r="I8" i="8"/>
  <c r="D8" i="8"/>
  <c r="F9" i="8"/>
  <c r="K9" i="8"/>
  <c r="I12" i="8"/>
  <c r="D12" i="8"/>
  <c r="K13" i="8"/>
  <c r="F13" i="8"/>
  <c r="I16" i="8"/>
  <c r="D16" i="8"/>
  <c r="K17" i="8"/>
  <c r="F17" i="8"/>
  <c r="I20" i="8"/>
  <c r="D20" i="8"/>
  <c r="K21" i="8"/>
  <c r="F21" i="8"/>
  <c r="I24" i="8"/>
  <c r="D24" i="8"/>
  <c r="K25" i="8"/>
  <c r="F25" i="8"/>
  <c r="F29" i="8"/>
  <c r="K29" i="8"/>
  <c r="D32" i="8"/>
  <c r="I32" i="8"/>
  <c r="K33" i="8"/>
  <c r="F33" i="8"/>
  <c r="I36" i="8"/>
  <c r="D36" i="8"/>
  <c r="K37" i="8"/>
  <c r="F37" i="8"/>
  <c r="D40" i="8"/>
  <c r="I40" i="8"/>
  <c r="K41" i="8"/>
  <c r="F41" i="8"/>
  <c r="I44" i="8"/>
  <c r="D44" i="8"/>
  <c r="F45" i="8"/>
  <c r="K45" i="8"/>
  <c r="D48" i="8"/>
  <c r="I48" i="8"/>
  <c r="F49" i="8"/>
  <c r="K49" i="8"/>
  <c r="I52" i="8"/>
  <c r="D52" i="8"/>
  <c r="K53" i="8"/>
  <c r="F53" i="8"/>
  <c r="I56" i="8"/>
  <c r="D56" i="8"/>
  <c r="I60" i="8"/>
  <c r="D60" i="8"/>
  <c r="F61" i="8"/>
  <c r="K61" i="8"/>
  <c r="I64" i="8"/>
  <c r="D64" i="8"/>
  <c r="F65" i="8"/>
  <c r="K65" i="8"/>
  <c r="Q11" i="8"/>
  <c r="V11" i="8"/>
  <c r="O13" i="8"/>
  <c r="T13" i="8"/>
  <c r="W14" i="8"/>
  <c r="R14" i="8"/>
  <c r="U16" i="8"/>
  <c r="P16" i="8"/>
  <c r="S18" i="8"/>
  <c r="N18" i="8"/>
  <c r="Q19" i="8"/>
  <c r="V19" i="8"/>
  <c r="O21" i="8"/>
  <c r="T21" i="8"/>
  <c r="W22" i="8"/>
  <c r="R22" i="8"/>
  <c r="U24" i="8"/>
  <c r="P24" i="8"/>
  <c r="S26" i="8"/>
  <c r="N26" i="8"/>
  <c r="Q27" i="8"/>
  <c r="V27" i="8"/>
  <c r="O29" i="8"/>
  <c r="T29" i="8"/>
  <c r="R30" i="8"/>
  <c r="W30" i="8"/>
  <c r="U32" i="8"/>
  <c r="P32" i="8"/>
  <c r="S34" i="8"/>
  <c r="N34" i="8"/>
  <c r="Q35" i="8"/>
  <c r="V35" i="8"/>
  <c r="T37" i="8"/>
  <c r="O37" i="8"/>
  <c r="W38" i="8"/>
  <c r="R38" i="8"/>
  <c r="U40" i="8"/>
  <c r="P40" i="8"/>
  <c r="S42" i="8"/>
  <c r="N42" i="8"/>
  <c r="T45" i="8"/>
  <c r="O45" i="8"/>
  <c r="R46" i="8"/>
  <c r="W46" i="8"/>
  <c r="P48" i="8"/>
  <c r="U48" i="8"/>
  <c r="S50" i="8"/>
  <c r="N50" i="8"/>
  <c r="V51" i="8"/>
  <c r="Q51" i="8"/>
  <c r="T53" i="8"/>
  <c r="O53" i="8"/>
  <c r="R54" i="8"/>
  <c r="W54" i="8"/>
  <c r="P56" i="8"/>
  <c r="U56" i="8"/>
  <c r="S58" i="8"/>
  <c r="N58" i="8"/>
  <c r="V59" i="8"/>
  <c r="Q59" i="8"/>
  <c r="T61" i="8"/>
  <c r="O61" i="8"/>
  <c r="W62" i="8"/>
  <c r="R62" i="8"/>
  <c r="U64" i="8"/>
  <c r="P64" i="8"/>
  <c r="S66" i="8"/>
  <c r="N66" i="8"/>
  <c r="I27" i="8"/>
  <c r="D27" i="8"/>
  <c r="F52" i="8"/>
  <c r="K52" i="8"/>
  <c r="I55" i="8"/>
  <c r="D55" i="8"/>
  <c r="I59" i="8"/>
  <c r="D59" i="8"/>
  <c r="K60" i="8"/>
  <c r="F60" i="8"/>
  <c r="K64" i="8"/>
  <c r="F64" i="8"/>
  <c r="S12" i="8"/>
  <c r="N12" i="8"/>
  <c r="T15" i="8"/>
  <c r="O15" i="8"/>
  <c r="P18" i="8"/>
  <c r="U18" i="8"/>
  <c r="V21" i="8"/>
  <c r="Q21" i="8"/>
  <c r="P26" i="8"/>
  <c r="U26" i="8"/>
  <c r="V29" i="8"/>
  <c r="Q29" i="8"/>
  <c r="W32" i="8"/>
  <c r="R32" i="8"/>
  <c r="N36" i="8"/>
  <c r="S36" i="8"/>
  <c r="T39" i="8"/>
  <c r="O39" i="8"/>
  <c r="U42" i="8"/>
  <c r="P42" i="8"/>
  <c r="Q45" i="8"/>
  <c r="V45" i="8"/>
  <c r="W48" i="8"/>
  <c r="R48" i="8"/>
  <c r="S52" i="8"/>
  <c r="N52" i="8"/>
  <c r="O55" i="8"/>
  <c r="T55" i="8"/>
  <c r="U58" i="8"/>
  <c r="P58" i="8"/>
  <c r="V61" i="8"/>
  <c r="Q61" i="8"/>
  <c r="U66" i="8"/>
  <c r="P66" i="8"/>
  <c r="L8" i="8"/>
  <c r="G8" i="8"/>
  <c r="I9" i="8"/>
  <c r="D9" i="8"/>
  <c r="I13" i="8"/>
  <c r="D13" i="8"/>
  <c r="F14" i="8"/>
  <c r="K14" i="8"/>
  <c r="I17" i="8"/>
  <c r="D17" i="8"/>
  <c r="F26" i="8"/>
  <c r="K26" i="8"/>
  <c r="K30" i="8"/>
  <c r="F30" i="8"/>
  <c r="I33" i="8"/>
  <c r="D33" i="8"/>
  <c r="K38" i="8"/>
  <c r="F38" i="8"/>
  <c r="D45" i="8"/>
  <c r="I45" i="8"/>
  <c r="F50" i="8"/>
  <c r="K50" i="8"/>
  <c r="F54" i="8"/>
  <c r="K54" i="8"/>
  <c r="F58" i="8"/>
  <c r="K58" i="8"/>
  <c r="I61" i="8"/>
  <c r="D61" i="8"/>
  <c r="D65" i="8"/>
  <c r="I65" i="8"/>
  <c r="K66" i="8"/>
  <c r="F66" i="8"/>
  <c r="V9" i="8"/>
  <c r="Q9" i="8"/>
  <c r="R12" i="8"/>
  <c r="W12" i="8"/>
  <c r="S16" i="8"/>
  <c r="N16" i="8"/>
  <c r="T19" i="8"/>
  <c r="O19" i="8"/>
  <c r="P22" i="8"/>
  <c r="U22" i="8"/>
  <c r="V25" i="8"/>
  <c r="Q25" i="8"/>
  <c r="N32" i="8"/>
  <c r="S32" i="8"/>
  <c r="O35" i="8"/>
  <c r="T35" i="8"/>
  <c r="P38" i="8"/>
  <c r="U38" i="8"/>
  <c r="V41" i="8"/>
  <c r="Q41" i="8"/>
  <c r="W44" i="8"/>
  <c r="R44" i="8"/>
  <c r="S48" i="8"/>
  <c r="N48" i="8"/>
  <c r="O51" i="8"/>
  <c r="T51" i="8"/>
  <c r="U54" i="8"/>
  <c r="P54" i="8"/>
  <c r="U62" i="8"/>
  <c r="P62" i="8"/>
  <c r="E9" i="8"/>
  <c r="J9" i="8"/>
  <c r="L14" i="8"/>
  <c r="G14" i="8"/>
  <c r="C16" i="8"/>
  <c r="H16" i="8"/>
  <c r="L18" i="8"/>
  <c r="G18" i="8"/>
  <c r="L22" i="8"/>
  <c r="G22" i="8"/>
  <c r="C24" i="8"/>
  <c r="H24" i="8"/>
  <c r="L26" i="8"/>
  <c r="G26" i="8"/>
  <c r="H32" i="8"/>
  <c r="C32" i="8"/>
  <c r="J33" i="8"/>
  <c r="E33" i="8"/>
  <c r="L34" i="8"/>
  <c r="G34" i="8"/>
  <c r="J37" i="8"/>
  <c r="E37" i="8"/>
  <c r="J41" i="8"/>
  <c r="E41" i="8"/>
  <c r="H44" i="8"/>
  <c r="C44" i="8"/>
  <c r="H48" i="8"/>
  <c r="C48" i="8"/>
  <c r="E49" i="8"/>
  <c r="J49" i="8"/>
  <c r="G50" i="8"/>
  <c r="L50" i="8"/>
  <c r="H52" i="8"/>
  <c r="C52" i="8"/>
  <c r="L54" i="8"/>
  <c r="G54" i="8"/>
  <c r="H56" i="8"/>
  <c r="C56" i="8"/>
  <c r="G58" i="8"/>
  <c r="L58" i="8"/>
  <c r="J61" i="8"/>
  <c r="E61" i="8"/>
  <c r="H64" i="8"/>
  <c r="C64" i="8"/>
  <c r="L66" i="8"/>
  <c r="G66" i="8"/>
  <c r="W9" i="8"/>
  <c r="R9" i="8"/>
  <c r="N13" i="8"/>
  <c r="S13" i="8"/>
  <c r="W17" i="8"/>
  <c r="R17" i="8"/>
  <c r="S21" i="8"/>
  <c r="N21" i="8"/>
  <c r="T24" i="8"/>
  <c r="O24" i="8"/>
  <c r="U27" i="8"/>
  <c r="P27" i="8"/>
  <c r="V30" i="8"/>
  <c r="Q30" i="8"/>
  <c r="P35" i="8"/>
  <c r="U35" i="8"/>
  <c r="V38" i="8"/>
  <c r="Q38" i="8"/>
  <c r="R41" i="8"/>
  <c r="W41" i="8"/>
  <c r="N45" i="8"/>
  <c r="S45" i="8"/>
  <c r="W49" i="8"/>
  <c r="R49" i="8"/>
  <c r="N53" i="8"/>
  <c r="S53" i="8"/>
  <c r="T56" i="8"/>
  <c r="O56" i="8"/>
  <c r="U59" i="8"/>
  <c r="P59" i="8"/>
  <c r="O64" i="8"/>
  <c r="T64" i="8"/>
  <c r="J8" i="8"/>
  <c r="E8" i="8"/>
  <c r="L9" i="8"/>
  <c r="G9" i="8"/>
  <c r="C11" i="8"/>
  <c r="H11" i="8"/>
  <c r="E12" i="8"/>
  <c r="J12" i="8"/>
  <c r="L13" i="8"/>
  <c r="G13" i="8"/>
  <c r="H15" i="8"/>
  <c r="C15" i="8"/>
  <c r="J16" i="8"/>
  <c r="E16" i="8"/>
  <c r="L17" i="8"/>
  <c r="G17" i="8"/>
  <c r="C19" i="8"/>
  <c r="H19" i="8"/>
  <c r="E20" i="8"/>
  <c r="J20" i="8"/>
  <c r="L21" i="8"/>
  <c r="G21" i="8"/>
  <c r="H23" i="8"/>
  <c r="C23" i="8"/>
  <c r="J24" i="8"/>
  <c r="E24" i="8"/>
  <c r="L25" i="8"/>
  <c r="G25" i="8"/>
  <c r="H27" i="8"/>
  <c r="C27" i="8"/>
  <c r="L29" i="8"/>
  <c r="G29" i="8"/>
  <c r="H31" i="8"/>
  <c r="C31" i="8"/>
  <c r="J32" i="8"/>
  <c r="E32" i="8"/>
  <c r="L33" i="8"/>
  <c r="G33" i="8"/>
  <c r="H35" i="8"/>
  <c r="C35" i="8"/>
  <c r="E36" i="8"/>
  <c r="J36" i="8"/>
  <c r="L37" i="8"/>
  <c r="G37" i="8"/>
  <c r="H39" i="8"/>
  <c r="C39" i="8"/>
  <c r="E40" i="8"/>
  <c r="J40" i="8"/>
  <c r="L41" i="8"/>
  <c r="G41" i="8"/>
  <c r="J44" i="8"/>
  <c r="E44" i="8"/>
  <c r="L45" i="8"/>
  <c r="G45" i="8"/>
  <c r="H47" i="8"/>
  <c r="C47" i="8"/>
  <c r="J48" i="8"/>
  <c r="E48" i="8"/>
  <c r="L49" i="8"/>
  <c r="G49" i="8"/>
  <c r="C51" i="8"/>
  <c r="H51" i="8"/>
  <c r="J52" i="8"/>
  <c r="E52" i="8"/>
  <c r="L53" i="8"/>
  <c r="G53" i="8"/>
  <c r="H55" i="8"/>
  <c r="C55" i="8"/>
  <c r="E56" i="8"/>
  <c r="J56" i="8"/>
  <c r="C59" i="8"/>
  <c r="H59" i="8"/>
  <c r="J60" i="8"/>
  <c r="E60" i="8"/>
  <c r="G61" i="8"/>
  <c r="L61" i="8"/>
  <c r="C63" i="8"/>
  <c r="H63" i="8"/>
  <c r="J64" i="8"/>
  <c r="E64" i="8"/>
  <c r="G65" i="8"/>
  <c r="L65" i="8"/>
  <c r="R11" i="8"/>
  <c r="W11" i="8"/>
  <c r="U13" i="8"/>
  <c r="P13" i="8"/>
  <c r="N15" i="8"/>
  <c r="S15" i="8"/>
  <c r="Q16" i="8"/>
  <c r="V16" i="8"/>
  <c r="T18" i="8"/>
  <c r="O18" i="8"/>
  <c r="R19" i="8"/>
  <c r="W19" i="8"/>
  <c r="U21" i="8"/>
  <c r="P21" i="8"/>
  <c r="N23" i="8"/>
  <c r="S23" i="8"/>
  <c r="V24" i="8"/>
  <c r="Q24" i="8"/>
  <c r="T26" i="8"/>
  <c r="O26" i="8"/>
  <c r="W27" i="8"/>
  <c r="R27" i="8"/>
  <c r="U29" i="8"/>
  <c r="P29" i="8"/>
  <c r="S31" i="8"/>
  <c r="N31" i="8"/>
  <c r="Q32" i="8"/>
  <c r="V32" i="8"/>
  <c r="O34" i="8"/>
  <c r="T34" i="8"/>
  <c r="W35" i="8"/>
  <c r="R35" i="8"/>
  <c r="U37" i="8"/>
  <c r="P37" i="8"/>
  <c r="S39" i="8"/>
  <c r="N39" i="8"/>
  <c r="Q40" i="8"/>
  <c r="V40" i="8"/>
  <c r="O42" i="8"/>
  <c r="T42" i="8"/>
  <c r="P45" i="8"/>
  <c r="U45" i="8"/>
  <c r="N47" i="8"/>
  <c r="S47" i="8"/>
  <c r="Q48" i="8"/>
  <c r="V48" i="8"/>
  <c r="T50" i="8"/>
  <c r="O50" i="8"/>
  <c r="W51" i="8"/>
  <c r="R51" i="8"/>
  <c r="U53" i="8"/>
  <c r="P53" i="8"/>
  <c r="S55" i="8"/>
  <c r="N55" i="8"/>
  <c r="Q56" i="8"/>
  <c r="V56" i="8"/>
  <c r="T58" i="8"/>
  <c r="O58" i="8"/>
  <c r="R59" i="8"/>
  <c r="W59" i="8"/>
  <c r="P61" i="8"/>
  <c r="U61" i="8"/>
  <c r="N63" i="8"/>
  <c r="S63" i="8"/>
  <c r="V64" i="8"/>
  <c r="Q64" i="8"/>
  <c r="T66" i="8"/>
  <c r="O66" i="8"/>
  <c r="AJ3" i="3"/>
  <c r="AJ4" i="3"/>
  <c r="AJ6" i="3"/>
  <c r="AJ7" i="3"/>
  <c r="AJ8" i="3"/>
  <c r="AJ9" i="3"/>
  <c r="AJ10" i="3"/>
  <c r="AJ11" i="3"/>
  <c r="AJ12" i="3"/>
  <c r="AJ13" i="3"/>
  <c r="AJ14" i="3"/>
  <c r="AJ15" i="3"/>
  <c r="AJ16" i="3"/>
  <c r="AJ17" i="3"/>
  <c r="AJ18" i="3"/>
  <c r="AJ19" i="3"/>
  <c r="AJ20" i="3"/>
  <c r="AJ21" i="3"/>
  <c r="AJ22" i="3"/>
  <c r="AJ24" i="3"/>
  <c r="AJ25" i="3"/>
  <c r="AJ26" i="3"/>
  <c r="AJ27" i="3"/>
  <c r="AJ28" i="3"/>
  <c r="AJ29" i="3"/>
  <c r="AJ30" i="3"/>
  <c r="AJ31" i="3"/>
  <c r="AJ32" i="3"/>
  <c r="AJ33" i="3"/>
  <c r="AJ34" i="3"/>
  <c r="AJ35" i="3"/>
  <c r="AJ36" i="3"/>
  <c r="AJ37" i="3"/>
  <c r="AJ39" i="3"/>
  <c r="AJ40" i="3"/>
  <c r="AJ41" i="3"/>
  <c r="AJ42" i="3"/>
  <c r="AJ43" i="3"/>
  <c r="AJ44" i="3"/>
  <c r="AJ45" i="3"/>
  <c r="AJ46" i="3"/>
  <c r="AJ47" i="3"/>
  <c r="AJ48" i="3"/>
  <c r="AJ49" i="3"/>
  <c r="AJ50" i="3"/>
  <c r="AJ51" i="3"/>
  <c r="AJ53" i="3"/>
  <c r="AJ54" i="3"/>
  <c r="AJ55" i="3"/>
  <c r="AJ56" i="3"/>
  <c r="AJ57" i="3"/>
  <c r="AJ58" i="3"/>
  <c r="AJ59" i="3"/>
  <c r="AJ60" i="3"/>
  <c r="AJ61" i="3"/>
  <c r="AJ62" i="3"/>
  <c r="G69" i="13" s="1"/>
  <c r="AI62" i="3"/>
  <c r="F69" i="13" s="1"/>
  <c r="AH62"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C62" i="3"/>
  <c r="B62"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B61"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G59" i="3"/>
  <c r="F59" i="3"/>
  <c r="E59" i="3"/>
  <c r="D59" i="3"/>
  <c r="C59" i="3"/>
  <c r="B59"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D57" i="3"/>
  <c r="C57" i="3"/>
  <c r="B57"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H55" i="3"/>
  <c r="G55" i="3"/>
  <c r="F55" i="3"/>
  <c r="E55" i="3"/>
  <c r="D55" i="3"/>
  <c r="C55" i="3"/>
  <c r="B55"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H54" i="3"/>
  <c r="G54" i="3"/>
  <c r="F54" i="3"/>
  <c r="E54" i="3"/>
  <c r="D54" i="3"/>
  <c r="C54" i="3"/>
  <c r="B54"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D51" i="3"/>
  <c r="C51" i="3"/>
  <c r="B51"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C50" i="3"/>
  <c r="B50" i="3"/>
  <c r="AI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D49" i="3"/>
  <c r="C49" i="3"/>
  <c r="B49"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B48"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B47"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C44" i="3"/>
  <c r="B44"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G43" i="3"/>
  <c r="F43" i="3"/>
  <c r="E43" i="3"/>
  <c r="D43" i="3"/>
  <c r="C43" i="3"/>
  <c r="B43"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B42" i="3"/>
  <c r="AI41" i="3"/>
  <c r="AH41" i="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C41" i="3"/>
  <c r="B41"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B40" i="3"/>
  <c r="AI39" i="3"/>
  <c r="AH39" i="3"/>
  <c r="AG39" i="3"/>
  <c r="AF39" i="3"/>
  <c r="AE39" i="3"/>
  <c r="AD39" i="3"/>
  <c r="AC39" i="3"/>
  <c r="AB39" i="3"/>
  <c r="AA39" i="3"/>
  <c r="Z39" i="3"/>
  <c r="Y39" i="3"/>
  <c r="X39" i="3"/>
  <c r="W39" i="3"/>
  <c r="V39" i="3"/>
  <c r="U39" i="3"/>
  <c r="T39" i="3"/>
  <c r="S39" i="3"/>
  <c r="R39" i="3"/>
  <c r="Q39" i="3"/>
  <c r="P39" i="3"/>
  <c r="O39" i="3"/>
  <c r="N39" i="3"/>
  <c r="M39" i="3"/>
  <c r="L39" i="3"/>
  <c r="K39" i="3"/>
  <c r="J39" i="3"/>
  <c r="I39" i="3"/>
  <c r="H39" i="3"/>
  <c r="G39" i="3"/>
  <c r="F39" i="3"/>
  <c r="E39" i="3"/>
  <c r="D39" i="3"/>
  <c r="C39" i="3"/>
  <c r="B39" i="3"/>
  <c r="AI37" i="3"/>
  <c r="AH37" i="3"/>
  <c r="AG37" i="3"/>
  <c r="AF37" i="3"/>
  <c r="AE37" i="3"/>
  <c r="AD37" i="3"/>
  <c r="AC37" i="3"/>
  <c r="AB37" i="3"/>
  <c r="AA37" i="3"/>
  <c r="Z37" i="3"/>
  <c r="Y37" i="3"/>
  <c r="X37" i="3"/>
  <c r="W37" i="3"/>
  <c r="V37" i="3"/>
  <c r="U37" i="3"/>
  <c r="T37" i="3"/>
  <c r="S37" i="3"/>
  <c r="R37" i="3"/>
  <c r="Q37" i="3"/>
  <c r="P37" i="3"/>
  <c r="O37" i="3"/>
  <c r="N37" i="3"/>
  <c r="M37" i="3"/>
  <c r="L37" i="3"/>
  <c r="K37" i="3"/>
  <c r="J37" i="3"/>
  <c r="I37" i="3"/>
  <c r="H37" i="3"/>
  <c r="G37" i="3"/>
  <c r="F37" i="3"/>
  <c r="E37" i="3"/>
  <c r="D37" i="3"/>
  <c r="C37" i="3"/>
  <c r="B37"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E36" i="3"/>
  <c r="D36" i="3"/>
  <c r="C36" i="3"/>
  <c r="B36"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D35" i="3"/>
  <c r="C35" i="3"/>
  <c r="B35" i="3"/>
  <c r="AI34" i="3"/>
  <c r="AH34" i="3"/>
  <c r="AG34" i="3"/>
  <c r="AF34"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D34" i="3"/>
  <c r="C34" i="3"/>
  <c r="B34"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D33" i="3"/>
  <c r="C33" i="3"/>
  <c r="B33"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D32" i="3"/>
  <c r="C32" i="3"/>
  <c r="B32"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E31" i="3"/>
  <c r="D31" i="3"/>
  <c r="C31" i="3"/>
  <c r="B31"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E30" i="3"/>
  <c r="D30" i="3"/>
  <c r="C30" i="3"/>
  <c r="B30" i="3"/>
  <c r="AI29" i="3"/>
  <c r="AH29" i="3"/>
  <c r="AG29" i="3"/>
  <c r="AF29" i="3"/>
  <c r="AE29" i="3"/>
  <c r="AD29" i="3"/>
  <c r="AC29" i="3"/>
  <c r="AB29" i="3"/>
  <c r="AA29" i="3"/>
  <c r="Z29" i="3"/>
  <c r="Y29" i="3"/>
  <c r="X29" i="3"/>
  <c r="W29" i="3"/>
  <c r="V29" i="3"/>
  <c r="U29" i="3"/>
  <c r="T29" i="3"/>
  <c r="S29" i="3"/>
  <c r="R29" i="3"/>
  <c r="Q29" i="3"/>
  <c r="P29" i="3"/>
  <c r="O29" i="3"/>
  <c r="N29" i="3"/>
  <c r="M29" i="3"/>
  <c r="L29" i="3"/>
  <c r="K29" i="3"/>
  <c r="J29" i="3"/>
  <c r="I29" i="3"/>
  <c r="H29" i="3"/>
  <c r="G29" i="3"/>
  <c r="F29" i="3"/>
  <c r="E29" i="3"/>
  <c r="D29" i="3"/>
  <c r="C29" i="3"/>
  <c r="B29" i="3"/>
  <c r="AI28" i="3"/>
  <c r="AH28" i="3"/>
  <c r="AG28" i="3"/>
  <c r="AF28" i="3"/>
  <c r="AE28" i="3"/>
  <c r="AD28" i="3"/>
  <c r="AC28" i="3"/>
  <c r="AB28" i="3"/>
  <c r="AA28" i="3"/>
  <c r="Z28" i="3"/>
  <c r="Y28" i="3"/>
  <c r="X28" i="3"/>
  <c r="W28" i="3"/>
  <c r="V28" i="3"/>
  <c r="U28" i="3"/>
  <c r="T28" i="3"/>
  <c r="S28" i="3"/>
  <c r="R28" i="3"/>
  <c r="Q28" i="3"/>
  <c r="P28" i="3"/>
  <c r="O28" i="3"/>
  <c r="N28" i="3"/>
  <c r="M28" i="3"/>
  <c r="L28" i="3"/>
  <c r="K28" i="3"/>
  <c r="J28" i="3"/>
  <c r="I28" i="3"/>
  <c r="H28" i="3"/>
  <c r="G28" i="3"/>
  <c r="F28" i="3"/>
  <c r="E28" i="3"/>
  <c r="D28" i="3"/>
  <c r="C28" i="3"/>
  <c r="B28" i="3"/>
  <c r="AI27" i="3"/>
  <c r="AH27" i="3"/>
  <c r="AG27" i="3"/>
  <c r="AF27" i="3"/>
  <c r="AE27" i="3"/>
  <c r="AD27" i="3"/>
  <c r="AC27" i="3"/>
  <c r="AB27" i="3"/>
  <c r="AA27" i="3"/>
  <c r="Z27" i="3"/>
  <c r="Y27" i="3"/>
  <c r="X27" i="3"/>
  <c r="W27" i="3"/>
  <c r="V27" i="3"/>
  <c r="U27" i="3"/>
  <c r="T27" i="3"/>
  <c r="S27" i="3"/>
  <c r="R27" i="3"/>
  <c r="Q27" i="3"/>
  <c r="P27" i="3"/>
  <c r="O27" i="3"/>
  <c r="N27" i="3"/>
  <c r="M27" i="3"/>
  <c r="L27" i="3"/>
  <c r="K27" i="3"/>
  <c r="J27" i="3"/>
  <c r="I27" i="3"/>
  <c r="H27" i="3"/>
  <c r="G27" i="3"/>
  <c r="F27" i="3"/>
  <c r="E27" i="3"/>
  <c r="D27" i="3"/>
  <c r="C27" i="3"/>
  <c r="B27" i="3"/>
  <c r="AI26" i="3"/>
  <c r="AH26" i="3"/>
  <c r="AG26" i="3"/>
  <c r="AF26" i="3"/>
  <c r="AE26" i="3"/>
  <c r="AD26" i="3"/>
  <c r="AC26" i="3"/>
  <c r="AB26" i="3"/>
  <c r="AA26" i="3"/>
  <c r="Z26" i="3"/>
  <c r="Y26" i="3"/>
  <c r="X26" i="3"/>
  <c r="W26" i="3"/>
  <c r="V26" i="3"/>
  <c r="U26" i="3"/>
  <c r="T26" i="3"/>
  <c r="S26" i="3"/>
  <c r="R26" i="3"/>
  <c r="Q26" i="3"/>
  <c r="P26" i="3"/>
  <c r="O26" i="3"/>
  <c r="N26" i="3"/>
  <c r="M26" i="3"/>
  <c r="L26" i="3"/>
  <c r="K26" i="3"/>
  <c r="J26" i="3"/>
  <c r="I26" i="3"/>
  <c r="H26" i="3"/>
  <c r="G26" i="3"/>
  <c r="F26" i="3"/>
  <c r="E26" i="3"/>
  <c r="D26" i="3"/>
  <c r="C26" i="3"/>
  <c r="B26" i="3"/>
  <c r="AI25" i="3"/>
  <c r="AH25" i="3"/>
  <c r="AG25" i="3"/>
  <c r="AF25" i="3"/>
  <c r="AE25" i="3"/>
  <c r="AD25" i="3"/>
  <c r="AC25" i="3"/>
  <c r="AB25" i="3"/>
  <c r="AA25" i="3"/>
  <c r="Z25" i="3"/>
  <c r="Y25" i="3"/>
  <c r="X25" i="3"/>
  <c r="W25" i="3"/>
  <c r="V25" i="3"/>
  <c r="U25" i="3"/>
  <c r="T25" i="3"/>
  <c r="S25" i="3"/>
  <c r="R25" i="3"/>
  <c r="Q25" i="3"/>
  <c r="P25" i="3"/>
  <c r="O25" i="3"/>
  <c r="N25" i="3"/>
  <c r="M25" i="3"/>
  <c r="L25" i="3"/>
  <c r="K25" i="3"/>
  <c r="J25" i="3"/>
  <c r="I25" i="3"/>
  <c r="H25" i="3"/>
  <c r="G25" i="3"/>
  <c r="F25" i="3"/>
  <c r="E25" i="3"/>
  <c r="D25" i="3"/>
  <c r="C25" i="3"/>
  <c r="B25" i="3"/>
  <c r="AI24" i="3"/>
  <c r="AH24" i="3"/>
  <c r="AG24" i="3"/>
  <c r="AF24" i="3"/>
  <c r="AE24" i="3"/>
  <c r="AD24" i="3"/>
  <c r="AC24" i="3"/>
  <c r="AB24" i="3"/>
  <c r="AA24" i="3"/>
  <c r="Z24" i="3"/>
  <c r="Y24" i="3"/>
  <c r="X24" i="3"/>
  <c r="W24" i="3"/>
  <c r="V24" i="3"/>
  <c r="U24" i="3"/>
  <c r="T24" i="3"/>
  <c r="S24" i="3"/>
  <c r="R24" i="3"/>
  <c r="Q24" i="3"/>
  <c r="P24" i="3"/>
  <c r="O24" i="3"/>
  <c r="N24" i="3"/>
  <c r="M24" i="3"/>
  <c r="L24" i="3"/>
  <c r="K24" i="3"/>
  <c r="J24" i="3"/>
  <c r="I24" i="3"/>
  <c r="H24" i="3"/>
  <c r="G24" i="3"/>
  <c r="F24" i="3"/>
  <c r="E24" i="3"/>
  <c r="D24" i="3"/>
  <c r="C24" i="3"/>
  <c r="B24" i="3"/>
  <c r="AI22" i="3"/>
  <c r="AH22" i="3"/>
  <c r="AG22" i="3"/>
  <c r="AF22" i="3"/>
  <c r="AE22" i="3"/>
  <c r="AD22" i="3"/>
  <c r="AC22" i="3"/>
  <c r="AB22" i="3"/>
  <c r="AA22" i="3"/>
  <c r="Z22" i="3"/>
  <c r="Y22" i="3"/>
  <c r="X22" i="3"/>
  <c r="W22" i="3"/>
  <c r="V22" i="3"/>
  <c r="U22" i="3"/>
  <c r="T22" i="3"/>
  <c r="S22" i="3"/>
  <c r="R22" i="3"/>
  <c r="Q22" i="3"/>
  <c r="P22" i="3"/>
  <c r="O22" i="3"/>
  <c r="N22" i="3"/>
  <c r="M22" i="3"/>
  <c r="L22" i="3"/>
  <c r="K22" i="3"/>
  <c r="J22" i="3"/>
  <c r="I22" i="3"/>
  <c r="H22" i="3"/>
  <c r="G22" i="3"/>
  <c r="F22" i="3"/>
  <c r="E22" i="3"/>
  <c r="D22" i="3"/>
  <c r="C22" i="3"/>
  <c r="B22" i="3"/>
  <c r="AI21" i="3"/>
  <c r="AH21" i="3"/>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E21" i="3"/>
  <c r="D21" i="3"/>
  <c r="C21" i="3"/>
  <c r="B21"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D20" i="3"/>
  <c r="C20" i="3"/>
  <c r="B20" i="3"/>
  <c r="AI19" i="3"/>
  <c r="AH19" i="3"/>
  <c r="AG19" i="3"/>
  <c r="AF19" i="3"/>
  <c r="AE19" i="3"/>
  <c r="AD19" i="3"/>
  <c r="AC19" i="3"/>
  <c r="AB19" i="3"/>
  <c r="AA19" i="3"/>
  <c r="Z19" i="3"/>
  <c r="Y19" i="3"/>
  <c r="X19" i="3"/>
  <c r="W19" i="3"/>
  <c r="V19" i="3"/>
  <c r="U19" i="3"/>
  <c r="T19" i="3"/>
  <c r="S19" i="3"/>
  <c r="R19" i="3"/>
  <c r="Q19" i="3"/>
  <c r="P19" i="3"/>
  <c r="O19" i="3"/>
  <c r="N19" i="3"/>
  <c r="M19" i="3"/>
  <c r="L19" i="3"/>
  <c r="K19" i="3"/>
  <c r="J19" i="3"/>
  <c r="I19" i="3"/>
  <c r="H19" i="3"/>
  <c r="G19" i="3"/>
  <c r="F19" i="3"/>
  <c r="E19" i="3"/>
  <c r="D19" i="3"/>
  <c r="C19" i="3"/>
  <c r="B19" i="3"/>
  <c r="AI18" i="3"/>
  <c r="AH18" i="3"/>
  <c r="AG18" i="3"/>
  <c r="AF18" i="3"/>
  <c r="AE18" i="3"/>
  <c r="AD18" i="3"/>
  <c r="AC18" i="3"/>
  <c r="AB18" i="3"/>
  <c r="AA18" i="3"/>
  <c r="Z18" i="3"/>
  <c r="Y18" i="3"/>
  <c r="X18" i="3"/>
  <c r="W18" i="3"/>
  <c r="V18" i="3"/>
  <c r="U18" i="3"/>
  <c r="T18" i="3"/>
  <c r="S18" i="3"/>
  <c r="R18" i="3"/>
  <c r="Q18" i="3"/>
  <c r="P18" i="3"/>
  <c r="O18" i="3"/>
  <c r="N18" i="3"/>
  <c r="M18" i="3"/>
  <c r="L18" i="3"/>
  <c r="K18" i="3"/>
  <c r="J18" i="3"/>
  <c r="I18" i="3"/>
  <c r="H18" i="3"/>
  <c r="G18" i="3"/>
  <c r="F18" i="3"/>
  <c r="E18" i="3"/>
  <c r="D18" i="3"/>
  <c r="C18" i="3"/>
  <c r="B18" i="3"/>
  <c r="AI17" i="3"/>
  <c r="AH17" i="3"/>
  <c r="AG17" i="3"/>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17"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H16" i="3"/>
  <c r="G16" i="3"/>
  <c r="F16" i="3"/>
  <c r="E16" i="3"/>
  <c r="D16" i="3"/>
  <c r="C16" i="3"/>
  <c r="B16"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B15" i="3"/>
  <c r="AI14" i="3"/>
  <c r="AH14" i="3"/>
  <c r="AG14" i="3"/>
  <c r="AF14" i="3"/>
  <c r="AE14" i="3"/>
  <c r="AD14" i="3"/>
  <c r="AC14" i="3"/>
  <c r="AB14" i="3"/>
  <c r="AA14" i="3"/>
  <c r="Z14" i="3"/>
  <c r="Y14" i="3"/>
  <c r="X14" i="3"/>
  <c r="W14" i="3"/>
  <c r="V14" i="3"/>
  <c r="U14" i="3"/>
  <c r="T14" i="3"/>
  <c r="S14" i="3"/>
  <c r="R14" i="3"/>
  <c r="Q14" i="3"/>
  <c r="P14" i="3"/>
  <c r="O14" i="3"/>
  <c r="N14" i="3"/>
  <c r="M14" i="3"/>
  <c r="L14" i="3"/>
  <c r="K14" i="3"/>
  <c r="J14" i="3"/>
  <c r="I14" i="3"/>
  <c r="H14" i="3"/>
  <c r="G14" i="3"/>
  <c r="F14" i="3"/>
  <c r="E14" i="3"/>
  <c r="D14" i="3"/>
  <c r="C14" i="3"/>
  <c r="B14" i="3"/>
  <c r="AI13" i="3"/>
  <c r="AH13" i="3"/>
  <c r="AG13" i="3"/>
  <c r="AF13" i="3"/>
  <c r="AE13" i="3"/>
  <c r="AD13" i="3"/>
  <c r="AC13" i="3"/>
  <c r="AB13" i="3"/>
  <c r="AA13" i="3"/>
  <c r="Z13" i="3"/>
  <c r="Y13" i="3"/>
  <c r="X13" i="3"/>
  <c r="W13" i="3"/>
  <c r="V13" i="3"/>
  <c r="U13" i="3"/>
  <c r="T13" i="3"/>
  <c r="S13" i="3"/>
  <c r="R13" i="3"/>
  <c r="Q13" i="3"/>
  <c r="P13" i="3"/>
  <c r="O13" i="3"/>
  <c r="N13" i="3"/>
  <c r="M13" i="3"/>
  <c r="L13" i="3"/>
  <c r="K13" i="3"/>
  <c r="J13" i="3"/>
  <c r="I13" i="3"/>
  <c r="H13" i="3"/>
  <c r="G13" i="3"/>
  <c r="F13" i="3"/>
  <c r="E13" i="3"/>
  <c r="D13" i="3"/>
  <c r="C13" i="3"/>
  <c r="B13"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B12"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E10" i="3"/>
  <c r="D10" i="3"/>
  <c r="C10" i="3"/>
  <c r="B10"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I8" i="3"/>
  <c r="AH8" i="3"/>
  <c r="AG8" i="3"/>
  <c r="AF8" i="3"/>
  <c r="AE8" i="3"/>
  <c r="AD8" i="3"/>
  <c r="AC8" i="3"/>
  <c r="AB8" i="3"/>
  <c r="AA8" i="3"/>
  <c r="Z8" i="3"/>
  <c r="Y8" i="3"/>
  <c r="X8" i="3"/>
  <c r="W8" i="3"/>
  <c r="V8" i="3"/>
  <c r="U8" i="3"/>
  <c r="T8" i="3"/>
  <c r="S8" i="3"/>
  <c r="R8" i="3"/>
  <c r="Q8" i="3"/>
  <c r="P8" i="3"/>
  <c r="O8" i="3"/>
  <c r="N8" i="3"/>
  <c r="M8" i="3"/>
  <c r="L8" i="3"/>
  <c r="K8" i="3"/>
  <c r="J8" i="3"/>
  <c r="I8" i="3"/>
  <c r="H8" i="3"/>
  <c r="G8" i="3"/>
  <c r="F8" i="3"/>
  <c r="E8" i="3"/>
  <c r="D8" i="3"/>
  <c r="C8" i="3"/>
  <c r="B8" i="3"/>
  <c r="AI7" i="3"/>
  <c r="AH7" i="3"/>
  <c r="AG7" i="3"/>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C6" i="3"/>
  <c r="B6" i="3"/>
  <c r="AI4" i="3"/>
  <c r="AH4" i="3"/>
  <c r="AG4" i="3"/>
  <c r="AF4" i="3"/>
  <c r="AE4" i="3"/>
  <c r="AD4" i="3"/>
  <c r="AC4" i="3"/>
  <c r="AB4" i="3"/>
  <c r="AA4" i="3"/>
  <c r="Z4" i="3"/>
  <c r="Y4" i="3"/>
  <c r="X4" i="3"/>
  <c r="W4" i="3"/>
  <c r="V4" i="3"/>
  <c r="U4" i="3"/>
  <c r="T4" i="3"/>
  <c r="S4" i="3"/>
  <c r="R4" i="3"/>
  <c r="Q4" i="3"/>
  <c r="P4" i="3"/>
  <c r="O4" i="3"/>
  <c r="N4" i="3"/>
  <c r="M4" i="3"/>
  <c r="L4" i="3"/>
  <c r="K4" i="3"/>
  <c r="J4" i="3"/>
  <c r="I4" i="3"/>
  <c r="H4" i="3"/>
  <c r="G4" i="3"/>
  <c r="F4" i="3"/>
  <c r="E4" i="3"/>
  <c r="D4" i="3"/>
  <c r="C4" i="3"/>
  <c r="B4"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E3" i="3"/>
  <c r="D3" i="3"/>
  <c r="C3" i="3"/>
  <c r="B3"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P26" i="13" l="1"/>
  <c r="F26" i="13"/>
  <c r="P35" i="13"/>
  <c r="F35" i="13"/>
  <c r="P43" i="13"/>
  <c r="F43" i="13"/>
  <c r="P48" i="13"/>
  <c r="F48" i="13"/>
  <c r="P52" i="13"/>
  <c r="F52" i="13"/>
  <c r="P65" i="13"/>
  <c r="F65" i="13"/>
  <c r="P13" i="13"/>
  <c r="F13" i="13"/>
  <c r="P17" i="13"/>
  <c r="F17" i="13"/>
  <c r="P21" i="13"/>
  <c r="F21" i="13"/>
  <c r="P25" i="13"/>
  <c r="F25" i="13"/>
  <c r="P29" i="13"/>
  <c r="F29" i="13"/>
  <c r="P34" i="13"/>
  <c r="F34" i="13"/>
  <c r="P38" i="13"/>
  <c r="F38" i="13"/>
  <c r="P42" i="13"/>
  <c r="F42" i="13"/>
  <c r="P47" i="13"/>
  <c r="F47" i="13"/>
  <c r="P51" i="13"/>
  <c r="F51" i="13"/>
  <c r="P55" i="13"/>
  <c r="F55" i="13"/>
  <c r="P60" i="13"/>
  <c r="F60" i="13"/>
  <c r="P64" i="13"/>
  <c r="F64" i="13"/>
  <c r="P68" i="13"/>
  <c r="F68" i="13"/>
  <c r="P39" i="13"/>
  <c r="F39" i="13"/>
  <c r="P10" i="13"/>
  <c r="F10" i="13"/>
  <c r="P15" i="13"/>
  <c r="F15" i="13"/>
  <c r="P23" i="13"/>
  <c r="F23" i="13"/>
  <c r="P27" i="13"/>
  <c r="F27" i="13"/>
  <c r="P32" i="13"/>
  <c r="F32" i="13"/>
  <c r="P49" i="13"/>
  <c r="F49" i="13"/>
  <c r="P57" i="13"/>
  <c r="F57" i="13"/>
  <c r="P62" i="13"/>
  <c r="F62" i="13"/>
  <c r="P14" i="13"/>
  <c r="F14" i="13"/>
  <c r="P18" i="13"/>
  <c r="F18" i="13"/>
  <c r="P22" i="13"/>
  <c r="F22" i="13"/>
  <c r="P31" i="13"/>
  <c r="F31" i="13"/>
  <c r="P56" i="13"/>
  <c r="F56" i="13"/>
  <c r="P61" i="13"/>
  <c r="F61" i="13"/>
  <c r="P19" i="13"/>
  <c r="F19" i="13"/>
  <c r="P36" i="13"/>
  <c r="F36" i="13"/>
  <c r="P40" i="13"/>
  <c r="F40" i="13"/>
  <c r="P44" i="13"/>
  <c r="F44" i="13"/>
  <c r="P53" i="13"/>
  <c r="F53" i="13"/>
  <c r="P66" i="13"/>
  <c r="F66" i="13"/>
  <c r="P11" i="13"/>
  <c r="F11" i="13"/>
  <c r="P16" i="13"/>
  <c r="F16" i="13"/>
  <c r="P20" i="13"/>
  <c r="F20" i="13"/>
  <c r="P24" i="13"/>
  <c r="F24" i="13"/>
  <c r="P28" i="13"/>
  <c r="F28" i="13"/>
  <c r="P33" i="13"/>
  <c r="F33" i="13"/>
  <c r="P37" i="13"/>
  <c r="F37" i="13"/>
  <c r="P41" i="13"/>
  <c r="F41" i="13"/>
  <c r="P46" i="13"/>
  <c r="F46" i="13"/>
  <c r="P50" i="13"/>
  <c r="F50" i="13"/>
  <c r="P54" i="13"/>
  <c r="F54" i="13"/>
  <c r="P58" i="13"/>
  <c r="F58" i="13"/>
  <c r="P63" i="13"/>
  <c r="F63" i="13"/>
  <c r="P67" i="13"/>
  <c r="F67" i="13"/>
  <c r="Q56" i="13"/>
  <c r="G56" i="13"/>
  <c r="G39" i="13"/>
  <c r="Q39" i="13"/>
  <c r="Q31" i="13"/>
  <c r="G31" i="13"/>
  <c r="Q14" i="13"/>
  <c r="G14" i="13"/>
  <c r="G64" i="13"/>
  <c r="Q64" i="13"/>
  <c r="Q55" i="13"/>
  <c r="G55" i="13"/>
  <c r="Q47" i="13"/>
  <c r="G47" i="13"/>
  <c r="Q38" i="13"/>
  <c r="G38" i="13"/>
  <c r="Q29" i="13"/>
  <c r="G29" i="13"/>
  <c r="G21" i="13"/>
  <c r="Q21" i="13"/>
  <c r="G13" i="13"/>
  <c r="Q13" i="13"/>
  <c r="G63" i="13"/>
  <c r="Q63" i="13"/>
  <c r="G54" i="13"/>
  <c r="Q54" i="13"/>
  <c r="Q46" i="13"/>
  <c r="G46" i="13"/>
  <c r="G37" i="13"/>
  <c r="Q37" i="13"/>
  <c r="G28" i="13"/>
  <c r="Q28" i="13"/>
  <c r="G20" i="13"/>
  <c r="Q20" i="13"/>
  <c r="G11" i="13"/>
  <c r="Q11" i="13"/>
  <c r="Q62" i="13"/>
  <c r="G62" i="13"/>
  <c r="Q53" i="13"/>
  <c r="G53" i="13"/>
  <c r="Q44" i="13"/>
  <c r="G44" i="13"/>
  <c r="Q36" i="13"/>
  <c r="G36" i="13"/>
  <c r="Q27" i="13"/>
  <c r="G27" i="13"/>
  <c r="Q19" i="13"/>
  <c r="G19" i="13"/>
  <c r="Q10" i="13"/>
  <c r="G10" i="13"/>
  <c r="Q52" i="13"/>
  <c r="G52" i="13"/>
  <c r="Q35" i="13"/>
  <c r="G35" i="13"/>
  <c r="Q18" i="13"/>
  <c r="G18" i="13"/>
  <c r="Q60" i="13"/>
  <c r="G60" i="13"/>
  <c r="Q42" i="13"/>
  <c r="G42" i="13"/>
  <c r="Q25" i="13"/>
  <c r="G25" i="13"/>
  <c r="G67" i="13"/>
  <c r="Q67" i="13"/>
  <c r="G58" i="13"/>
  <c r="Q58" i="13"/>
  <c r="Q50" i="13"/>
  <c r="G50" i="13"/>
  <c r="Q41" i="13"/>
  <c r="G41" i="13"/>
  <c r="G33" i="13"/>
  <c r="Q33" i="13"/>
  <c r="G24" i="13"/>
  <c r="Q24" i="13"/>
  <c r="Q16" i="13"/>
  <c r="G16" i="13"/>
  <c r="Q65" i="13"/>
  <c r="G65" i="13"/>
  <c r="Q48" i="13"/>
  <c r="G48" i="13"/>
  <c r="G22" i="13"/>
  <c r="Q22" i="13"/>
  <c r="Q61" i="13"/>
  <c r="G61" i="13"/>
  <c r="Q43" i="13"/>
  <c r="G43" i="13"/>
  <c r="Q26" i="13"/>
  <c r="G26" i="13"/>
  <c r="Q68" i="13"/>
  <c r="G68" i="13"/>
  <c r="Q51" i="13"/>
  <c r="G51" i="13"/>
  <c r="Q34" i="13"/>
  <c r="G34" i="13"/>
  <c r="Q17" i="13"/>
  <c r="G17" i="13"/>
  <c r="G66" i="13"/>
  <c r="Q66" i="13"/>
  <c r="Q57" i="13"/>
  <c r="G57" i="13"/>
  <c r="Q49" i="13"/>
  <c r="G49" i="13"/>
  <c r="G40" i="13"/>
  <c r="Q40" i="13"/>
  <c r="Q32" i="13"/>
  <c r="G32" i="13"/>
  <c r="Q23" i="13"/>
  <c r="G23" i="13"/>
  <c r="Q15" i="13"/>
  <c r="G15" i="13"/>
  <c r="DP64" i="2"/>
  <c r="DP63" i="2"/>
  <c r="DP62" i="2"/>
  <c r="DP61" i="2"/>
  <c r="DP60" i="2"/>
  <c r="DP59" i="2"/>
  <c r="DP58" i="2"/>
  <c r="DP57" i="2"/>
  <c r="DP56" i="2"/>
  <c r="DP55" i="2"/>
  <c r="DP53" i="2"/>
  <c r="DP52" i="2"/>
  <c r="DP51" i="2"/>
  <c r="DP50" i="2"/>
  <c r="DP49" i="2"/>
  <c r="DP48" i="2"/>
  <c r="DP47" i="2"/>
  <c r="DP46" i="2"/>
  <c r="DP45" i="2"/>
  <c r="DP44" i="2"/>
  <c r="DP43" i="2"/>
  <c r="DP42" i="2"/>
  <c r="DP41" i="2"/>
  <c r="DP39" i="2"/>
  <c r="DP38" i="2"/>
  <c r="DP37" i="2"/>
  <c r="DP36" i="2"/>
  <c r="DP35" i="2"/>
  <c r="DP34" i="2"/>
  <c r="DP33" i="2"/>
  <c r="DP32" i="2"/>
  <c r="DP31" i="2"/>
  <c r="DP30" i="2"/>
  <c r="DP29" i="2"/>
  <c r="DP28" i="2"/>
  <c r="DP27" i="2"/>
  <c r="DP26" i="2"/>
  <c r="DP24" i="2"/>
  <c r="DP23" i="2"/>
  <c r="DP22" i="2"/>
  <c r="DP21" i="2"/>
  <c r="DP20" i="2"/>
  <c r="DP19" i="2"/>
  <c r="DP18" i="2"/>
  <c r="DP17" i="2"/>
  <c r="DP16" i="2"/>
  <c r="DP15" i="2"/>
  <c r="DP14" i="2"/>
  <c r="DP13" i="2"/>
  <c r="DP12" i="2"/>
  <c r="DP11" i="2"/>
  <c r="DP10" i="2"/>
  <c r="DP9" i="2"/>
  <c r="DP8" i="2"/>
  <c r="DP6" i="2"/>
  <c r="DP5" i="2"/>
  <c r="DO64" i="2"/>
  <c r="DN64" i="2"/>
  <c r="DO63" i="2"/>
  <c r="DN63" i="2"/>
  <c r="DO62" i="2"/>
  <c r="DN62" i="2"/>
  <c r="DO61" i="2"/>
  <c r="DN61" i="2"/>
  <c r="DO60" i="2"/>
  <c r="DN60" i="2"/>
  <c r="DO59" i="2"/>
  <c r="DN59" i="2"/>
  <c r="DO58" i="2"/>
  <c r="DN58" i="2"/>
  <c r="DO57" i="2"/>
  <c r="DN57" i="2"/>
  <c r="DO56" i="2"/>
  <c r="DN56" i="2"/>
  <c r="DO55" i="2"/>
  <c r="DN55" i="2"/>
  <c r="DO53" i="2"/>
  <c r="DN53" i="2"/>
  <c r="DO52" i="2"/>
  <c r="DN52" i="2"/>
  <c r="DO51" i="2"/>
  <c r="DN51" i="2"/>
  <c r="DO50" i="2"/>
  <c r="DN50" i="2"/>
  <c r="DO49" i="2"/>
  <c r="DN49" i="2"/>
  <c r="DO48" i="2"/>
  <c r="DN48" i="2"/>
  <c r="DO47" i="2"/>
  <c r="DN47" i="2"/>
  <c r="DO46" i="2"/>
  <c r="DN46" i="2"/>
  <c r="DO45" i="2"/>
  <c r="DN45" i="2"/>
  <c r="DO44" i="2"/>
  <c r="DN44" i="2"/>
  <c r="DO43" i="2"/>
  <c r="DN43" i="2"/>
  <c r="DO42" i="2"/>
  <c r="DN42" i="2"/>
  <c r="DO41" i="2"/>
  <c r="DN41" i="2"/>
  <c r="DO39" i="2"/>
  <c r="DN39" i="2"/>
  <c r="DO38" i="2"/>
  <c r="DN38" i="2"/>
  <c r="DO37" i="2"/>
  <c r="DN37" i="2"/>
  <c r="DO36" i="2"/>
  <c r="DN36" i="2"/>
  <c r="DO35" i="2"/>
  <c r="DN35" i="2"/>
  <c r="DO34" i="2"/>
  <c r="DN34" i="2"/>
  <c r="DO33" i="2"/>
  <c r="DN33" i="2"/>
  <c r="DO32" i="2"/>
  <c r="DN32" i="2"/>
  <c r="DO31" i="2"/>
  <c r="DN31" i="2"/>
  <c r="DO30" i="2"/>
  <c r="DN30" i="2"/>
  <c r="DO29" i="2"/>
  <c r="DN29" i="2"/>
  <c r="DO28" i="2"/>
  <c r="DN28" i="2"/>
  <c r="DO27" i="2"/>
  <c r="DN27" i="2"/>
  <c r="DO26" i="2"/>
  <c r="DN26" i="2"/>
  <c r="DO24" i="2"/>
  <c r="DN24" i="2"/>
  <c r="DN23" i="2"/>
  <c r="DM23" i="2"/>
  <c r="DL23" i="2"/>
  <c r="DK23" i="2"/>
  <c r="DJ23" i="2"/>
  <c r="DI23" i="2"/>
  <c r="DH23" i="2"/>
  <c r="DG23" i="2"/>
  <c r="DF23" i="2"/>
  <c r="DE23" i="2"/>
  <c r="DD23" i="2"/>
  <c r="DC23" i="2"/>
  <c r="DB23" i="2"/>
  <c r="DA23" i="2"/>
  <c r="CZ23" i="2"/>
  <c r="CY23" i="2"/>
  <c r="CX23" i="2"/>
  <c r="CW23" i="2"/>
  <c r="CV23" i="2"/>
  <c r="CU23" i="2"/>
  <c r="CT23" i="2"/>
  <c r="DO22" i="2"/>
  <c r="DN22" i="2"/>
  <c r="DM22" i="2"/>
  <c r="DL22" i="2"/>
  <c r="DK22" i="2"/>
  <c r="DJ22" i="2"/>
  <c r="DI22" i="2"/>
  <c r="DH22" i="2"/>
  <c r="DG22" i="2"/>
  <c r="DF22" i="2"/>
  <c r="DE22" i="2"/>
  <c r="DD22" i="2"/>
  <c r="DC22" i="2"/>
  <c r="DB22" i="2"/>
  <c r="DA22" i="2"/>
  <c r="CZ22" i="2"/>
  <c r="CY22" i="2"/>
  <c r="CX22" i="2"/>
  <c r="CW22" i="2"/>
  <c r="CV22" i="2"/>
  <c r="CU22" i="2"/>
  <c r="CT22" i="2"/>
  <c r="DO21" i="2"/>
  <c r="DN21" i="2"/>
  <c r="DM21" i="2"/>
  <c r="DL21" i="2"/>
  <c r="DK21" i="2"/>
  <c r="DJ21" i="2"/>
  <c r="DI21" i="2"/>
  <c r="DH21" i="2"/>
  <c r="DG21" i="2"/>
  <c r="DF21" i="2"/>
  <c r="DE21" i="2"/>
  <c r="DD21" i="2"/>
  <c r="DC21" i="2"/>
  <c r="DB21" i="2"/>
  <c r="DA21" i="2"/>
  <c r="CZ21" i="2"/>
  <c r="CY21" i="2"/>
  <c r="CX21" i="2"/>
  <c r="CW21" i="2"/>
  <c r="CV21" i="2"/>
  <c r="CU21" i="2"/>
  <c r="CT21" i="2"/>
  <c r="DM20" i="2"/>
  <c r="DL20" i="2"/>
  <c r="DK20" i="2"/>
  <c r="DJ20" i="2"/>
  <c r="DI20" i="2"/>
  <c r="DH20" i="2"/>
  <c r="DG20" i="2"/>
  <c r="DF20" i="2"/>
  <c r="DE20" i="2"/>
  <c r="DD20" i="2"/>
  <c r="DC20" i="2"/>
  <c r="DB20" i="2"/>
  <c r="DA20" i="2"/>
  <c r="CZ20" i="2"/>
  <c r="CY20" i="2"/>
  <c r="CX20" i="2"/>
  <c r="CW20" i="2"/>
  <c r="CV20" i="2"/>
  <c r="CU20" i="2"/>
  <c r="CT20" i="2"/>
  <c r="DO19" i="2"/>
  <c r="DN19" i="2"/>
  <c r="DM19" i="2"/>
  <c r="DL19" i="2"/>
  <c r="DK19" i="2"/>
  <c r="DJ19" i="2"/>
  <c r="DI19" i="2"/>
  <c r="DH19" i="2"/>
  <c r="DG19" i="2"/>
  <c r="DF19" i="2"/>
  <c r="DE19" i="2"/>
  <c r="DD19" i="2"/>
  <c r="DC19" i="2"/>
  <c r="DB19" i="2"/>
  <c r="DA19" i="2"/>
  <c r="CZ19" i="2"/>
  <c r="CY19" i="2"/>
  <c r="CX19" i="2"/>
  <c r="CW19" i="2"/>
  <c r="CV19" i="2"/>
  <c r="CU19" i="2"/>
  <c r="CT19" i="2"/>
  <c r="DM18" i="2"/>
  <c r="DL18" i="2"/>
  <c r="DK18" i="2"/>
  <c r="DJ18" i="2"/>
  <c r="DI18" i="2"/>
  <c r="DH18" i="2"/>
  <c r="DG18" i="2"/>
  <c r="DF18" i="2"/>
  <c r="DE18" i="2"/>
  <c r="DD18" i="2"/>
  <c r="DC18" i="2"/>
  <c r="DB18" i="2"/>
  <c r="DA18" i="2"/>
  <c r="CZ18" i="2"/>
  <c r="CY18" i="2"/>
  <c r="CX18" i="2"/>
  <c r="CW18" i="2"/>
  <c r="CV18" i="2"/>
  <c r="CU18" i="2"/>
  <c r="CT18" i="2"/>
  <c r="DO17" i="2"/>
  <c r="DN17" i="2"/>
  <c r="DM17" i="2"/>
  <c r="DL17" i="2"/>
  <c r="DK17" i="2"/>
  <c r="DJ17" i="2"/>
  <c r="DI17" i="2"/>
  <c r="DH17" i="2"/>
  <c r="DG17" i="2"/>
  <c r="DF17" i="2"/>
  <c r="DE17" i="2"/>
  <c r="DD17" i="2"/>
  <c r="DC17" i="2"/>
  <c r="DB17" i="2"/>
  <c r="DA17" i="2"/>
  <c r="CZ17" i="2"/>
  <c r="CY17" i="2"/>
  <c r="CX17" i="2"/>
  <c r="CW17" i="2"/>
  <c r="CV17" i="2"/>
  <c r="CU17" i="2"/>
  <c r="CT17" i="2"/>
  <c r="DO16" i="2"/>
  <c r="DN16" i="2"/>
  <c r="DM16" i="2"/>
  <c r="DL16" i="2"/>
  <c r="DK16" i="2"/>
  <c r="DJ16" i="2"/>
  <c r="DI16" i="2"/>
  <c r="DH16" i="2"/>
  <c r="DG16" i="2"/>
  <c r="DF16" i="2"/>
  <c r="DE16" i="2"/>
  <c r="DD16" i="2"/>
  <c r="DC16" i="2"/>
  <c r="DB16" i="2"/>
  <c r="DA16" i="2"/>
  <c r="CZ16" i="2"/>
  <c r="CY16" i="2"/>
  <c r="CX16" i="2"/>
  <c r="CW16" i="2"/>
  <c r="CV16" i="2"/>
  <c r="CU16" i="2"/>
  <c r="CT16" i="2"/>
  <c r="DO15" i="2"/>
  <c r="DN15" i="2"/>
  <c r="DM15" i="2"/>
  <c r="DL15" i="2"/>
  <c r="DK15" i="2"/>
  <c r="DJ15" i="2"/>
  <c r="DI15" i="2"/>
  <c r="DH15" i="2"/>
  <c r="DG15" i="2"/>
  <c r="DF15" i="2"/>
  <c r="DE15" i="2"/>
  <c r="DD15" i="2"/>
  <c r="DC15" i="2"/>
  <c r="DB15" i="2"/>
  <c r="DA15" i="2"/>
  <c r="CZ15" i="2"/>
  <c r="CY15" i="2"/>
  <c r="CX15" i="2"/>
  <c r="CW15" i="2"/>
  <c r="CV15" i="2"/>
  <c r="CU15" i="2"/>
  <c r="CT15" i="2"/>
  <c r="DM14" i="2"/>
  <c r="DL14" i="2"/>
  <c r="DK14" i="2"/>
  <c r="DJ14" i="2"/>
  <c r="DI14" i="2"/>
  <c r="DH14" i="2"/>
  <c r="DG14" i="2"/>
  <c r="DF14" i="2"/>
  <c r="DE14" i="2"/>
  <c r="DD14" i="2"/>
  <c r="DC14" i="2"/>
  <c r="DB14" i="2"/>
  <c r="DA14" i="2"/>
  <c r="CZ14" i="2"/>
  <c r="CY14" i="2"/>
  <c r="CW14" i="2"/>
  <c r="CV14" i="2"/>
  <c r="CU14" i="2"/>
  <c r="CT14" i="2"/>
  <c r="DM13" i="2"/>
  <c r="DL13" i="2"/>
  <c r="DK13" i="2"/>
  <c r="DJ13" i="2"/>
  <c r="DI13" i="2"/>
  <c r="DH13" i="2"/>
  <c r="DG13" i="2"/>
  <c r="DF13" i="2"/>
  <c r="DE13" i="2"/>
  <c r="DD13" i="2"/>
  <c r="DC13" i="2"/>
  <c r="DB13" i="2"/>
  <c r="DA13" i="2"/>
  <c r="CZ13" i="2"/>
  <c r="CY13" i="2"/>
  <c r="CX13" i="2"/>
  <c r="CT13" i="2"/>
  <c r="DM12" i="2"/>
  <c r="DL12" i="2"/>
  <c r="DK12" i="2"/>
  <c r="DJ12" i="2"/>
  <c r="DI12" i="2"/>
  <c r="DH12" i="2"/>
  <c r="DG12" i="2"/>
  <c r="DF12" i="2"/>
  <c r="DE12" i="2"/>
  <c r="DD12" i="2"/>
  <c r="DC12" i="2"/>
  <c r="DB12" i="2"/>
  <c r="DA12" i="2"/>
  <c r="CZ12" i="2"/>
  <c r="CY12" i="2"/>
  <c r="CX12" i="2"/>
  <c r="CW12" i="2"/>
  <c r="CV12" i="2"/>
  <c r="CU12" i="2"/>
  <c r="CT12" i="2"/>
  <c r="DO11" i="2"/>
  <c r="DN11" i="2"/>
  <c r="DM11" i="2"/>
  <c r="DL11" i="2"/>
  <c r="DK11" i="2"/>
  <c r="DJ11" i="2"/>
  <c r="DI11" i="2"/>
  <c r="DH11" i="2"/>
  <c r="DG11" i="2"/>
  <c r="DF11" i="2"/>
  <c r="DE11" i="2"/>
  <c r="DD11" i="2"/>
  <c r="DC11" i="2"/>
  <c r="DB11" i="2"/>
  <c r="DA11" i="2"/>
  <c r="CZ11" i="2"/>
  <c r="CY11" i="2"/>
  <c r="CX11" i="2"/>
  <c r="CW11" i="2"/>
  <c r="CV11" i="2"/>
  <c r="CU11" i="2"/>
  <c r="CT11" i="2"/>
  <c r="DO10" i="2"/>
  <c r="DN10" i="2"/>
  <c r="DM10" i="2"/>
  <c r="DL10" i="2"/>
  <c r="DK10" i="2"/>
  <c r="DJ10" i="2"/>
  <c r="DI10" i="2"/>
  <c r="DH10" i="2"/>
  <c r="DG10" i="2"/>
  <c r="DF10" i="2"/>
  <c r="DE10" i="2"/>
  <c r="DD10" i="2"/>
  <c r="DC10" i="2"/>
  <c r="DB10" i="2"/>
  <c r="DA10" i="2"/>
  <c r="CZ10" i="2"/>
  <c r="CY10" i="2"/>
  <c r="CX10" i="2"/>
  <c r="CW10" i="2"/>
  <c r="CV10" i="2"/>
  <c r="CU10" i="2"/>
  <c r="CT10" i="2"/>
  <c r="DO9" i="2"/>
  <c r="DN9" i="2"/>
  <c r="DM9" i="2"/>
  <c r="DL9" i="2"/>
  <c r="DK9" i="2"/>
  <c r="DJ9" i="2"/>
  <c r="DI9" i="2"/>
  <c r="DH9" i="2"/>
  <c r="DG9" i="2"/>
  <c r="DF9" i="2"/>
  <c r="DE9" i="2"/>
  <c r="DD9" i="2"/>
  <c r="DC9" i="2"/>
  <c r="DB9" i="2"/>
  <c r="DA9" i="2"/>
  <c r="CZ9" i="2"/>
  <c r="CY9" i="2"/>
  <c r="CX9" i="2"/>
  <c r="CW9" i="2"/>
  <c r="CV9" i="2"/>
  <c r="CU9" i="2"/>
  <c r="CT9" i="2"/>
  <c r="DN8" i="2"/>
  <c r="DM8" i="2"/>
  <c r="DL8" i="2"/>
  <c r="DK8" i="2"/>
  <c r="DJ8" i="2"/>
  <c r="DI8" i="2"/>
  <c r="DH8" i="2"/>
  <c r="DG8" i="2"/>
  <c r="DF8" i="2"/>
  <c r="DE8" i="2"/>
  <c r="DD8" i="2"/>
  <c r="DC8" i="2"/>
  <c r="DB8" i="2"/>
  <c r="DA8" i="2"/>
  <c r="CZ8" i="2"/>
  <c r="CY8" i="2"/>
  <c r="CX8" i="2"/>
  <c r="CW8" i="2"/>
  <c r="CV8" i="2"/>
  <c r="CU8" i="2"/>
  <c r="CT8" i="2"/>
  <c r="DO6" i="2"/>
  <c r="DN6" i="2"/>
  <c r="DM6" i="2"/>
  <c r="DL6" i="2"/>
  <c r="DK6" i="2"/>
  <c r="DJ6" i="2"/>
  <c r="DI6" i="2"/>
  <c r="DH6" i="2"/>
  <c r="DG6" i="2"/>
  <c r="DF6" i="2"/>
  <c r="DE6" i="2"/>
  <c r="DD6" i="2"/>
  <c r="DC6" i="2"/>
  <c r="DB6" i="2"/>
  <c r="DA6" i="2"/>
  <c r="CZ6" i="2"/>
  <c r="CY6" i="2"/>
  <c r="CX6" i="2"/>
  <c r="CW6" i="2"/>
  <c r="CV6" i="2"/>
  <c r="CU6" i="2"/>
  <c r="CT6" i="2"/>
  <c r="DO5" i="2"/>
  <c r="DN5" i="2"/>
  <c r="DM5" i="2"/>
  <c r="DL5" i="2"/>
  <c r="DK5" i="2"/>
  <c r="DJ5" i="2"/>
  <c r="DI5" i="2"/>
  <c r="DH5" i="2"/>
  <c r="DG5" i="2"/>
  <c r="DF5" i="2"/>
  <c r="DE5" i="2"/>
  <c r="DD5" i="2"/>
  <c r="DC5" i="2"/>
  <c r="DB5" i="2"/>
  <c r="DA5" i="2"/>
  <c r="CZ5" i="2"/>
  <c r="CY5" i="2"/>
  <c r="CX5" i="2"/>
  <c r="CW5" i="2"/>
  <c r="CV5" i="2"/>
  <c r="CU5" i="2"/>
  <c r="CT5" i="2"/>
  <c r="DQ64" i="2"/>
  <c r="DQ63" i="2"/>
  <c r="DQ62" i="2"/>
  <c r="DQ61" i="2"/>
  <c r="DQ60" i="2"/>
  <c r="DQ59" i="2"/>
  <c r="DQ58" i="2"/>
  <c r="DQ57" i="2"/>
  <c r="DQ56" i="2"/>
  <c r="DQ55" i="2"/>
  <c r="DQ53" i="2"/>
  <c r="DQ52" i="2"/>
  <c r="DQ51" i="2"/>
  <c r="DQ50" i="2"/>
  <c r="DQ49" i="2"/>
  <c r="DQ48" i="2"/>
  <c r="DQ47" i="2"/>
  <c r="DQ46" i="2"/>
  <c r="DQ45" i="2"/>
  <c r="DQ44" i="2"/>
  <c r="DQ43" i="2"/>
  <c r="DQ42" i="2"/>
  <c r="DQ41" i="2"/>
  <c r="DQ39" i="2"/>
  <c r="DQ38" i="2"/>
  <c r="DQ37" i="2"/>
  <c r="DQ36" i="2"/>
  <c r="DQ35" i="2"/>
  <c r="DQ34" i="2"/>
  <c r="DQ33" i="2"/>
  <c r="DQ32" i="2"/>
  <c r="DQ31" i="2"/>
  <c r="DQ30" i="2"/>
  <c r="DQ29" i="2"/>
  <c r="DQ28" i="2"/>
  <c r="DQ27" i="2"/>
  <c r="DQ26" i="2"/>
  <c r="DQ24" i="2"/>
  <c r="DQ23" i="2"/>
  <c r="DQ22" i="2"/>
  <c r="DQ21" i="2"/>
  <c r="DQ20" i="2"/>
  <c r="DQ19" i="2"/>
  <c r="DQ18" i="2"/>
  <c r="DQ17" i="2"/>
  <c r="DQ16" i="2"/>
  <c r="DQ15" i="2"/>
  <c r="DQ14" i="2"/>
  <c r="DQ13" i="2"/>
  <c r="DQ12" i="2"/>
  <c r="DQ11" i="2"/>
  <c r="DQ10" i="2"/>
  <c r="DQ9" i="2"/>
  <c r="DQ8" i="2"/>
  <c r="DQ6" i="2"/>
  <c r="DQ5" i="2"/>
  <c r="CR64" i="2"/>
  <c r="CR63" i="2"/>
  <c r="CR62" i="2"/>
  <c r="CR61" i="2"/>
  <c r="CR60" i="2"/>
  <c r="CR59" i="2"/>
  <c r="CR58" i="2"/>
  <c r="CR57" i="2"/>
  <c r="CR56" i="2"/>
  <c r="CR55" i="2"/>
  <c r="CR53" i="2"/>
  <c r="CR52" i="2"/>
  <c r="CR51" i="2"/>
  <c r="CR50" i="2"/>
  <c r="CR49" i="2"/>
  <c r="CR48" i="2"/>
  <c r="CR47" i="2"/>
  <c r="CR46" i="2"/>
  <c r="CR45" i="2"/>
  <c r="CR44" i="2"/>
  <c r="CR43" i="2"/>
  <c r="CR42" i="2"/>
  <c r="CR41" i="2"/>
  <c r="CR39" i="2"/>
  <c r="CR38" i="2"/>
  <c r="CR37" i="2"/>
  <c r="CR36" i="2"/>
  <c r="CR35" i="2"/>
  <c r="CR34" i="2"/>
  <c r="CR33" i="2"/>
  <c r="CR32" i="2"/>
  <c r="CR31" i="2"/>
  <c r="CR30" i="2"/>
  <c r="CR29" i="2"/>
  <c r="CR28" i="2"/>
  <c r="CR27" i="2"/>
  <c r="CR26" i="2"/>
  <c r="CR24" i="2"/>
  <c r="CR23" i="2"/>
  <c r="CR22" i="2"/>
  <c r="CR21" i="2"/>
  <c r="CR20" i="2"/>
  <c r="CR19" i="2"/>
  <c r="CR18" i="2"/>
  <c r="CR17" i="2"/>
  <c r="CR16" i="2"/>
  <c r="CR15" i="2"/>
  <c r="CR14" i="2"/>
  <c r="CR13" i="2"/>
  <c r="CR12" i="2"/>
  <c r="CR11" i="2"/>
  <c r="CR10" i="2"/>
  <c r="CR9" i="2"/>
  <c r="CR8" i="2"/>
  <c r="CR6" i="2"/>
  <c r="CR5" i="2"/>
  <c r="CQ64" i="2"/>
  <c r="CQ63" i="2"/>
  <c r="CQ62" i="2"/>
  <c r="CQ61" i="2"/>
  <c r="CQ60" i="2"/>
  <c r="CQ59" i="2"/>
  <c r="CQ58" i="2"/>
  <c r="CQ57" i="2"/>
  <c r="CQ56" i="2"/>
  <c r="CQ55" i="2"/>
  <c r="CQ53" i="2"/>
  <c r="CQ52" i="2"/>
  <c r="CQ51" i="2"/>
  <c r="CQ50" i="2"/>
  <c r="CQ49" i="2"/>
  <c r="CQ48" i="2"/>
  <c r="CQ47" i="2"/>
  <c r="CQ46" i="2"/>
  <c r="CQ45" i="2"/>
  <c r="CQ44" i="2"/>
  <c r="CQ43" i="2"/>
  <c r="CQ42" i="2"/>
  <c r="CQ41" i="2"/>
  <c r="CQ39" i="2"/>
  <c r="CQ38" i="2"/>
  <c r="CQ37" i="2"/>
  <c r="CQ36" i="2"/>
  <c r="CQ35" i="2"/>
  <c r="CQ34" i="2"/>
  <c r="CQ33" i="2"/>
  <c r="CQ32" i="2"/>
  <c r="CQ31" i="2"/>
  <c r="CQ30" i="2"/>
  <c r="CQ29" i="2"/>
  <c r="CQ28" i="2"/>
  <c r="CQ27" i="2"/>
  <c r="CQ26" i="2"/>
  <c r="CQ24" i="2"/>
  <c r="CQ6" i="2"/>
  <c r="CQ5" i="2"/>
  <c r="CP64" i="2"/>
  <c r="CO64" i="2"/>
  <c r="CN64" i="2"/>
  <c r="CM64" i="2"/>
  <c r="CL64" i="2"/>
  <c r="CK64" i="2"/>
  <c r="CP63" i="2"/>
  <c r="CO63" i="2"/>
  <c r="CN63" i="2"/>
  <c r="CM63" i="2"/>
  <c r="CL63" i="2"/>
  <c r="CK63" i="2"/>
  <c r="CP62" i="2"/>
  <c r="CO62" i="2"/>
  <c r="CN62" i="2"/>
  <c r="CM62" i="2"/>
  <c r="CL62" i="2"/>
  <c r="CK62" i="2"/>
  <c r="CP61" i="2"/>
  <c r="CO61" i="2"/>
  <c r="CN61" i="2"/>
  <c r="CM61" i="2"/>
  <c r="CL61" i="2"/>
  <c r="CK61" i="2"/>
  <c r="CP60" i="2"/>
  <c r="CO60" i="2"/>
  <c r="CN60" i="2"/>
  <c r="CM60" i="2"/>
  <c r="CL60" i="2"/>
  <c r="CK60" i="2"/>
  <c r="CP59" i="2"/>
  <c r="CO59" i="2"/>
  <c r="CN59" i="2"/>
  <c r="CM59" i="2"/>
  <c r="CL59" i="2"/>
  <c r="CK59" i="2"/>
  <c r="CP58" i="2"/>
  <c r="CO58" i="2"/>
  <c r="CN58" i="2"/>
  <c r="CM58" i="2"/>
  <c r="CL58" i="2"/>
  <c r="CK58" i="2"/>
  <c r="CP57" i="2"/>
  <c r="CO57" i="2"/>
  <c r="CN57" i="2"/>
  <c r="CM57" i="2"/>
  <c r="CL57" i="2"/>
  <c r="CK57" i="2"/>
  <c r="CP56" i="2"/>
  <c r="CO56" i="2"/>
  <c r="CN56" i="2"/>
  <c r="CM56" i="2"/>
  <c r="CL56" i="2"/>
  <c r="CK56" i="2"/>
  <c r="CP55" i="2"/>
  <c r="CO55" i="2"/>
  <c r="CN55" i="2"/>
  <c r="CM55" i="2"/>
  <c r="CL55" i="2"/>
  <c r="CK55" i="2"/>
  <c r="CP53" i="2"/>
  <c r="CO53" i="2"/>
  <c r="CN53" i="2"/>
  <c r="CM53" i="2"/>
  <c r="CL53" i="2"/>
  <c r="CK53" i="2"/>
  <c r="CP52" i="2"/>
  <c r="CO52" i="2"/>
  <c r="CN52" i="2"/>
  <c r="CM52" i="2"/>
  <c r="CL52" i="2"/>
  <c r="CK52" i="2"/>
  <c r="CP51" i="2"/>
  <c r="CO51" i="2"/>
  <c r="CN51" i="2"/>
  <c r="CM51" i="2"/>
  <c r="CL51" i="2"/>
  <c r="CK51" i="2"/>
  <c r="CP50" i="2"/>
  <c r="CO50" i="2"/>
  <c r="CN50" i="2"/>
  <c r="CM50" i="2"/>
  <c r="CL50" i="2"/>
  <c r="CK50" i="2"/>
  <c r="CP49" i="2"/>
  <c r="CO49" i="2"/>
  <c r="CN49" i="2"/>
  <c r="CM49" i="2"/>
  <c r="CL49" i="2"/>
  <c r="CK49" i="2"/>
  <c r="CP48" i="2"/>
  <c r="CO48" i="2"/>
  <c r="CN48" i="2"/>
  <c r="CM48" i="2"/>
  <c r="CL48" i="2"/>
  <c r="CK48" i="2"/>
  <c r="CP47" i="2"/>
  <c r="CO47" i="2"/>
  <c r="CN47" i="2"/>
  <c r="CM47" i="2"/>
  <c r="CL47" i="2"/>
  <c r="CK47" i="2"/>
  <c r="CP46" i="2"/>
  <c r="CO46" i="2"/>
  <c r="CN46" i="2"/>
  <c r="CM46" i="2"/>
  <c r="CL46" i="2"/>
  <c r="CK46" i="2"/>
  <c r="CP45" i="2"/>
  <c r="CO45" i="2"/>
  <c r="CN45" i="2"/>
  <c r="CM45" i="2"/>
  <c r="CL45" i="2"/>
  <c r="CK45" i="2"/>
  <c r="CP44" i="2"/>
  <c r="CO44" i="2"/>
  <c r="CN44" i="2"/>
  <c r="CM44" i="2"/>
  <c r="CL44" i="2"/>
  <c r="CK44" i="2"/>
  <c r="CP43" i="2"/>
  <c r="CO43" i="2"/>
  <c r="CN43" i="2"/>
  <c r="CM43" i="2"/>
  <c r="CL43" i="2"/>
  <c r="CK43" i="2"/>
  <c r="CP42" i="2"/>
  <c r="CO42" i="2"/>
  <c r="CN42" i="2"/>
  <c r="CM42" i="2"/>
  <c r="CL42" i="2"/>
  <c r="CK42" i="2"/>
  <c r="CP41" i="2"/>
  <c r="CO41" i="2"/>
  <c r="CN41" i="2"/>
  <c r="CM41" i="2"/>
  <c r="CL41" i="2"/>
  <c r="CK41" i="2"/>
  <c r="CP39" i="2"/>
  <c r="CO39" i="2"/>
  <c r="CN39" i="2"/>
  <c r="CM39" i="2"/>
  <c r="CL39" i="2"/>
  <c r="CK39" i="2"/>
  <c r="CP38" i="2"/>
  <c r="CO38" i="2"/>
  <c r="CN38" i="2"/>
  <c r="CM38" i="2"/>
  <c r="CL38" i="2"/>
  <c r="CK38" i="2"/>
  <c r="CP37" i="2"/>
  <c r="CO37" i="2"/>
  <c r="CN37" i="2"/>
  <c r="CM37" i="2"/>
  <c r="CL37" i="2"/>
  <c r="CK37" i="2"/>
  <c r="CP36" i="2"/>
  <c r="CO36" i="2"/>
  <c r="CN36" i="2"/>
  <c r="CM36" i="2"/>
  <c r="CL36" i="2"/>
  <c r="CK36" i="2"/>
  <c r="CP35" i="2"/>
  <c r="CO35" i="2"/>
  <c r="CN35" i="2"/>
  <c r="CM35" i="2"/>
  <c r="CL35" i="2"/>
  <c r="CK35" i="2"/>
  <c r="CP34" i="2"/>
  <c r="CO34" i="2"/>
  <c r="CN34" i="2"/>
  <c r="CM34" i="2"/>
  <c r="CL34" i="2"/>
  <c r="CK34" i="2"/>
  <c r="CP33" i="2"/>
  <c r="CO33" i="2"/>
  <c r="CN33" i="2"/>
  <c r="CM33" i="2"/>
  <c r="CL33" i="2"/>
  <c r="CK33" i="2"/>
  <c r="CP32" i="2"/>
  <c r="CO32" i="2"/>
  <c r="CN32" i="2"/>
  <c r="CM32" i="2"/>
  <c r="CL32" i="2"/>
  <c r="CK32" i="2"/>
  <c r="CP31" i="2"/>
  <c r="CO31" i="2"/>
  <c r="CN31" i="2"/>
  <c r="CM31" i="2"/>
  <c r="CL31" i="2"/>
  <c r="CK31" i="2"/>
  <c r="CP30" i="2"/>
  <c r="CO30" i="2"/>
  <c r="CN30" i="2"/>
  <c r="CM30" i="2"/>
  <c r="CL30" i="2"/>
  <c r="CK30" i="2"/>
  <c r="CP29" i="2"/>
  <c r="CO29" i="2"/>
  <c r="CN29" i="2"/>
  <c r="CM29" i="2"/>
  <c r="CL29" i="2"/>
  <c r="CK29" i="2"/>
  <c r="CP28" i="2"/>
  <c r="CO28" i="2"/>
  <c r="CN28" i="2"/>
  <c r="CM28" i="2"/>
  <c r="CL28" i="2"/>
  <c r="CK28" i="2"/>
  <c r="CP27" i="2"/>
  <c r="CO27" i="2"/>
  <c r="CN27" i="2"/>
  <c r="CM27" i="2"/>
  <c r="CL27" i="2"/>
  <c r="CK27" i="2"/>
  <c r="CP26" i="2"/>
  <c r="CO26" i="2"/>
  <c r="CN26" i="2"/>
  <c r="CM26" i="2"/>
  <c r="CL26" i="2"/>
  <c r="CK26" i="2"/>
  <c r="CP24" i="2"/>
  <c r="CO24" i="2"/>
  <c r="CN24" i="2"/>
  <c r="CM24" i="2"/>
  <c r="CL24" i="2"/>
  <c r="CK24" i="2"/>
  <c r="CO23" i="2"/>
  <c r="CN23" i="2"/>
  <c r="CM23" i="2"/>
  <c r="CL23" i="2"/>
  <c r="CK23" i="2"/>
  <c r="CJ23" i="2"/>
  <c r="CI23" i="2"/>
  <c r="CH23" i="2"/>
  <c r="CG23" i="2"/>
  <c r="CF23" i="2"/>
  <c r="CE23" i="2"/>
  <c r="CD23" i="2"/>
  <c r="CC23" i="2"/>
  <c r="CB23" i="2"/>
  <c r="CA23" i="2"/>
  <c r="BZ23" i="2"/>
  <c r="BY23" i="2"/>
  <c r="BX23" i="2"/>
  <c r="BW23" i="2"/>
  <c r="BV23" i="2"/>
  <c r="CO22" i="2"/>
  <c r="CN22" i="2"/>
  <c r="CM22" i="2"/>
  <c r="CL22" i="2"/>
  <c r="CK22" i="2"/>
  <c r="CJ22" i="2"/>
  <c r="CI22" i="2"/>
  <c r="CH22" i="2"/>
  <c r="CG22" i="2"/>
  <c r="CF22" i="2"/>
  <c r="CE22" i="2"/>
  <c r="CD22" i="2"/>
  <c r="CC22" i="2"/>
  <c r="CB22" i="2"/>
  <c r="CA22" i="2"/>
  <c r="BZ22" i="2"/>
  <c r="BY22" i="2"/>
  <c r="BX22" i="2"/>
  <c r="BW22" i="2"/>
  <c r="BV22" i="2"/>
  <c r="CO21" i="2"/>
  <c r="CN21" i="2"/>
  <c r="CM21" i="2"/>
  <c r="CL21" i="2"/>
  <c r="CK21" i="2"/>
  <c r="CJ21" i="2"/>
  <c r="CI21" i="2"/>
  <c r="CH21" i="2"/>
  <c r="CG21" i="2"/>
  <c r="CF21" i="2"/>
  <c r="CE21" i="2"/>
  <c r="CD21" i="2"/>
  <c r="CC21" i="2"/>
  <c r="CB21" i="2"/>
  <c r="CA21" i="2"/>
  <c r="BZ21" i="2"/>
  <c r="BY21" i="2"/>
  <c r="BX21" i="2"/>
  <c r="BW21" i="2"/>
  <c r="BV21" i="2"/>
  <c r="CO20" i="2"/>
  <c r="CN20" i="2"/>
  <c r="CM20" i="2"/>
  <c r="CL20" i="2"/>
  <c r="CK20" i="2"/>
  <c r="CJ20" i="2"/>
  <c r="CI20" i="2"/>
  <c r="CH20" i="2"/>
  <c r="CG20" i="2"/>
  <c r="CF20" i="2"/>
  <c r="CE20" i="2"/>
  <c r="CD20" i="2"/>
  <c r="CC20" i="2"/>
  <c r="CB20" i="2"/>
  <c r="CA20" i="2"/>
  <c r="BZ20" i="2"/>
  <c r="BY20" i="2"/>
  <c r="BX20" i="2"/>
  <c r="BW20" i="2"/>
  <c r="BV20" i="2"/>
  <c r="CO19" i="2"/>
  <c r="CN19" i="2"/>
  <c r="CM19" i="2"/>
  <c r="CL19" i="2"/>
  <c r="CK19" i="2"/>
  <c r="CJ19" i="2"/>
  <c r="CI19" i="2"/>
  <c r="CH19" i="2"/>
  <c r="CG19" i="2"/>
  <c r="CF19" i="2"/>
  <c r="CE19" i="2"/>
  <c r="CD19" i="2"/>
  <c r="CC19" i="2"/>
  <c r="CB19" i="2"/>
  <c r="CA19" i="2"/>
  <c r="BZ19" i="2"/>
  <c r="BY19" i="2"/>
  <c r="BX19" i="2"/>
  <c r="BW19" i="2"/>
  <c r="BV19" i="2"/>
  <c r="CO18" i="2"/>
  <c r="CN18" i="2"/>
  <c r="CM18" i="2"/>
  <c r="CL18" i="2"/>
  <c r="CK18" i="2"/>
  <c r="CJ18" i="2"/>
  <c r="CI18" i="2"/>
  <c r="CH18" i="2"/>
  <c r="CG18" i="2"/>
  <c r="CF18" i="2"/>
  <c r="CE18" i="2"/>
  <c r="CD18" i="2"/>
  <c r="CC18" i="2"/>
  <c r="CB18" i="2"/>
  <c r="CA18" i="2"/>
  <c r="BZ18" i="2"/>
  <c r="BY18" i="2"/>
  <c r="BX18" i="2"/>
  <c r="BW18" i="2"/>
  <c r="BV18" i="2"/>
  <c r="CO17" i="2"/>
  <c r="CN17" i="2"/>
  <c r="CM17" i="2"/>
  <c r="CL17" i="2"/>
  <c r="CK17" i="2"/>
  <c r="CJ17" i="2"/>
  <c r="CI17" i="2"/>
  <c r="CH17" i="2"/>
  <c r="CG17" i="2"/>
  <c r="CF17" i="2"/>
  <c r="CE17" i="2"/>
  <c r="CD17" i="2"/>
  <c r="CC17" i="2"/>
  <c r="CB17" i="2"/>
  <c r="CA17" i="2"/>
  <c r="BZ17" i="2"/>
  <c r="BY17" i="2"/>
  <c r="BX17" i="2"/>
  <c r="BW17" i="2"/>
  <c r="BV17" i="2"/>
  <c r="CO16" i="2"/>
  <c r="CN16" i="2"/>
  <c r="CM16" i="2"/>
  <c r="CL16" i="2"/>
  <c r="CK16" i="2"/>
  <c r="CJ16" i="2"/>
  <c r="CI16" i="2"/>
  <c r="CH16" i="2"/>
  <c r="CG16" i="2"/>
  <c r="CF16" i="2"/>
  <c r="CE16" i="2"/>
  <c r="CD16" i="2"/>
  <c r="CC16" i="2"/>
  <c r="CB16" i="2"/>
  <c r="CA16" i="2"/>
  <c r="BZ16" i="2"/>
  <c r="BY16" i="2"/>
  <c r="BX16" i="2"/>
  <c r="BW16" i="2"/>
  <c r="BV16" i="2"/>
  <c r="CO15" i="2"/>
  <c r="CN15" i="2"/>
  <c r="CM15" i="2"/>
  <c r="CL15" i="2"/>
  <c r="CK15" i="2"/>
  <c r="CJ15" i="2"/>
  <c r="CI15" i="2"/>
  <c r="CH15" i="2"/>
  <c r="CG15" i="2"/>
  <c r="CF15" i="2"/>
  <c r="CE15" i="2"/>
  <c r="CD15" i="2"/>
  <c r="CC15" i="2"/>
  <c r="CB15" i="2"/>
  <c r="CA15" i="2"/>
  <c r="BZ15" i="2"/>
  <c r="BY15" i="2"/>
  <c r="BX15" i="2"/>
  <c r="BW15" i="2"/>
  <c r="BV15" i="2"/>
  <c r="CO14" i="2"/>
  <c r="CN14" i="2"/>
  <c r="CM14" i="2"/>
  <c r="CL14" i="2"/>
  <c r="CK14" i="2"/>
  <c r="CJ14" i="2"/>
  <c r="CI14" i="2"/>
  <c r="CH14" i="2"/>
  <c r="CG14" i="2"/>
  <c r="CF14" i="2"/>
  <c r="CE14" i="2"/>
  <c r="CD14" i="2"/>
  <c r="CC14" i="2"/>
  <c r="CB14" i="2"/>
  <c r="CA14" i="2"/>
  <c r="BZ14" i="2"/>
  <c r="BY14" i="2"/>
  <c r="BX14" i="2"/>
  <c r="BW14" i="2"/>
  <c r="BV14" i="2"/>
  <c r="CO13" i="2"/>
  <c r="CN13" i="2"/>
  <c r="CM13" i="2"/>
  <c r="CL13" i="2"/>
  <c r="CK13" i="2"/>
  <c r="CJ13" i="2"/>
  <c r="CI13" i="2"/>
  <c r="CH13" i="2"/>
  <c r="CG13" i="2"/>
  <c r="CF13" i="2"/>
  <c r="CE13" i="2"/>
  <c r="CD13" i="2"/>
  <c r="CC13" i="2"/>
  <c r="CB13" i="2"/>
  <c r="CA13" i="2"/>
  <c r="BZ13" i="2"/>
  <c r="BY13" i="2"/>
  <c r="BX13" i="2"/>
  <c r="BW13" i="2"/>
  <c r="BV13" i="2"/>
  <c r="CO12" i="2"/>
  <c r="CN12" i="2"/>
  <c r="CM12" i="2"/>
  <c r="CL12" i="2"/>
  <c r="CK12" i="2"/>
  <c r="CJ12" i="2"/>
  <c r="CI12" i="2"/>
  <c r="CH12" i="2"/>
  <c r="CG12" i="2"/>
  <c r="CF12" i="2"/>
  <c r="CE12" i="2"/>
  <c r="CD12" i="2"/>
  <c r="CC12" i="2"/>
  <c r="CB12" i="2"/>
  <c r="CA12" i="2"/>
  <c r="BZ12" i="2"/>
  <c r="BY12" i="2"/>
  <c r="BX12" i="2"/>
  <c r="BW12" i="2"/>
  <c r="BV12" i="2"/>
  <c r="CO11" i="2"/>
  <c r="CN11" i="2"/>
  <c r="CM11" i="2"/>
  <c r="CL11" i="2"/>
  <c r="CK11" i="2"/>
  <c r="CJ11" i="2"/>
  <c r="CI11" i="2"/>
  <c r="CH11" i="2"/>
  <c r="CG11" i="2"/>
  <c r="CF11" i="2"/>
  <c r="CE11" i="2"/>
  <c r="CD11" i="2"/>
  <c r="CC11" i="2"/>
  <c r="CB11" i="2"/>
  <c r="CA11" i="2"/>
  <c r="BZ11" i="2"/>
  <c r="BY11" i="2"/>
  <c r="BX11" i="2"/>
  <c r="BW11" i="2"/>
  <c r="BV11" i="2"/>
  <c r="CO10" i="2"/>
  <c r="CN10" i="2"/>
  <c r="CM10" i="2"/>
  <c r="CL10" i="2"/>
  <c r="CK10" i="2"/>
  <c r="CJ10" i="2"/>
  <c r="CI10" i="2"/>
  <c r="CH10" i="2"/>
  <c r="CG10" i="2"/>
  <c r="CF10" i="2"/>
  <c r="CE10" i="2"/>
  <c r="CD10" i="2"/>
  <c r="CC10" i="2"/>
  <c r="CB10" i="2"/>
  <c r="CA10" i="2"/>
  <c r="BZ10" i="2"/>
  <c r="BY10" i="2"/>
  <c r="BX10" i="2"/>
  <c r="BW10" i="2"/>
  <c r="BV10" i="2"/>
  <c r="CO9" i="2"/>
  <c r="CN9" i="2"/>
  <c r="CM9" i="2"/>
  <c r="CL9" i="2"/>
  <c r="CK9" i="2"/>
  <c r="CJ9" i="2"/>
  <c r="CI9" i="2"/>
  <c r="CH9" i="2"/>
  <c r="CG9" i="2"/>
  <c r="CF9" i="2"/>
  <c r="CE9" i="2"/>
  <c r="CD9" i="2"/>
  <c r="CC9" i="2"/>
  <c r="CB9" i="2"/>
  <c r="CA9" i="2"/>
  <c r="BZ9" i="2"/>
  <c r="BY9" i="2"/>
  <c r="BX9" i="2"/>
  <c r="BW9" i="2"/>
  <c r="BV9" i="2"/>
  <c r="CO8" i="2"/>
  <c r="CN8" i="2"/>
  <c r="CM8" i="2"/>
  <c r="CL8" i="2"/>
  <c r="CK8" i="2"/>
  <c r="CJ8" i="2"/>
  <c r="CI8" i="2"/>
  <c r="CH8" i="2"/>
  <c r="CG8" i="2"/>
  <c r="CF8" i="2"/>
  <c r="CE8" i="2"/>
  <c r="CD8" i="2"/>
  <c r="CC8" i="2"/>
  <c r="CB8" i="2"/>
  <c r="CA8" i="2"/>
  <c r="BZ8" i="2"/>
  <c r="BY8" i="2"/>
  <c r="BX8" i="2"/>
  <c r="BW8" i="2"/>
  <c r="BV8" i="2"/>
  <c r="CP6" i="2"/>
  <c r="CO6" i="2"/>
  <c r="CN6" i="2"/>
  <c r="CM6" i="2"/>
  <c r="CL6" i="2"/>
  <c r="CK6" i="2"/>
  <c r="CJ6" i="2"/>
  <c r="CI6" i="2"/>
  <c r="CH6" i="2"/>
  <c r="CG6" i="2"/>
  <c r="CF6" i="2"/>
  <c r="CE6" i="2"/>
  <c r="CD6" i="2"/>
  <c r="CC6" i="2"/>
  <c r="CB6" i="2"/>
  <c r="CA6" i="2"/>
  <c r="BZ6" i="2"/>
  <c r="BY6" i="2"/>
  <c r="BX6" i="2"/>
  <c r="BW6" i="2"/>
  <c r="BV6" i="2"/>
  <c r="CP5" i="2"/>
  <c r="CO5" i="2"/>
  <c r="CN5" i="2"/>
  <c r="CM5" i="2"/>
  <c r="CL5" i="2"/>
  <c r="CK5" i="2"/>
  <c r="CJ5" i="2"/>
  <c r="CI5" i="2"/>
  <c r="CH5" i="2"/>
  <c r="CG5" i="2"/>
  <c r="CF5" i="2"/>
  <c r="CE5" i="2"/>
  <c r="CD5" i="2"/>
  <c r="CC5" i="2"/>
  <c r="CB5" i="2"/>
  <c r="CA5" i="2"/>
  <c r="BZ5" i="2"/>
  <c r="BY5" i="2"/>
  <c r="BX5" i="2"/>
  <c r="BW5" i="2"/>
  <c r="BV5" i="2"/>
  <c r="CS64" i="2"/>
  <c r="CS63" i="2"/>
  <c r="T68" i="13" s="1"/>
  <c r="CS62" i="2"/>
  <c r="T67" i="13" s="1"/>
  <c r="CS61" i="2"/>
  <c r="T66" i="13" s="1"/>
  <c r="CS60" i="2"/>
  <c r="T65" i="13" s="1"/>
  <c r="CS59" i="2"/>
  <c r="CS58" i="2"/>
  <c r="T63" i="13" s="1"/>
  <c r="CS57" i="2"/>
  <c r="T62" i="13" s="1"/>
  <c r="CS56" i="2"/>
  <c r="T61" i="13" s="1"/>
  <c r="CS55" i="2"/>
  <c r="T60" i="13" s="1"/>
  <c r="CS53" i="2"/>
  <c r="T58" i="13" s="1"/>
  <c r="CS52" i="2"/>
  <c r="T57" i="13" s="1"/>
  <c r="CS51" i="2"/>
  <c r="T56" i="13" s="1"/>
  <c r="CS50" i="2"/>
  <c r="CS49" i="2"/>
  <c r="T54" i="13" s="1"/>
  <c r="CS48" i="2"/>
  <c r="T53" i="13" s="1"/>
  <c r="CS47" i="2"/>
  <c r="T52" i="13" s="1"/>
  <c r="CS46" i="2"/>
  <c r="T51" i="13" s="1"/>
  <c r="CS45" i="2"/>
  <c r="T50" i="13" s="1"/>
  <c r="CS44" i="2"/>
  <c r="T49" i="13" s="1"/>
  <c r="CS43" i="2"/>
  <c r="T48" i="13" s="1"/>
  <c r="CS42" i="2"/>
  <c r="CS41" i="2"/>
  <c r="T46" i="13" s="1"/>
  <c r="CS39" i="2"/>
  <c r="T44" i="13" s="1"/>
  <c r="CS38" i="2"/>
  <c r="T43" i="13" s="1"/>
  <c r="CS37" i="2"/>
  <c r="T42" i="13" s="1"/>
  <c r="CS36" i="2"/>
  <c r="T41" i="13" s="1"/>
  <c r="CS35" i="2"/>
  <c r="T40" i="13" s="1"/>
  <c r="CS34" i="2"/>
  <c r="T39" i="13" s="1"/>
  <c r="CS33" i="2"/>
  <c r="CS32" i="2"/>
  <c r="T37" i="13" s="1"/>
  <c r="CS31" i="2"/>
  <c r="T36" i="13" s="1"/>
  <c r="CS30" i="2"/>
  <c r="T35" i="13" s="1"/>
  <c r="CS29" i="2"/>
  <c r="T34" i="13" s="1"/>
  <c r="CS28" i="2"/>
  <c r="T33" i="13" s="1"/>
  <c r="CS27" i="2"/>
  <c r="T32" i="13" s="1"/>
  <c r="CS26" i="2"/>
  <c r="T31" i="13" s="1"/>
  <c r="CS24" i="2"/>
  <c r="CS23" i="2"/>
  <c r="T28" i="13" s="1"/>
  <c r="CS22" i="2"/>
  <c r="T27" i="13" s="1"/>
  <c r="CS21" i="2"/>
  <c r="T26" i="13" s="1"/>
  <c r="CS20" i="2"/>
  <c r="T25" i="13" s="1"/>
  <c r="CS19" i="2"/>
  <c r="T24" i="13" s="1"/>
  <c r="CS18" i="2"/>
  <c r="T23" i="13" s="1"/>
  <c r="CS17" i="2"/>
  <c r="T22" i="13" s="1"/>
  <c r="CS16" i="2"/>
  <c r="CS15" i="2"/>
  <c r="T20" i="13" s="1"/>
  <c r="CS14" i="2"/>
  <c r="T19" i="13" s="1"/>
  <c r="CS13" i="2"/>
  <c r="T18" i="13" s="1"/>
  <c r="CS12" i="2"/>
  <c r="T17" i="13" s="1"/>
  <c r="CS11" i="2"/>
  <c r="T16" i="13" s="1"/>
  <c r="CS10" i="2"/>
  <c r="T15" i="13" s="1"/>
  <c r="CS9" i="2"/>
  <c r="T14" i="13" s="1"/>
  <c r="CS8" i="2"/>
  <c r="CS6" i="2"/>
  <c r="T11" i="13" s="1"/>
  <c r="CS5" i="2"/>
  <c r="T10" i="13" s="1"/>
  <c r="BT64" i="2"/>
  <c r="BT63" i="2"/>
  <c r="BT62" i="2"/>
  <c r="BT61" i="2"/>
  <c r="BT60" i="2"/>
  <c r="BT59" i="2"/>
  <c r="BT58" i="2"/>
  <c r="BT57" i="2"/>
  <c r="BT56" i="2"/>
  <c r="BT55" i="2"/>
  <c r="BT53" i="2"/>
  <c r="BT52" i="2"/>
  <c r="BT51" i="2"/>
  <c r="BT50" i="2"/>
  <c r="BT49" i="2"/>
  <c r="BT48" i="2"/>
  <c r="BT47" i="2"/>
  <c r="BT46" i="2"/>
  <c r="BT45" i="2"/>
  <c r="BT44" i="2"/>
  <c r="BT43" i="2"/>
  <c r="BT42" i="2"/>
  <c r="BT41" i="2"/>
  <c r="BT39" i="2"/>
  <c r="BT38" i="2"/>
  <c r="BT37" i="2"/>
  <c r="BT36" i="2"/>
  <c r="BT35" i="2"/>
  <c r="BT34" i="2"/>
  <c r="BT33" i="2"/>
  <c r="BT32" i="2"/>
  <c r="BT31" i="2"/>
  <c r="BT30" i="2"/>
  <c r="BT29" i="2"/>
  <c r="BT28" i="2"/>
  <c r="BT27" i="2"/>
  <c r="BT26" i="2"/>
  <c r="BT24" i="2"/>
  <c r="BT23" i="2"/>
  <c r="BT22" i="2"/>
  <c r="BT21" i="2"/>
  <c r="BT20" i="2"/>
  <c r="BT19" i="2"/>
  <c r="BT18" i="2"/>
  <c r="BT17" i="2"/>
  <c r="BT16" i="2"/>
  <c r="BT15" i="2"/>
  <c r="BT14" i="2"/>
  <c r="BT13" i="2"/>
  <c r="BT12" i="2"/>
  <c r="BT11" i="2"/>
  <c r="BT10" i="2"/>
  <c r="BT9" i="2"/>
  <c r="BT8" i="2"/>
  <c r="BT6" i="2"/>
  <c r="BT5" i="2"/>
  <c r="BS64" i="2"/>
  <c r="BS63" i="2"/>
  <c r="BS62" i="2"/>
  <c r="BS61" i="2"/>
  <c r="BS60" i="2"/>
  <c r="BS59" i="2"/>
  <c r="BS58" i="2"/>
  <c r="BS57" i="2"/>
  <c r="BS56" i="2"/>
  <c r="BS55" i="2"/>
  <c r="BS53" i="2"/>
  <c r="BS52" i="2"/>
  <c r="BS51" i="2"/>
  <c r="BS50" i="2"/>
  <c r="BS49" i="2"/>
  <c r="BS48" i="2"/>
  <c r="BS47" i="2"/>
  <c r="BS46" i="2"/>
  <c r="BS45" i="2"/>
  <c r="BS44" i="2"/>
  <c r="BS43" i="2"/>
  <c r="BS42" i="2"/>
  <c r="BS41" i="2"/>
  <c r="BS39" i="2"/>
  <c r="BS38" i="2"/>
  <c r="BS37" i="2"/>
  <c r="BS36" i="2"/>
  <c r="BS35" i="2"/>
  <c r="BS34" i="2"/>
  <c r="BS33" i="2"/>
  <c r="BS32" i="2"/>
  <c r="BS31" i="2"/>
  <c r="BS30" i="2"/>
  <c r="BS29" i="2"/>
  <c r="BS28" i="2"/>
  <c r="BS27" i="2"/>
  <c r="BS26" i="2"/>
  <c r="BS24" i="2"/>
  <c r="BS6" i="2"/>
  <c r="BS5" i="2"/>
  <c r="BR64" i="2"/>
  <c r="BQ64" i="2"/>
  <c r="BP64" i="2"/>
  <c r="BO64" i="2"/>
  <c r="BN64" i="2"/>
  <c r="BM64" i="2"/>
  <c r="BR63" i="2"/>
  <c r="BQ63" i="2"/>
  <c r="BP63" i="2"/>
  <c r="BO63" i="2"/>
  <c r="BN63" i="2"/>
  <c r="BM63" i="2"/>
  <c r="BR62" i="2"/>
  <c r="BQ62" i="2"/>
  <c r="BP62" i="2"/>
  <c r="BO62" i="2"/>
  <c r="BN62" i="2"/>
  <c r="BM62" i="2"/>
  <c r="BR61" i="2"/>
  <c r="BQ61" i="2"/>
  <c r="BP61" i="2"/>
  <c r="BO61" i="2"/>
  <c r="BN61" i="2"/>
  <c r="BM61" i="2"/>
  <c r="BR60" i="2"/>
  <c r="BQ60" i="2"/>
  <c r="BP60" i="2"/>
  <c r="BO60" i="2"/>
  <c r="BN60" i="2"/>
  <c r="BM60" i="2"/>
  <c r="BR59" i="2"/>
  <c r="BQ59" i="2"/>
  <c r="BP59" i="2"/>
  <c r="BO59" i="2"/>
  <c r="BN59" i="2"/>
  <c r="BM59" i="2"/>
  <c r="BR58" i="2"/>
  <c r="BQ58" i="2"/>
  <c r="BP58" i="2"/>
  <c r="BO58" i="2"/>
  <c r="BN58" i="2"/>
  <c r="BM58" i="2"/>
  <c r="BR57" i="2"/>
  <c r="BQ57" i="2"/>
  <c r="BP57" i="2"/>
  <c r="BO57" i="2"/>
  <c r="BN57" i="2"/>
  <c r="BM57" i="2"/>
  <c r="BR56" i="2"/>
  <c r="BQ56" i="2"/>
  <c r="BP56" i="2"/>
  <c r="BO56" i="2"/>
  <c r="BN56" i="2"/>
  <c r="BM56" i="2"/>
  <c r="BR55" i="2"/>
  <c r="BQ55" i="2"/>
  <c r="BP55" i="2"/>
  <c r="BO55" i="2"/>
  <c r="BN55" i="2"/>
  <c r="BM55" i="2"/>
  <c r="BR53" i="2"/>
  <c r="BQ53" i="2"/>
  <c r="BP53" i="2"/>
  <c r="BO53" i="2"/>
  <c r="BN53" i="2"/>
  <c r="BM53" i="2"/>
  <c r="BR52" i="2"/>
  <c r="BQ52" i="2"/>
  <c r="BP52" i="2"/>
  <c r="BO52" i="2"/>
  <c r="BN52" i="2"/>
  <c r="BM52" i="2"/>
  <c r="BR51" i="2"/>
  <c r="BQ51" i="2"/>
  <c r="BP51" i="2"/>
  <c r="BO51" i="2"/>
  <c r="BN51" i="2"/>
  <c r="BM51" i="2"/>
  <c r="BR50" i="2"/>
  <c r="BQ50" i="2"/>
  <c r="BP50" i="2"/>
  <c r="BO50" i="2"/>
  <c r="BN50" i="2"/>
  <c r="BM50" i="2"/>
  <c r="BR49" i="2"/>
  <c r="BQ49" i="2"/>
  <c r="BP49" i="2"/>
  <c r="BO49" i="2"/>
  <c r="BN49" i="2"/>
  <c r="BM49" i="2"/>
  <c r="BR48" i="2"/>
  <c r="BQ48" i="2"/>
  <c r="BP48" i="2"/>
  <c r="BO48" i="2"/>
  <c r="BN48" i="2"/>
  <c r="BM48" i="2"/>
  <c r="BR47" i="2"/>
  <c r="BQ47" i="2"/>
  <c r="BP47" i="2"/>
  <c r="BO47" i="2"/>
  <c r="BN47" i="2"/>
  <c r="BM47" i="2"/>
  <c r="BR46" i="2"/>
  <c r="BQ46" i="2"/>
  <c r="BP46" i="2"/>
  <c r="BO46" i="2"/>
  <c r="BN46" i="2"/>
  <c r="BM46" i="2"/>
  <c r="BR45" i="2"/>
  <c r="BQ45" i="2"/>
  <c r="BP45" i="2"/>
  <c r="BO45" i="2"/>
  <c r="BN45" i="2"/>
  <c r="BM45" i="2"/>
  <c r="BR44" i="2"/>
  <c r="BQ44" i="2"/>
  <c r="BP44" i="2"/>
  <c r="BO44" i="2"/>
  <c r="BN44" i="2"/>
  <c r="BM44" i="2"/>
  <c r="BR43" i="2"/>
  <c r="BQ43" i="2"/>
  <c r="BP43" i="2"/>
  <c r="BO43" i="2"/>
  <c r="BN43" i="2"/>
  <c r="BM43" i="2"/>
  <c r="BR42" i="2"/>
  <c r="BQ42" i="2"/>
  <c r="BP42" i="2"/>
  <c r="BO42" i="2"/>
  <c r="BN42" i="2"/>
  <c r="BM42" i="2"/>
  <c r="BR41" i="2"/>
  <c r="BQ41" i="2"/>
  <c r="BP41" i="2"/>
  <c r="BO41" i="2"/>
  <c r="BN41" i="2"/>
  <c r="BM41" i="2"/>
  <c r="BR39" i="2"/>
  <c r="BQ39" i="2"/>
  <c r="BP39" i="2"/>
  <c r="BO39" i="2"/>
  <c r="BN39" i="2"/>
  <c r="BM39" i="2"/>
  <c r="BR38" i="2"/>
  <c r="BQ38" i="2"/>
  <c r="BP38" i="2"/>
  <c r="BO38" i="2"/>
  <c r="BN38" i="2"/>
  <c r="BM38" i="2"/>
  <c r="BR37" i="2"/>
  <c r="BQ37" i="2"/>
  <c r="BP37" i="2"/>
  <c r="BO37" i="2"/>
  <c r="BN37" i="2"/>
  <c r="BM37" i="2"/>
  <c r="BR36" i="2"/>
  <c r="BQ36" i="2"/>
  <c r="BP36" i="2"/>
  <c r="BO36" i="2"/>
  <c r="BN36" i="2"/>
  <c r="BM36" i="2"/>
  <c r="BR35" i="2"/>
  <c r="BQ35" i="2"/>
  <c r="BP35" i="2"/>
  <c r="BO35" i="2"/>
  <c r="BN35" i="2"/>
  <c r="BM35" i="2"/>
  <c r="BR34" i="2"/>
  <c r="BQ34" i="2"/>
  <c r="BP34" i="2"/>
  <c r="BO34" i="2"/>
  <c r="BN34" i="2"/>
  <c r="BM34" i="2"/>
  <c r="BR33" i="2"/>
  <c r="BQ33" i="2"/>
  <c r="BP33" i="2"/>
  <c r="BO33" i="2"/>
  <c r="BN33" i="2"/>
  <c r="BM33" i="2"/>
  <c r="BR32" i="2"/>
  <c r="BQ32" i="2"/>
  <c r="BP32" i="2"/>
  <c r="BO32" i="2"/>
  <c r="BN32" i="2"/>
  <c r="BM32" i="2"/>
  <c r="BR31" i="2"/>
  <c r="BQ31" i="2"/>
  <c r="BP31" i="2"/>
  <c r="BO31" i="2"/>
  <c r="BN31" i="2"/>
  <c r="BM31" i="2"/>
  <c r="BR30" i="2"/>
  <c r="BQ30" i="2"/>
  <c r="BP30" i="2"/>
  <c r="BO30" i="2"/>
  <c r="BN30" i="2"/>
  <c r="BM30" i="2"/>
  <c r="BR29" i="2"/>
  <c r="BQ29" i="2"/>
  <c r="BP29" i="2"/>
  <c r="BO29" i="2"/>
  <c r="BN29" i="2"/>
  <c r="BM29" i="2"/>
  <c r="BR28" i="2"/>
  <c r="BQ28" i="2"/>
  <c r="BP28" i="2"/>
  <c r="BO28" i="2"/>
  <c r="BN28" i="2"/>
  <c r="BM28" i="2"/>
  <c r="BR27" i="2"/>
  <c r="BQ27" i="2"/>
  <c r="BP27" i="2"/>
  <c r="BO27" i="2"/>
  <c r="BN27" i="2"/>
  <c r="BM27" i="2"/>
  <c r="BR26" i="2"/>
  <c r="BQ26" i="2"/>
  <c r="BP26" i="2"/>
  <c r="BO26" i="2"/>
  <c r="BN26" i="2"/>
  <c r="BM26" i="2"/>
  <c r="BR24" i="2"/>
  <c r="BQ24" i="2"/>
  <c r="BP24" i="2"/>
  <c r="BO24" i="2"/>
  <c r="BN24" i="2"/>
  <c r="BM24" i="2"/>
  <c r="BQ23" i="2"/>
  <c r="BP23" i="2"/>
  <c r="BO23" i="2"/>
  <c r="BN23" i="2"/>
  <c r="BM23" i="2"/>
  <c r="BL23" i="2"/>
  <c r="BK23" i="2"/>
  <c r="BJ23" i="2"/>
  <c r="BI23" i="2"/>
  <c r="BH23" i="2"/>
  <c r="BG23" i="2"/>
  <c r="BF23" i="2"/>
  <c r="BE23" i="2"/>
  <c r="BD23" i="2"/>
  <c r="BC23" i="2"/>
  <c r="BB23" i="2"/>
  <c r="BA23" i="2"/>
  <c r="AZ23" i="2"/>
  <c r="AY23" i="2"/>
  <c r="AX23" i="2"/>
  <c r="BQ22" i="2"/>
  <c r="BP22" i="2"/>
  <c r="BO22" i="2"/>
  <c r="BN22" i="2"/>
  <c r="BM22" i="2"/>
  <c r="BL22" i="2"/>
  <c r="BK22" i="2"/>
  <c r="BJ22" i="2"/>
  <c r="BI22" i="2"/>
  <c r="BH22" i="2"/>
  <c r="BG22" i="2"/>
  <c r="BF22" i="2"/>
  <c r="BE22" i="2"/>
  <c r="BD22" i="2"/>
  <c r="BC22" i="2"/>
  <c r="BB22" i="2"/>
  <c r="BA22" i="2"/>
  <c r="AZ22" i="2"/>
  <c r="AY22" i="2"/>
  <c r="AX22" i="2"/>
  <c r="BQ21" i="2"/>
  <c r="BP21" i="2"/>
  <c r="BO21" i="2"/>
  <c r="BN21" i="2"/>
  <c r="BM21" i="2"/>
  <c r="BL21" i="2"/>
  <c r="BK21" i="2"/>
  <c r="BJ21" i="2"/>
  <c r="BI21" i="2"/>
  <c r="BH21" i="2"/>
  <c r="BG21" i="2"/>
  <c r="BF21" i="2"/>
  <c r="BE21" i="2"/>
  <c r="BD21" i="2"/>
  <c r="BC21" i="2"/>
  <c r="BB21" i="2"/>
  <c r="BA21" i="2"/>
  <c r="AZ21" i="2"/>
  <c r="AY21" i="2"/>
  <c r="AX21" i="2"/>
  <c r="BQ20" i="2"/>
  <c r="BP20" i="2"/>
  <c r="BO20" i="2"/>
  <c r="BN20" i="2"/>
  <c r="BM20" i="2"/>
  <c r="BL20" i="2"/>
  <c r="BK20" i="2"/>
  <c r="BJ20" i="2"/>
  <c r="BI20" i="2"/>
  <c r="BH20" i="2"/>
  <c r="BG20" i="2"/>
  <c r="BF20" i="2"/>
  <c r="BE20" i="2"/>
  <c r="BD20" i="2"/>
  <c r="BC20" i="2"/>
  <c r="BB20" i="2"/>
  <c r="BA20" i="2"/>
  <c r="AZ20" i="2"/>
  <c r="AY20" i="2"/>
  <c r="AX20" i="2"/>
  <c r="BQ19" i="2"/>
  <c r="BP19" i="2"/>
  <c r="BO19" i="2"/>
  <c r="BN19" i="2"/>
  <c r="BM19" i="2"/>
  <c r="BL19" i="2"/>
  <c r="BK19" i="2"/>
  <c r="BJ19" i="2"/>
  <c r="BI19" i="2"/>
  <c r="BH19" i="2"/>
  <c r="BG19" i="2"/>
  <c r="BF19" i="2"/>
  <c r="BE19" i="2"/>
  <c r="BD19" i="2"/>
  <c r="BC19" i="2"/>
  <c r="BB19" i="2"/>
  <c r="BA19" i="2"/>
  <c r="AZ19" i="2"/>
  <c r="AY19" i="2"/>
  <c r="AX19" i="2"/>
  <c r="BQ18" i="2"/>
  <c r="BP18" i="2"/>
  <c r="BO18" i="2"/>
  <c r="BN18" i="2"/>
  <c r="BM18" i="2"/>
  <c r="BL18" i="2"/>
  <c r="BK18" i="2"/>
  <c r="BJ18" i="2"/>
  <c r="BI18" i="2"/>
  <c r="BH18" i="2"/>
  <c r="BG18" i="2"/>
  <c r="BF18" i="2"/>
  <c r="BE18" i="2"/>
  <c r="BD18" i="2"/>
  <c r="BC18" i="2"/>
  <c r="BB18" i="2"/>
  <c r="BA18" i="2"/>
  <c r="AZ18" i="2"/>
  <c r="AY18" i="2"/>
  <c r="AX18" i="2"/>
  <c r="BQ17" i="2"/>
  <c r="BP17" i="2"/>
  <c r="BO17" i="2"/>
  <c r="BN17" i="2"/>
  <c r="BM17" i="2"/>
  <c r="BL17" i="2"/>
  <c r="BK17" i="2"/>
  <c r="BJ17" i="2"/>
  <c r="BI17" i="2"/>
  <c r="BH17" i="2"/>
  <c r="BG17" i="2"/>
  <c r="BF17" i="2"/>
  <c r="BE17" i="2"/>
  <c r="BD17" i="2"/>
  <c r="BC17" i="2"/>
  <c r="BB17" i="2"/>
  <c r="BA17" i="2"/>
  <c r="AZ17" i="2"/>
  <c r="AY17" i="2"/>
  <c r="AX17" i="2"/>
  <c r="BQ16" i="2"/>
  <c r="BP16" i="2"/>
  <c r="BO16" i="2"/>
  <c r="BN16" i="2"/>
  <c r="BM16" i="2"/>
  <c r="BL16" i="2"/>
  <c r="BK16" i="2"/>
  <c r="BJ16" i="2"/>
  <c r="BI16" i="2"/>
  <c r="BH16" i="2"/>
  <c r="BG16" i="2"/>
  <c r="BF16" i="2"/>
  <c r="BE16" i="2"/>
  <c r="BD16" i="2"/>
  <c r="BC16" i="2"/>
  <c r="BB16" i="2"/>
  <c r="BA16" i="2"/>
  <c r="AZ16" i="2"/>
  <c r="AY16" i="2"/>
  <c r="AX16" i="2"/>
  <c r="BQ15" i="2"/>
  <c r="BP15" i="2"/>
  <c r="BO15" i="2"/>
  <c r="BN15" i="2"/>
  <c r="BM15" i="2"/>
  <c r="BL15" i="2"/>
  <c r="BK15" i="2"/>
  <c r="BJ15" i="2"/>
  <c r="BI15" i="2"/>
  <c r="BH15" i="2"/>
  <c r="BG15" i="2"/>
  <c r="BF15" i="2"/>
  <c r="BE15" i="2"/>
  <c r="BD15" i="2"/>
  <c r="BC15" i="2"/>
  <c r="BB15" i="2"/>
  <c r="BA15" i="2"/>
  <c r="AZ15" i="2"/>
  <c r="AY15" i="2"/>
  <c r="AX15" i="2"/>
  <c r="BQ14" i="2"/>
  <c r="BP14" i="2"/>
  <c r="BO14" i="2"/>
  <c r="BN14" i="2"/>
  <c r="BM14" i="2"/>
  <c r="BL14" i="2"/>
  <c r="BK14" i="2"/>
  <c r="BJ14" i="2"/>
  <c r="BI14" i="2"/>
  <c r="BH14" i="2"/>
  <c r="BG14" i="2"/>
  <c r="BF14" i="2"/>
  <c r="BE14" i="2"/>
  <c r="BD14" i="2"/>
  <c r="BC14" i="2"/>
  <c r="BB14" i="2"/>
  <c r="BA14" i="2"/>
  <c r="AZ14" i="2"/>
  <c r="AY14" i="2"/>
  <c r="AX14" i="2"/>
  <c r="BQ13" i="2"/>
  <c r="BP13" i="2"/>
  <c r="BO13" i="2"/>
  <c r="BN13" i="2"/>
  <c r="BM13" i="2"/>
  <c r="BL13" i="2"/>
  <c r="BK13" i="2"/>
  <c r="BJ13" i="2"/>
  <c r="BI13" i="2"/>
  <c r="BH13" i="2"/>
  <c r="BG13" i="2"/>
  <c r="BF13" i="2"/>
  <c r="BE13" i="2"/>
  <c r="BD13" i="2"/>
  <c r="BC13" i="2"/>
  <c r="BB13" i="2"/>
  <c r="BA13" i="2"/>
  <c r="AZ13" i="2"/>
  <c r="AY13" i="2"/>
  <c r="AX13" i="2"/>
  <c r="BQ12" i="2"/>
  <c r="BP12" i="2"/>
  <c r="BO12" i="2"/>
  <c r="BN12" i="2"/>
  <c r="BM12" i="2"/>
  <c r="BL12" i="2"/>
  <c r="BK12" i="2"/>
  <c r="BJ12" i="2"/>
  <c r="BI12" i="2"/>
  <c r="BH12" i="2"/>
  <c r="BG12" i="2"/>
  <c r="BF12" i="2"/>
  <c r="BE12" i="2"/>
  <c r="BD12" i="2"/>
  <c r="BC12" i="2"/>
  <c r="BB12" i="2"/>
  <c r="BA12" i="2"/>
  <c r="AZ12" i="2"/>
  <c r="AY12" i="2"/>
  <c r="AX12" i="2"/>
  <c r="BQ11" i="2"/>
  <c r="BP11" i="2"/>
  <c r="BO11" i="2"/>
  <c r="BN11" i="2"/>
  <c r="BM11" i="2"/>
  <c r="BL11" i="2"/>
  <c r="BK11" i="2"/>
  <c r="BJ11" i="2"/>
  <c r="BI11" i="2"/>
  <c r="BH11" i="2"/>
  <c r="BG11" i="2"/>
  <c r="BF11" i="2"/>
  <c r="BE11" i="2"/>
  <c r="BD11" i="2"/>
  <c r="BC11" i="2"/>
  <c r="BB11" i="2"/>
  <c r="BA11" i="2"/>
  <c r="AZ11" i="2"/>
  <c r="AY11" i="2"/>
  <c r="AX11" i="2"/>
  <c r="BQ10" i="2"/>
  <c r="BP10" i="2"/>
  <c r="BO10" i="2"/>
  <c r="BN10" i="2"/>
  <c r="BM10" i="2"/>
  <c r="BL10" i="2"/>
  <c r="BK10" i="2"/>
  <c r="BJ10" i="2"/>
  <c r="BI10" i="2"/>
  <c r="BH10" i="2"/>
  <c r="BG10" i="2"/>
  <c r="BF10" i="2"/>
  <c r="BE10" i="2"/>
  <c r="BD10" i="2"/>
  <c r="BC10" i="2"/>
  <c r="BB10" i="2"/>
  <c r="BA10" i="2"/>
  <c r="AZ10" i="2"/>
  <c r="AY10" i="2"/>
  <c r="AX10" i="2"/>
  <c r="BQ9" i="2"/>
  <c r="BP9" i="2"/>
  <c r="BO9" i="2"/>
  <c r="BN9" i="2"/>
  <c r="BM9" i="2"/>
  <c r="BL9" i="2"/>
  <c r="BK9" i="2"/>
  <c r="BJ9" i="2"/>
  <c r="BI9" i="2"/>
  <c r="BH9" i="2"/>
  <c r="BG9" i="2"/>
  <c r="BF9" i="2"/>
  <c r="BE9" i="2"/>
  <c r="BD9" i="2"/>
  <c r="BC9" i="2"/>
  <c r="BB9" i="2"/>
  <c r="BA9" i="2"/>
  <c r="AZ9" i="2"/>
  <c r="AY9" i="2"/>
  <c r="AX9" i="2"/>
  <c r="BQ8" i="2"/>
  <c r="BP8" i="2"/>
  <c r="BO8" i="2"/>
  <c r="BN8" i="2"/>
  <c r="BM8" i="2"/>
  <c r="BL8" i="2"/>
  <c r="BK8" i="2"/>
  <c r="BJ8" i="2"/>
  <c r="BI8" i="2"/>
  <c r="BH8" i="2"/>
  <c r="BG8" i="2"/>
  <c r="BF8" i="2"/>
  <c r="BE8" i="2"/>
  <c r="BD8" i="2"/>
  <c r="BC8" i="2"/>
  <c r="BB8" i="2"/>
  <c r="BA8" i="2"/>
  <c r="AZ8" i="2"/>
  <c r="AY8" i="2"/>
  <c r="AX8" i="2"/>
  <c r="BR6" i="2"/>
  <c r="BQ6" i="2"/>
  <c r="BP6" i="2"/>
  <c r="BO6" i="2"/>
  <c r="BN6" i="2"/>
  <c r="BM6" i="2"/>
  <c r="BL6" i="2"/>
  <c r="BK6" i="2"/>
  <c r="BJ6" i="2"/>
  <c r="BI6" i="2"/>
  <c r="BH6" i="2"/>
  <c r="BG6" i="2"/>
  <c r="BF6" i="2"/>
  <c r="BE6" i="2"/>
  <c r="BD6" i="2"/>
  <c r="BC6" i="2"/>
  <c r="BB6" i="2"/>
  <c r="BA6" i="2"/>
  <c r="AZ6" i="2"/>
  <c r="AY6" i="2"/>
  <c r="AX6" i="2"/>
  <c r="BR5" i="2"/>
  <c r="BQ5" i="2"/>
  <c r="BP5" i="2"/>
  <c r="BO5" i="2"/>
  <c r="BN5" i="2"/>
  <c r="BM5" i="2"/>
  <c r="BL5" i="2"/>
  <c r="BK5" i="2"/>
  <c r="BJ5" i="2"/>
  <c r="BI5" i="2"/>
  <c r="BH5" i="2"/>
  <c r="BG5" i="2"/>
  <c r="BF5" i="2"/>
  <c r="BE5" i="2"/>
  <c r="BD5" i="2"/>
  <c r="BC5" i="2"/>
  <c r="BB5" i="2"/>
  <c r="BA5" i="2"/>
  <c r="AZ5" i="2"/>
  <c r="AY5" i="2"/>
  <c r="AX5" i="2"/>
  <c r="BU64" i="2"/>
  <c r="BU63" i="2"/>
  <c r="O68" i="13" s="1"/>
  <c r="BU62" i="2"/>
  <c r="O67" i="13" s="1"/>
  <c r="BU61" i="2"/>
  <c r="O66" i="13" s="1"/>
  <c r="BU60" i="2"/>
  <c r="O65" i="13" s="1"/>
  <c r="BU59" i="2"/>
  <c r="O64" i="13" s="1"/>
  <c r="BU58" i="2"/>
  <c r="O63" i="13" s="1"/>
  <c r="BU57" i="2"/>
  <c r="BU56" i="2"/>
  <c r="O61" i="13" s="1"/>
  <c r="BU55" i="2"/>
  <c r="O60" i="13" s="1"/>
  <c r="BU53" i="2"/>
  <c r="O58" i="13" s="1"/>
  <c r="BU52" i="2"/>
  <c r="O57" i="13" s="1"/>
  <c r="BU51" i="2"/>
  <c r="O56" i="13" s="1"/>
  <c r="BU50" i="2"/>
  <c r="O55" i="13" s="1"/>
  <c r="BU49" i="2"/>
  <c r="O54" i="13" s="1"/>
  <c r="BU48" i="2"/>
  <c r="BU47" i="2"/>
  <c r="O52" i="13" s="1"/>
  <c r="BU46" i="2"/>
  <c r="O51" i="13" s="1"/>
  <c r="BU45" i="2"/>
  <c r="O50" i="13" s="1"/>
  <c r="BU44" i="2"/>
  <c r="O49" i="13" s="1"/>
  <c r="BU43" i="2"/>
  <c r="O48" i="13" s="1"/>
  <c r="BU42" i="2"/>
  <c r="O47" i="13" s="1"/>
  <c r="BU41" i="2"/>
  <c r="O46" i="13" s="1"/>
  <c r="BU39" i="2"/>
  <c r="BU38" i="2"/>
  <c r="O43" i="13" s="1"/>
  <c r="BU37" i="2"/>
  <c r="O42" i="13" s="1"/>
  <c r="BU36" i="2"/>
  <c r="O41" i="13" s="1"/>
  <c r="BU35" i="2"/>
  <c r="O40" i="13" s="1"/>
  <c r="BU34" i="2"/>
  <c r="O39" i="13" s="1"/>
  <c r="BU33" i="2"/>
  <c r="O38" i="13" s="1"/>
  <c r="BU32" i="2"/>
  <c r="O37" i="13" s="1"/>
  <c r="BU31" i="2"/>
  <c r="BU30" i="2"/>
  <c r="O35" i="13" s="1"/>
  <c r="BU29" i="2"/>
  <c r="O34" i="13" s="1"/>
  <c r="BU28" i="2"/>
  <c r="O33" i="13" s="1"/>
  <c r="BU27" i="2"/>
  <c r="O32" i="13" s="1"/>
  <c r="BU26" i="2"/>
  <c r="O31" i="13" s="1"/>
  <c r="BU24" i="2"/>
  <c r="O29" i="13" s="1"/>
  <c r="BU23" i="2"/>
  <c r="O28" i="13" s="1"/>
  <c r="BU22" i="2"/>
  <c r="BU21" i="2"/>
  <c r="O26" i="13" s="1"/>
  <c r="BU20" i="2"/>
  <c r="O25" i="13" s="1"/>
  <c r="BU19" i="2"/>
  <c r="O24" i="13" s="1"/>
  <c r="BU18" i="2"/>
  <c r="O23" i="13" s="1"/>
  <c r="BU17" i="2"/>
  <c r="O22" i="13" s="1"/>
  <c r="BU16" i="2"/>
  <c r="O21" i="13" s="1"/>
  <c r="BU15" i="2"/>
  <c r="O20" i="13" s="1"/>
  <c r="BU14" i="2"/>
  <c r="BU13" i="2"/>
  <c r="O18" i="13" s="1"/>
  <c r="BU12" i="2"/>
  <c r="O17" i="13" s="1"/>
  <c r="BU11" i="2"/>
  <c r="O16" i="13" s="1"/>
  <c r="BU10" i="2"/>
  <c r="O15" i="13" s="1"/>
  <c r="BU9" i="2"/>
  <c r="O14" i="13" s="1"/>
  <c r="BU8" i="2"/>
  <c r="O13" i="13" s="1"/>
  <c r="BU6" i="2"/>
  <c r="O11" i="13" s="1"/>
  <c r="BU5" i="2"/>
  <c r="AV64" i="2"/>
  <c r="AV63" i="2"/>
  <c r="AV62" i="2"/>
  <c r="AV61" i="2"/>
  <c r="AV60" i="2"/>
  <c r="AV59" i="2"/>
  <c r="AV58" i="2"/>
  <c r="AV57" i="2"/>
  <c r="AV56" i="2"/>
  <c r="AV55" i="2"/>
  <c r="AV53" i="2"/>
  <c r="AV52" i="2"/>
  <c r="AV51" i="2"/>
  <c r="AV50" i="2"/>
  <c r="AV49" i="2"/>
  <c r="AV48" i="2"/>
  <c r="AV47" i="2"/>
  <c r="AV46" i="2"/>
  <c r="AV45" i="2"/>
  <c r="AV44" i="2"/>
  <c r="AV43" i="2"/>
  <c r="AV42" i="2"/>
  <c r="AV41" i="2"/>
  <c r="AV39" i="2"/>
  <c r="AV38" i="2"/>
  <c r="AV37" i="2"/>
  <c r="AV36" i="2"/>
  <c r="AV35" i="2"/>
  <c r="AV34" i="2"/>
  <c r="AV33" i="2"/>
  <c r="AV32" i="2"/>
  <c r="AV31" i="2"/>
  <c r="AV30" i="2"/>
  <c r="AV29" i="2"/>
  <c r="AV28" i="2"/>
  <c r="AV27" i="2"/>
  <c r="AV26" i="2"/>
  <c r="AV24" i="2"/>
  <c r="AV23" i="2"/>
  <c r="AV22" i="2"/>
  <c r="AV21" i="2"/>
  <c r="AV20" i="2"/>
  <c r="AV19" i="2"/>
  <c r="AV18" i="2"/>
  <c r="AV17" i="2"/>
  <c r="AV16" i="2"/>
  <c r="AV15" i="2"/>
  <c r="AV14" i="2"/>
  <c r="AV13" i="2"/>
  <c r="AV12" i="2"/>
  <c r="AV11" i="2"/>
  <c r="AV10" i="2"/>
  <c r="AV9" i="2"/>
  <c r="AV8" i="2"/>
  <c r="AV6" i="2"/>
  <c r="AV5" i="2"/>
  <c r="AU64" i="2"/>
  <c r="AT64" i="2"/>
  <c r="AS64" i="2"/>
  <c r="AR64" i="2"/>
  <c r="AQ64" i="2"/>
  <c r="AP64" i="2"/>
  <c r="AO64" i="2"/>
  <c r="AJ64" i="2"/>
  <c r="AU63" i="2"/>
  <c r="AT63" i="2"/>
  <c r="AS63" i="2"/>
  <c r="AR63" i="2"/>
  <c r="AQ63" i="2"/>
  <c r="AP63" i="2"/>
  <c r="AO63" i="2"/>
  <c r="AJ63" i="2"/>
  <c r="AU62" i="2"/>
  <c r="AT62" i="2"/>
  <c r="AS62" i="2"/>
  <c r="AR62" i="2"/>
  <c r="AQ62" i="2"/>
  <c r="AP62" i="2"/>
  <c r="AO62" i="2"/>
  <c r="AJ62" i="2"/>
  <c r="AU61" i="2"/>
  <c r="AT61" i="2"/>
  <c r="AS61" i="2"/>
  <c r="AR61" i="2"/>
  <c r="AQ61" i="2"/>
  <c r="AP61" i="2"/>
  <c r="AO61" i="2"/>
  <c r="AJ61" i="2"/>
  <c r="AU60" i="2"/>
  <c r="AT60" i="2"/>
  <c r="AS60" i="2"/>
  <c r="AR60" i="2"/>
  <c r="AQ60" i="2"/>
  <c r="AP60" i="2"/>
  <c r="AO60" i="2"/>
  <c r="AJ60" i="2"/>
  <c r="AU59" i="2"/>
  <c r="AT59" i="2"/>
  <c r="AS59" i="2"/>
  <c r="AR59" i="2"/>
  <c r="AQ59" i="2"/>
  <c r="AP59" i="2"/>
  <c r="AO59" i="2"/>
  <c r="AJ59" i="2"/>
  <c r="AU58" i="2"/>
  <c r="AT58" i="2"/>
  <c r="AS58" i="2"/>
  <c r="AR58" i="2"/>
  <c r="AQ58" i="2"/>
  <c r="AP58" i="2"/>
  <c r="AO58" i="2"/>
  <c r="AJ58" i="2"/>
  <c r="AU57" i="2"/>
  <c r="AT57" i="2"/>
  <c r="AS57" i="2"/>
  <c r="AR57" i="2"/>
  <c r="AQ57" i="2"/>
  <c r="AP57" i="2"/>
  <c r="AO57" i="2"/>
  <c r="AJ57" i="2"/>
  <c r="AU56" i="2"/>
  <c r="AT56" i="2"/>
  <c r="AS56" i="2"/>
  <c r="AR56" i="2"/>
  <c r="AQ56" i="2"/>
  <c r="AP56" i="2"/>
  <c r="AO56" i="2"/>
  <c r="AJ56" i="2"/>
  <c r="AU55" i="2"/>
  <c r="AT55" i="2"/>
  <c r="AS55" i="2"/>
  <c r="AR55" i="2"/>
  <c r="AQ55" i="2"/>
  <c r="AP55" i="2"/>
  <c r="AO55" i="2"/>
  <c r="AJ55" i="2"/>
  <c r="AU53" i="2"/>
  <c r="AT53" i="2"/>
  <c r="AS53" i="2"/>
  <c r="AR53" i="2"/>
  <c r="AQ53" i="2"/>
  <c r="AP53" i="2"/>
  <c r="AO53" i="2"/>
  <c r="AJ53" i="2"/>
  <c r="AU52" i="2"/>
  <c r="AT52" i="2"/>
  <c r="AS52" i="2"/>
  <c r="AR52" i="2"/>
  <c r="AQ52" i="2"/>
  <c r="AP52" i="2"/>
  <c r="AO52" i="2"/>
  <c r="AJ52" i="2"/>
  <c r="AU51" i="2"/>
  <c r="AT51" i="2"/>
  <c r="AS51" i="2"/>
  <c r="AR51" i="2"/>
  <c r="AQ51" i="2"/>
  <c r="AP51" i="2"/>
  <c r="AO51" i="2"/>
  <c r="AJ51" i="2"/>
  <c r="AU50" i="2"/>
  <c r="AT50" i="2"/>
  <c r="AS50" i="2"/>
  <c r="AR50" i="2"/>
  <c r="AQ50" i="2"/>
  <c r="AP50" i="2"/>
  <c r="AO50" i="2"/>
  <c r="AJ50" i="2"/>
  <c r="AU49" i="2"/>
  <c r="AT49" i="2"/>
  <c r="AS49" i="2"/>
  <c r="AR49" i="2"/>
  <c r="AQ49" i="2"/>
  <c r="AP49" i="2"/>
  <c r="AO49" i="2"/>
  <c r="AJ49" i="2"/>
  <c r="AU48" i="2"/>
  <c r="AT48" i="2"/>
  <c r="AS48" i="2"/>
  <c r="AR48" i="2"/>
  <c r="AQ48" i="2"/>
  <c r="AP48" i="2"/>
  <c r="AO48" i="2"/>
  <c r="AJ48" i="2"/>
  <c r="AU47" i="2"/>
  <c r="AT47" i="2"/>
  <c r="AS47" i="2"/>
  <c r="AR47" i="2"/>
  <c r="AQ47" i="2"/>
  <c r="AP47" i="2"/>
  <c r="AO47" i="2"/>
  <c r="AJ47" i="2"/>
  <c r="AU46" i="2"/>
  <c r="AT46" i="2"/>
  <c r="AS46" i="2"/>
  <c r="AR46" i="2"/>
  <c r="AQ46" i="2"/>
  <c r="AP46" i="2"/>
  <c r="AO46" i="2"/>
  <c r="AJ46" i="2"/>
  <c r="AU45" i="2"/>
  <c r="AT45" i="2"/>
  <c r="AS45" i="2"/>
  <c r="AR45" i="2"/>
  <c r="AQ45" i="2"/>
  <c r="AP45" i="2"/>
  <c r="AO45" i="2"/>
  <c r="AJ45" i="2"/>
  <c r="AU44" i="2"/>
  <c r="AT44" i="2"/>
  <c r="AS44" i="2"/>
  <c r="AR44" i="2"/>
  <c r="AQ44" i="2"/>
  <c r="AP44" i="2"/>
  <c r="AO44" i="2"/>
  <c r="AJ44" i="2"/>
  <c r="AU43" i="2"/>
  <c r="AT43" i="2"/>
  <c r="AS43" i="2"/>
  <c r="AR43" i="2"/>
  <c r="AQ43" i="2"/>
  <c r="AP43" i="2"/>
  <c r="AO43" i="2"/>
  <c r="AJ43" i="2"/>
  <c r="AU42" i="2"/>
  <c r="AT42" i="2"/>
  <c r="AS42" i="2"/>
  <c r="AR42" i="2"/>
  <c r="AQ42" i="2"/>
  <c r="AP42" i="2"/>
  <c r="AO42" i="2"/>
  <c r="AJ42" i="2"/>
  <c r="AU41" i="2"/>
  <c r="AT41" i="2"/>
  <c r="AS41" i="2"/>
  <c r="AR41" i="2"/>
  <c r="AQ41" i="2"/>
  <c r="AP41" i="2"/>
  <c r="AO41" i="2"/>
  <c r="AJ41" i="2"/>
  <c r="AU39" i="2"/>
  <c r="AT39" i="2"/>
  <c r="AS39" i="2"/>
  <c r="AR39" i="2"/>
  <c r="AQ39" i="2"/>
  <c r="AP39" i="2"/>
  <c r="AO39" i="2"/>
  <c r="AJ39" i="2"/>
  <c r="AU38" i="2"/>
  <c r="AT38" i="2"/>
  <c r="AS38" i="2"/>
  <c r="AR38" i="2"/>
  <c r="AQ38" i="2"/>
  <c r="AP38" i="2"/>
  <c r="AO38" i="2"/>
  <c r="AJ38" i="2"/>
  <c r="AU37" i="2"/>
  <c r="AT37" i="2"/>
  <c r="AS37" i="2"/>
  <c r="AR37" i="2"/>
  <c r="AQ37" i="2"/>
  <c r="AP37" i="2"/>
  <c r="AO37" i="2"/>
  <c r="AJ37" i="2"/>
  <c r="AU36" i="2"/>
  <c r="AT36" i="2"/>
  <c r="AS36" i="2"/>
  <c r="AR36" i="2"/>
  <c r="AQ36" i="2"/>
  <c r="AP36" i="2"/>
  <c r="AO36" i="2"/>
  <c r="AJ36" i="2"/>
  <c r="AU35" i="2"/>
  <c r="AT35" i="2"/>
  <c r="AS35" i="2"/>
  <c r="AR35" i="2"/>
  <c r="AQ35" i="2"/>
  <c r="AP35" i="2"/>
  <c r="AO35" i="2"/>
  <c r="AJ35" i="2"/>
  <c r="AU34" i="2"/>
  <c r="AT34" i="2"/>
  <c r="AS34" i="2"/>
  <c r="AR34" i="2"/>
  <c r="AQ34" i="2"/>
  <c r="AP34" i="2"/>
  <c r="AO34" i="2"/>
  <c r="AJ34" i="2"/>
  <c r="AU33" i="2"/>
  <c r="AT33" i="2"/>
  <c r="AS33" i="2"/>
  <c r="AR33" i="2"/>
  <c r="AQ33" i="2"/>
  <c r="AP33" i="2"/>
  <c r="AO33" i="2"/>
  <c r="AJ33" i="2"/>
  <c r="AU32" i="2"/>
  <c r="AT32" i="2"/>
  <c r="AS32" i="2"/>
  <c r="AR32" i="2"/>
  <c r="AQ32" i="2"/>
  <c r="AP32" i="2"/>
  <c r="AO32" i="2"/>
  <c r="AJ32" i="2"/>
  <c r="AU31" i="2"/>
  <c r="AT31" i="2"/>
  <c r="AS31" i="2"/>
  <c r="AR31" i="2"/>
  <c r="AQ31" i="2"/>
  <c r="AP31" i="2"/>
  <c r="AO31" i="2"/>
  <c r="AJ31" i="2"/>
  <c r="AU30" i="2"/>
  <c r="AT30" i="2"/>
  <c r="AS30" i="2"/>
  <c r="AR30" i="2"/>
  <c r="AQ30" i="2"/>
  <c r="AP30" i="2"/>
  <c r="AO30" i="2"/>
  <c r="AJ30" i="2"/>
  <c r="AU29" i="2"/>
  <c r="AT29" i="2"/>
  <c r="AS29" i="2"/>
  <c r="AR29" i="2"/>
  <c r="AQ29" i="2"/>
  <c r="AP29" i="2"/>
  <c r="AO29" i="2"/>
  <c r="AJ29" i="2"/>
  <c r="AU28" i="2"/>
  <c r="AT28" i="2"/>
  <c r="AS28" i="2"/>
  <c r="AR28" i="2"/>
  <c r="AQ28" i="2"/>
  <c r="AP28" i="2"/>
  <c r="AO28" i="2"/>
  <c r="AJ28" i="2"/>
  <c r="AU27" i="2"/>
  <c r="AT27" i="2"/>
  <c r="AS27" i="2"/>
  <c r="AR27" i="2"/>
  <c r="AQ27" i="2"/>
  <c r="AP27" i="2"/>
  <c r="AO27" i="2"/>
  <c r="AJ27" i="2"/>
  <c r="AU26" i="2"/>
  <c r="AT26" i="2"/>
  <c r="AS26" i="2"/>
  <c r="AR26" i="2"/>
  <c r="AQ26" i="2"/>
  <c r="AP26" i="2"/>
  <c r="AO26" i="2"/>
  <c r="AJ26" i="2"/>
  <c r="AU24" i="2"/>
  <c r="AT24" i="2"/>
  <c r="AS24" i="2"/>
  <c r="AR24" i="2"/>
  <c r="AQ24" i="2"/>
  <c r="AP24" i="2"/>
  <c r="AO24" i="2"/>
  <c r="AJ24" i="2"/>
  <c r="AS23" i="2"/>
  <c r="AR23" i="2"/>
  <c r="AQ23" i="2"/>
  <c r="AP23" i="2"/>
  <c r="AO23" i="2"/>
  <c r="AN23" i="2"/>
  <c r="AM23" i="2"/>
  <c r="AL23" i="2"/>
  <c r="AK23" i="2"/>
  <c r="AJ23" i="2"/>
  <c r="AI23" i="2"/>
  <c r="AH23" i="2"/>
  <c r="AG23" i="2"/>
  <c r="AF23" i="2"/>
  <c r="AE23" i="2"/>
  <c r="AD23" i="2"/>
  <c r="AC23" i="2"/>
  <c r="AB23" i="2"/>
  <c r="AA23" i="2"/>
  <c r="Z23" i="2"/>
  <c r="AS22" i="2"/>
  <c r="AR22" i="2"/>
  <c r="AQ22" i="2"/>
  <c r="AP22" i="2"/>
  <c r="AO22" i="2"/>
  <c r="AN22" i="2"/>
  <c r="AM22" i="2"/>
  <c r="AL22" i="2"/>
  <c r="AK22" i="2"/>
  <c r="AJ22" i="2"/>
  <c r="AI22" i="2"/>
  <c r="AH22" i="2"/>
  <c r="AG22" i="2"/>
  <c r="AF22" i="2"/>
  <c r="AE22" i="2"/>
  <c r="AD22" i="2"/>
  <c r="AC22" i="2"/>
  <c r="AB22" i="2"/>
  <c r="AA22" i="2"/>
  <c r="Z22" i="2"/>
  <c r="AS21" i="2"/>
  <c r="AR21" i="2"/>
  <c r="AQ21" i="2"/>
  <c r="AP21" i="2"/>
  <c r="AO21" i="2"/>
  <c r="AN21" i="2"/>
  <c r="AM21" i="2"/>
  <c r="AL21" i="2"/>
  <c r="AK21" i="2"/>
  <c r="AJ21" i="2"/>
  <c r="AI21" i="2"/>
  <c r="AH21" i="2"/>
  <c r="AG21" i="2"/>
  <c r="AF21" i="2"/>
  <c r="AE21" i="2"/>
  <c r="AD21" i="2"/>
  <c r="AC21" i="2"/>
  <c r="AB21" i="2"/>
  <c r="AA21" i="2"/>
  <c r="Z21" i="2"/>
  <c r="AS20" i="2"/>
  <c r="AR20" i="2"/>
  <c r="AQ20" i="2"/>
  <c r="AP20" i="2"/>
  <c r="AO20" i="2"/>
  <c r="AN20" i="2"/>
  <c r="AM20" i="2"/>
  <c r="AL20" i="2"/>
  <c r="AK20" i="2"/>
  <c r="AJ20" i="2"/>
  <c r="AI20" i="2"/>
  <c r="AH20" i="2"/>
  <c r="AG20" i="2"/>
  <c r="AF20" i="2"/>
  <c r="AE20" i="2"/>
  <c r="AD20" i="2"/>
  <c r="AC20" i="2"/>
  <c r="AB20" i="2"/>
  <c r="AA20" i="2"/>
  <c r="Z20" i="2"/>
  <c r="AS19" i="2"/>
  <c r="AR19" i="2"/>
  <c r="AQ19" i="2"/>
  <c r="AP19" i="2"/>
  <c r="AO19" i="2"/>
  <c r="AN19" i="2"/>
  <c r="AM19" i="2"/>
  <c r="AL19" i="2"/>
  <c r="AK19" i="2"/>
  <c r="AJ19" i="2"/>
  <c r="AI19" i="2"/>
  <c r="AH19" i="2"/>
  <c r="AG19" i="2"/>
  <c r="AF19" i="2"/>
  <c r="AE19" i="2"/>
  <c r="AD19" i="2"/>
  <c r="AC19" i="2"/>
  <c r="AB19" i="2"/>
  <c r="AA19" i="2"/>
  <c r="Z19" i="2"/>
  <c r="AS18" i="2"/>
  <c r="AR18" i="2"/>
  <c r="AQ18" i="2"/>
  <c r="AP18" i="2"/>
  <c r="AO18" i="2"/>
  <c r="AN18" i="2"/>
  <c r="AM18" i="2"/>
  <c r="AL18" i="2"/>
  <c r="AK18" i="2"/>
  <c r="AJ18" i="2"/>
  <c r="AI18" i="2"/>
  <c r="AH18" i="2"/>
  <c r="AG18" i="2"/>
  <c r="AF18" i="2"/>
  <c r="AE18" i="2"/>
  <c r="AD18" i="2"/>
  <c r="AC18" i="2"/>
  <c r="AB18" i="2"/>
  <c r="AA18" i="2"/>
  <c r="Z18" i="2"/>
  <c r="AS17" i="2"/>
  <c r="AR17" i="2"/>
  <c r="AQ17" i="2"/>
  <c r="AP17" i="2"/>
  <c r="AO17" i="2"/>
  <c r="AN17" i="2"/>
  <c r="AM17" i="2"/>
  <c r="AL17" i="2"/>
  <c r="AK17" i="2"/>
  <c r="AJ17" i="2"/>
  <c r="AI17" i="2"/>
  <c r="AH17" i="2"/>
  <c r="AG17" i="2"/>
  <c r="AF17" i="2"/>
  <c r="AE17" i="2"/>
  <c r="AD17" i="2"/>
  <c r="AC17" i="2"/>
  <c r="AB17" i="2"/>
  <c r="AA17" i="2"/>
  <c r="Z17" i="2"/>
  <c r="AS16" i="2"/>
  <c r="AR16" i="2"/>
  <c r="AQ16" i="2"/>
  <c r="AP16" i="2"/>
  <c r="AO16" i="2"/>
  <c r="AN16" i="2"/>
  <c r="AM16" i="2"/>
  <c r="AL16" i="2"/>
  <c r="AK16" i="2"/>
  <c r="AJ16" i="2"/>
  <c r="AI16" i="2"/>
  <c r="AH16" i="2"/>
  <c r="AG16" i="2"/>
  <c r="AF16" i="2"/>
  <c r="AE16" i="2"/>
  <c r="AD16" i="2"/>
  <c r="AC16" i="2"/>
  <c r="AB16" i="2"/>
  <c r="AA16" i="2"/>
  <c r="Z16" i="2"/>
  <c r="AS15" i="2"/>
  <c r="AR15" i="2"/>
  <c r="AQ15" i="2"/>
  <c r="AP15" i="2"/>
  <c r="AO15" i="2"/>
  <c r="AN15" i="2"/>
  <c r="AM15" i="2"/>
  <c r="AL15" i="2"/>
  <c r="AK15" i="2"/>
  <c r="AJ15" i="2"/>
  <c r="AI15" i="2"/>
  <c r="AH15" i="2"/>
  <c r="AG15" i="2"/>
  <c r="AF15" i="2"/>
  <c r="AE15" i="2"/>
  <c r="AD15" i="2"/>
  <c r="AC15" i="2"/>
  <c r="AB15" i="2"/>
  <c r="AA15" i="2"/>
  <c r="Z15" i="2"/>
  <c r="AS14" i="2"/>
  <c r="AR14" i="2"/>
  <c r="AQ14" i="2"/>
  <c r="AP14" i="2"/>
  <c r="AO14" i="2"/>
  <c r="AN14" i="2"/>
  <c r="AM14" i="2"/>
  <c r="AL14" i="2"/>
  <c r="AK14" i="2"/>
  <c r="AJ14" i="2"/>
  <c r="AI14" i="2"/>
  <c r="AH14" i="2"/>
  <c r="AG14" i="2"/>
  <c r="AF14" i="2"/>
  <c r="AE14" i="2"/>
  <c r="AD14" i="2"/>
  <c r="AC14" i="2"/>
  <c r="AB14" i="2"/>
  <c r="AA14" i="2"/>
  <c r="Z14" i="2"/>
  <c r="AS13" i="2"/>
  <c r="AR13" i="2"/>
  <c r="AQ13" i="2"/>
  <c r="AP13" i="2"/>
  <c r="AO13" i="2"/>
  <c r="AN13" i="2"/>
  <c r="AM13" i="2"/>
  <c r="AL13" i="2"/>
  <c r="AK13" i="2"/>
  <c r="AJ13" i="2"/>
  <c r="AI13" i="2"/>
  <c r="AH13" i="2"/>
  <c r="AG13" i="2"/>
  <c r="AF13" i="2"/>
  <c r="AE13" i="2"/>
  <c r="AD13" i="2"/>
  <c r="AC13" i="2"/>
  <c r="AB13" i="2"/>
  <c r="AA13" i="2"/>
  <c r="Z13" i="2"/>
  <c r="AS12" i="2"/>
  <c r="AR12" i="2"/>
  <c r="AQ12" i="2"/>
  <c r="AP12" i="2"/>
  <c r="AO12" i="2"/>
  <c r="AN12" i="2"/>
  <c r="AM12" i="2"/>
  <c r="AL12" i="2"/>
  <c r="AK12" i="2"/>
  <c r="AJ12" i="2"/>
  <c r="AI12" i="2"/>
  <c r="AH12" i="2"/>
  <c r="AG12" i="2"/>
  <c r="AF12" i="2"/>
  <c r="AE12" i="2"/>
  <c r="AD12" i="2"/>
  <c r="AC12" i="2"/>
  <c r="AB12" i="2"/>
  <c r="AA12" i="2"/>
  <c r="Z12" i="2"/>
  <c r="AS11" i="2"/>
  <c r="AR11" i="2"/>
  <c r="AQ11" i="2"/>
  <c r="AP11" i="2"/>
  <c r="AO11" i="2"/>
  <c r="AN11" i="2"/>
  <c r="AM11" i="2"/>
  <c r="AL11" i="2"/>
  <c r="AK11" i="2"/>
  <c r="AJ11" i="2"/>
  <c r="AI11" i="2"/>
  <c r="AH11" i="2"/>
  <c r="AG11" i="2"/>
  <c r="AF11" i="2"/>
  <c r="AE11" i="2"/>
  <c r="AD11" i="2"/>
  <c r="AC11" i="2"/>
  <c r="AB11" i="2"/>
  <c r="AA11" i="2"/>
  <c r="Z11" i="2"/>
  <c r="AS10" i="2"/>
  <c r="AR10" i="2"/>
  <c r="AQ10" i="2"/>
  <c r="AP10" i="2"/>
  <c r="AO10" i="2"/>
  <c r="AN10" i="2"/>
  <c r="AM10" i="2"/>
  <c r="AL10" i="2"/>
  <c r="AK10" i="2"/>
  <c r="AJ10" i="2"/>
  <c r="AI10" i="2"/>
  <c r="AH10" i="2"/>
  <c r="AG10" i="2"/>
  <c r="AF10" i="2"/>
  <c r="AE10" i="2"/>
  <c r="AD10" i="2"/>
  <c r="AC10" i="2"/>
  <c r="AB10" i="2"/>
  <c r="AA10" i="2"/>
  <c r="Z10" i="2"/>
  <c r="AS9" i="2"/>
  <c r="AR9" i="2"/>
  <c r="AQ9" i="2"/>
  <c r="AP9" i="2"/>
  <c r="AO9" i="2"/>
  <c r="AN9" i="2"/>
  <c r="AM9" i="2"/>
  <c r="AL9" i="2"/>
  <c r="AK9" i="2"/>
  <c r="AJ9" i="2"/>
  <c r="AI9" i="2"/>
  <c r="AH9" i="2"/>
  <c r="AG9" i="2"/>
  <c r="AF9" i="2"/>
  <c r="AE9" i="2"/>
  <c r="AD9" i="2"/>
  <c r="AC9" i="2"/>
  <c r="AB9" i="2"/>
  <c r="AA9" i="2"/>
  <c r="Z9" i="2"/>
  <c r="AS8" i="2"/>
  <c r="AR8" i="2"/>
  <c r="AQ8" i="2"/>
  <c r="AP8" i="2"/>
  <c r="AO8" i="2"/>
  <c r="AN8" i="2"/>
  <c r="AM8" i="2"/>
  <c r="AL8" i="2"/>
  <c r="AK8" i="2"/>
  <c r="AJ8" i="2"/>
  <c r="AI8" i="2"/>
  <c r="AH8" i="2"/>
  <c r="AG8" i="2"/>
  <c r="AF8" i="2"/>
  <c r="AE8" i="2"/>
  <c r="AD8" i="2"/>
  <c r="AC8" i="2"/>
  <c r="AB8" i="2"/>
  <c r="AA8" i="2"/>
  <c r="Z8" i="2"/>
  <c r="AU6" i="2"/>
  <c r="AT6" i="2"/>
  <c r="AS6" i="2"/>
  <c r="AR6" i="2"/>
  <c r="AQ6" i="2"/>
  <c r="AP6" i="2"/>
  <c r="AO6" i="2"/>
  <c r="AN6" i="2"/>
  <c r="AM6" i="2"/>
  <c r="AL6" i="2"/>
  <c r="AK6" i="2"/>
  <c r="AJ6" i="2"/>
  <c r="AI6" i="2"/>
  <c r="AH6" i="2"/>
  <c r="AG6" i="2"/>
  <c r="AF6" i="2"/>
  <c r="AE6" i="2"/>
  <c r="AD6" i="2"/>
  <c r="AC6" i="2"/>
  <c r="AB6" i="2"/>
  <c r="AA6" i="2"/>
  <c r="Z6" i="2"/>
  <c r="AU5" i="2"/>
  <c r="AT5" i="2"/>
  <c r="AS5" i="2"/>
  <c r="AR5" i="2"/>
  <c r="AQ5" i="2"/>
  <c r="AP5" i="2"/>
  <c r="AO5" i="2"/>
  <c r="AN5" i="2"/>
  <c r="AM5" i="2"/>
  <c r="AL5" i="2"/>
  <c r="AK5" i="2"/>
  <c r="AJ5" i="2"/>
  <c r="AI5" i="2"/>
  <c r="AH5" i="2"/>
  <c r="AG5" i="2"/>
  <c r="AF5" i="2"/>
  <c r="AE5" i="2"/>
  <c r="AD5" i="2"/>
  <c r="AC5" i="2"/>
  <c r="AB5" i="2"/>
  <c r="AA5" i="2"/>
  <c r="Z5" i="2"/>
  <c r="AW64" i="2"/>
  <c r="J69" i="13" s="1"/>
  <c r="AW63" i="2"/>
  <c r="AW62" i="2"/>
  <c r="J67" i="13" s="1"/>
  <c r="AW61" i="2"/>
  <c r="J66" i="13" s="1"/>
  <c r="AW60" i="2"/>
  <c r="J65" i="13" s="1"/>
  <c r="AW59" i="2"/>
  <c r="J64" i="13" s="1"/>
  <c r="AW58" i="2"/>
  <c r="J63" i="13" s="1"/>
  <c r="AW57" i="2"/>
  <c r="J62" i="13" s="1"/>
  <c r="AW56" i="2"/>
  <c r="J61" i="13" s="1"/>
  <c r="AW55" i="2"/>
  <c r="AW53" i="2"/>
  <c r="J58" i="13" s="1"/>
  <c r="AW52" i="2"/>
  <c r="J57" i="13" s="1"/>
  <c r="AW51" i="2"/>
  <c r="J56" i="13" s="1"/>
  <c r="AW50" i="2"/>
  <c r="J55" i="13" s="1"/>
  <c r="AW49" i="2"/>
  <c r="J54" i="13" s="1"/>
  <c r="AW48" i="2"/>
  <c r="J53" i="13" s="1"/>
  <c r="AW47" i="2"/>
  <c r="J52" i="13" s="1"/>
  <c r="AW46" i="2"/>
  <c r="AW45" i="2"/>
  <c r="J50" i="13" s="1"/>
  <c r="AW44" i="2"/>
  <c r="J49" i="13" s="1"/>
  <c r="AW43" i="2"/>
  <c r="J48" i="13" s="1"/>
  <c r="AW42" i="2"/>
  <c r="J47" i="13" s="1"/>
  <c r="AW41" i="2"/>
  <c r="J46" i="13" s="1"/>
  <c r="AW39" i="2"/>
  <c r="J44" i="13" s="1"/>
  <c r="AW38" i="2"/>
  <c r="J43" i="13" s="1"/>
  <c r="AW37" i="2"/>
  <c r="AW36" i="2"/>
  <c r="J41" i="13" s="1"/>
  <c r="AW35" i="2"/>
  <c r="J40" i="13" s="1"/>
  <c r="AW34" i="2"/>
  <c r="J39" i="13" s="1"/>
  <c r="AW33" i="2"/>
  <c r="J38" i="13" s="1"/>
  <c r="AW32" i="2"/>
  <c r="J37" i="13" s="1"/>
  <c r="AW31" i="2"/>
  <c r="J36" i="13" s="1"/>
  <c r="AW30" i="2"/>
  <c r="J35" i="13" s="1"/>
  <c r="AW29" i="2"/>
  <c r="AW28" i="2"/>
  <c r="J33" i="13" s="1"/>
  <c r="AW27" i="2"/>
  <c r="J32" i="13" s="1"/>
  <c r="AW26" i="2"/>
  <c r="J31" i="13" s="1"/>
  <c r="AW24" i="2"/>
  <c r="J29" i="13" s="1"/>
  <c r="AW23" i="2"/>
  <c r="J28" i="13" s="1"/>
  <c r="AW22" i="2"/>
  <c r="J27" i="13" s="1"/>
  <c r="AW21" i="2"/>
  <c r="J26" i="13" s="1"/>
  <c r="AW20" i="2"/>
  <c r="AW19" i="2"/>
  <c r="J24" i="13" s="1"/>
  <c r="AW18" i="2"/>
  <c r="J23" i="13" s="1"/>
  <c r="AW17" i="2"/>
  <c r="J22" i="13" s="1"/>
  <c r="AW16" i="2"/>
  <c r="J21" i="13" s="1"/>
  <c r="AW15" i="2"/>
  <c r="J20" i="13" s="1"/>
  <c r="AW14" i="2"/>
  <c r="J19" i="13" s="1"/>
  <c r="AW13" i="2"/>
  <c r="J18" i="13" s="1"/>
  <c r="AW12" i="2"/>
  <c r="AW11" i="2"/>
  <c r="J16" i="13" s="1"/>
  <c r="AW10" i="2"/>
  <c r="J15" i="13" s="1"/>
  <c r="AW9" i="2"/>
  <c r="J14" i="13" s="1"/>
  <c r="AW8" i="2"/>
  <c r="J13" i="13" s="1"/>
  <c r="AW6" i="2"/>
  <c r="J11" i="13" s="1"/>
  <c r="AW5" i="2"/>
  <c r="J10" i="13" s="1"/>
  <c r="X64" i="2"/>
  <c r="X63" i="2"/>
  <c r="X62" i="2"/>
  <c r="X61" i="2"/>
  <c r="X60" i="2"/>
  <c r="X59" i="2"/>
  <c r="X58" i="2"/>
  <c r="X57" i="2"/>
  <c r="X56" i="2"/>
  <c r="X55" i="2"/>
  <c r="X53" i="2"/>
  <c r="X52" i="2"/>
  <c r="X51" i="2"/>
  <c r="X50" i="2"/>
  <c r="X49" i="2"/>
  <c r="X48" i="2"/>
  <c r="X47" i="2"/>
  <c r="X46" i="2"/>
  <c r="X45" i="2"/>
  <c r="X44" i="2"/>
  <c r="X43" i="2"/>
  <c r="X42" i="2"/>
  <c r="X41" i="2"/>
  <c r="X39" i="2"/>
  <c r="X38" i="2"/>
  <c r="X37" i="2"/>
  <c r="X36" i="2"/>
  <c r="X35" i="2"/>
  <c r="X34" i="2"/>
  <c r="X33" i="2"/>
  <c r="X32" i="2"/>
  <c r="X31" i="2"/>
  <c r="X30" i="2"/>
  <c r="X29" i="2"/>
  <c r="X28" i="2"/>
  <c r="X27" i="2"/>
  <c r="X26" i="2"/>
  <c r="X24" i="2"/>
  <c r="X23" i="2"/>
  <c r="X22" i="2"/>
  <c r="X21" i="2"/>
  <c r="X20" i="2"/>
  <c r="X19" i="2"/>
  <c r="X18" i="2"/>
  <c r="X17" i="2"/>
  <c r="X16" i="2"/>
  <c r="X15" i="2"/>
  <c r="X14" i="2"/>
  <c r="X13" i="2"/>
  <c r="X12" i="2"/>
  <c r="X11" i="2"/>
  <c r="X10" i="2"/>
  <c r="X9" i="2"/>
  <c r="X8" i="2"/>
  <c r="X6" i="2"/>
  <c r="X5" i="2"/>
  <c r="W64" i="2"/>
  <c r="V64" i="2"/>
  <c r="U64" i="2"/>
  <c r="T64" i="2"/>
  <c r="S64" i="2"/>
  <c r="R64" i="2"/>
  <c r="Q64" i="2"/>
  <c r="L64" i="2"/>
  <c r="W63" i="2"/>
  <c r="V63" i="2"/>
  <c r="U63" i="2"/>
  <c r="T63" i="2"/>
  <c r="S63" i="2"/>
  <c r="R63" i="2"/>
  <c r="Q63" i="2"/>
  <c r="L63" i="2"/>
  <c r="W62" i="2"/>
  <c r="V62" i="2"/>
  <c r="U62" i="2"/>
  <c r="T62" i="2"/>
  <c r="S62" i="2"/>
  <c r="R62" i="2"/>
  <c r="Q62" i="2"/>
  <c r="L62" i="2"/>
  <c r="W61" i="2"/>
  <c r="V61" i="2"/>
  <c r="U61" i="2"/>
  <c r="T61" i="2"/>
  <c r="S61" i="2"/>
  <c r="R61" i="2"/>
  <c r="Q61" i="2"/>
  <c r="L61" i="2"/>
  <c r="W60" i="2"/>
  <c r="V60" i="2"/>
  <c r="U60" i="2"/>
  <c r="T60" i="2"/>
  <c r="S60" i="2"/>
  <c r="R60" i="2"/>
  <c r="Q60" i="2"/>
  <c r="L60" i="2"/>
  <c r="W59" i="2"/>
  <c r="V59" i="2"/>
  <c r="U59" i="2"/>
  <c r="T59" i="2"/>
  <c r="S59" i="2"/>
  <c r="R59" i="2"/>
  <c r="Q59" i="2"/>
  <c r="L59" i="2"/>
  <c r="W58" i="2"/>
  <c r="V58" i="2"/>
  <c r="U58" i="2"/>
  <c r="T58" i="2"/>
  <c r="S58" i="2"/>
  <c r="R58" i="2"/>
  <c r="Q58" i="2"/>
  <c r="L58" i="2"/>
  <c r="W57" i="2"/>
  <c r="V57" i="2"/>
  <c r="U57" i="2"/>
  <c r="T57" i="2"/>
  <c r="S57" i="2"/>
  <c r="R57" i="2"/>
  <c r="Q57" i="2"/>
  <c r="L57" i="2"/>
  <c r="W56" i="2"/>
  <c r="V56" i="2"/>
  <c r="U56" i="2"/>
  <c r="T56" i="2"/>
  <c r="S56" i="2"/>
  <c r="R56" i="2"/>
  <c r="Q56" i="2"/>
  <c r="L56" i="2"/>
  <c r="W55" i="2"/>
  <c r="V55" i="2"/>
  <c r="U55" i="2"/>
  <c r="T55" i="2"/>
  <c r="S55" i="2"/>
  <c r="R55" i="2"/>
  <c r="Q55" i="2"/>
  <c r="L55" i="2"/>
  <c r="W53" i="2"/>
  <c r="V53" i="2"/>
  <c r="U53" i="2"/>
  <c r="T53" i="2"/>
  <c r="S53" i="2"/>
  <c r="R53" i="2"/>
  <c r="Q53" i="2"/>
  <c r="L53" i="2"/>
  <c r="W52" i="2"/>
  <c r="V52" i="2"/>
  <c r="U52" i="2"/>
  <c r="T52" i="2"/>
  <c r="S52" i="2"/>
  <c r="R52" i="2"/>
  <c r="Q52" i="2"/>
  <c r="L52" i="2"/>
  <c r="W51" i="2"/>
  <c r="V51" i="2"/>
  <c r="U51" i="2"/>
  <c r="T51" i="2"/>
  <c r="S51" i="2"/>
  <c r="R51" i="2"/>
  <c r="Q51" i="2"/>
  <c r="L51" i="2"/>
  <c r="W50" i="2"/>
  <c r="V50" i="2"/>
  <c r="U50" i="2"/>
  <c r="T50" i="2"/>
  <c r="S50" i="2"/>
  <c r="R50" i="2"/>
  <c r="Q50" i="2"/>
  <c r="L50" i="2"/>
  <c r="W49" i="2"/>
  <c r="V49" i="2"/>
  <c r="U49" i="2"/>
  <c r="T49" i="2"/>
  <c r="S49" i="2"/>
  <c r="R49" i="2"/>
  <c r="Q49" i="2"/>
  <c r="L49" i="2"/>
  <c r="W48" i="2"/>
  <c r="V48" i="2"/>
  <c r="U48" i="2"/>
  <c r="T48" i="2"/>
  <c r="S48" i="2"/>
  <c r="R48" i="2"/>
  <c r="Q48" i="2"/>
  <c r="L48" i="2"/>
  <c r="W47" i="2"/>
  <c r="V47" i="2"/>
  <c r="U47" i="2"/>
  <c r="T47" i="2"/>
  <c r="S47" i="2"/>
  <c r="R47" i="2"/>
  <c r="Q47" i="2"/>
  <c r="L47" i="2"/>
  <c r="W46" i="2"/>
  <c r="V46" i="2"/>
  <c r="U46" i="2"/>
  <c r="T46" i="2"/>
  <c r="S46" i="2"/>
  <c r="R46" i="2"/>
  <c r="Q46" i="2"/>
  <c r="L46" i="2"/>
  <c r="W45" i="2"/>
  <c r="V45" i="2"/>
  <c r="U45" i="2"/>
  <c r="T45" i="2"/>
  <c r="S45" i="2"/>
  <c r="R45" i="2"/>
  <c r="Q45" i="2"/>
  <c r="L45" i="2"/>
  <c r="W44" i="2"/>
  <c r="V44" i="2"/>
  <c r="U44" i="2"/>
  <c r="T44" i="2"/>
  <c r="S44" i="2"/>
  <c r="R44" i="2"/>
  <c r="Q44" i="2"/>
  <c r="L44" i="2"/>
  <c r="W43" i="2"/>
  <c r="V43" i="2"/>
  <c r="U43" i="2"/>
  <c r="T43" i="2"/>
  <c r="S43" i="2"/>
  <c r="R43" i="2"/>
  <c r="Q43" i="2"/>
  <c r="L43" i="2"/>
  <c r="W42" i="2"/>
  <c r="V42" i="2"/>
  <c r="U42" i="2"/>
  <c r="T42" i="2"/>
  <c r="S42" i="2"/>
  <c r="R42" i="2"/>
  <c r="Q42" i="2"/>
  <c r="L42" i="2"/>
  <c r="W41" i="2"/>
  <c r="V41" i="2"/>
  <c r="U41" i="2"/>
  <c r="T41" i="2"/>
  <c r="S41" i="2"/>
  <c r="R41" i="2"/>
  <c r="Q41" i="2"/>
  <c r="L41" i="2"/>
  <c r="W39" i="2"/>
  <c r="V39" i="2"/>
  <c r="U39" i="2"/>
  <c r="T39" i="2"/>
  <c r="S39" i="2"/>
  <c r="R39" i="2"/>
  <c r="Q39" i="2"/>
  <c r="L39" i="2"/>
  <c r="W38" i="2"/>
  <c r="V38" i="2"/>
  <c r="U38" i="2"/>
  <c r="T38" i="2"/>
  <c r="S38" i="2"/>
  <c r="R38" i="2"/>
  <c r="Q38" i="2"/>
  <c r="L38" i="2"/>
  <c r="W37" i="2"/>
  <c r="V37" i="2"/>
  <c r="U37" i="2"/>
  <c r="T37" i="2"/>
  <c r="S37" i="2"/>
  <c r="R37" i="2"/>
  <c r="Q37" i="2"/>
  <c r="L37" i="2"/>
  <c r="W36" i="2"/>
  <c r="V36" i="2"/>
  <c r="U36" i="2"/>
  <c r="T36" i="2"/>
  <c r="S36" i="2"/>
  <c r="R36" i="2"/>
  <c r="Q36" i="2"/>
  <c r="L36" i="2"/>
  <c r="W35" i="2"/>
  <c r="V35" i="2"/>
  <c r="U35" i="2"/>
  <c r="T35" i="2"/>
  <c r="S35" i="2"/>
  <c r="R35" i="2"/>
  <c r="Q35" i="2"/>
  <c r="L35" i="2"/>
  <c r="W34" i="2"/>
  <c r="V34" i="2"/>
  <c r="U34" i="2"/>
  <c r="T34" i="2"/>
  <c r="S34" i="2"/>
  <c r="R34" i="2"/>
  <c r="Q34" i="2"/>
  <c r="L34" i="2"/>
  <c r="W33" i="2"/>
  <c r="V33" i="2"/>
  <c r="U33" i="2"/>
  <c r="T33" i="2"/>
  <c r="S33" i="2"/>
  <c r="R33" i="2"/>
  <c r="Q33" i="2"/>
  <c r="L33" i="2"/>
  <c r="W32" i="2"/>
  <c r="V32" i="2"/>
  <c r="U32" i="2"/>
  <c r="T32" i="2"/>
  <c r="S32" i="2"/>
  <c r="R32" i="2"/>
  <c r="Q32" i="2"/>
  <c r="L32" i="2"/>
  <c r="W31" i="2"/>
  <c r="V31" i="2"/>
  <c r="U31" i="2"/>
  <c r="T31" i="2"/>
  <c r="S31" i="2"/>
  <c r="R31" i="2"/>
  <c r="Q31" i="2"/>
  <c r="L31" i="2"/>
  <c r="W30" i="2"/>
  <c r="V30" i="2"/>
  <c r="U30" i="2"/>
  <c r="T30" i="2"/>
  <c r="S30" i="2"/>
  <c r="R30" i="2"/>
  <c r="Q30" i="2"/>
  <c r="L30" i="2"/>
  <c r="W29" i="2"/>
  <c r="V29" i="2"/>
  <c r="U29" i="2"/>
  <c r="T29" i="2"/>
  <c r="S29" i="2"/>
  <c r="R29" i="2"/>
  <c r="Q29" i="2"/>
  <c r="L29" i="2"/>
  <c r="W28" i="2"/>
  <c r="V28" i="2"/>
  <c r="U28" i="2"/>
  <c r="T28" i="2"/>
  <c r="S28" i="2"/>
  <c r="R28" i="2"/>
  <c r="Q28" i="2"/>
  <c r="L28" i="2"/>
  <c r="W27" i="2"/>
  <c r="V27" i="2"/>
  <c r="U27" i="2"/>
  <c r="T27" i="2"/>
  <c r="S27" i="2"/>
  <c r="R27" i="2"/>
  <c r="Q27" i="2"/>
  <c r="L27" i="2"/>
  <c r="W26" i="2"/>
  <c r="V26" i="2"/>
  <c r="U26" i="2"/>
  <c r="T26" i="2"/>
  <c r="S26" i="2"/>
  <c r="R26" i="2"/>
  <c r="Q26" i="2"/>
  <c r="L26" i="2"/>
  <c r="W24" i="2"/>
  <c r="V24" i="2"/>
  <c r="U24" i="2"/>
  <c r="T24" i="2"/>
  <c r="S24" i="2"/>
  <c r="R24" i="2"/>
  <c r="Q24" i="2"/>
  <c r="L24" i="2"/>
  <c r="U23" i="2"/>
  <c r="T23" i="2"/>
  <c r="S23" i="2"/>
  <c r="R23" i="2"/>
  <c r="Q23" i="2"/>
  <c r="P23" i="2"/>
  <c r="O23" i="2"/>
  <c r="N23" i="2"/>
  <c r="M23" i="2"/>
  <c r="L23" i="2"/>
  <c r="K23" i="2"/>
  <c r="J23" i="2"/>
  <c r="I23" i="2"/>
  <c r="H23" i="2"/>
  <c r="G23" i="2"/>
  <c r="F23" i="2"/>
  <c r="E23" i="2"/>
  <c r="D23" i="2"/>
  <c r="C23" i="2"/>
  <c r="B23" i="2"/>
  <c r="U22" i="2"/>
  <c r="T22" i="2"/>
  <c r="S22" i="2"/>
  <c r="R22" i="2"/>
  <c r="Q22" i="2"/>
  <c r="P22" i="2"/>
  <c r="O22" i="2"/>
  <c r="N22" i="2"/>
  <c r="M22" i="2"/>
  <c r="L22" i="2"/>
  <c r="K22" i="2"/>
  <c r="J22" i="2"/>
  <c r="I22" i="2"/>
  <c r="H22" i="2"/>
  <c r="G22" i="2"/>
  <c r="F22" i="2"/>
  <c r="E22" i="2"/>
  <c r="D22" i="2"/>
  <c r="C22" i="2"/>
  <c r="B22" i="2"/>
  <c r="U21" i="2"/>
  <c r="T21" i="2"/>
  <c r="S21" i="2"/>
  <c r="R21" i="2"/>
  <c r="Q21" i="2"/>
  <c r="P21" i="2"/>
  <c r="O21" i="2"/>
  <c r="N21" i="2"/>
  <c r="M21" i="2"/>
  <c r="L21" i="2"/>
  <c r="K21" i="2"/>
  <c r="J21" i="2"/>
  <c r="I21" i="2"/>
  <c r="H21" i="2"/>
  <c r="G21" i="2"/>
  <c r="F21" i="2"/>
  <c r="E21" i="2"/>
  <c r="D21" i="2"/>
  <c r="C21" i="2"/>
  <c r="B21" i="2"/>
  <c r="U20" i="2"/>
  <c r="T20" i="2"/>
  <c r="S20" i="2"/>
  <c r="R20" i="2"/>
  <c r="Q20" i="2"/>
  <c r="P20" i="2"/>
  <c r="O20" i="2"/>
  <c r="N20" i="2"/>
  <c r="M20" i="2"/>
  <c r="L20" i="2"/>
  <c r="K20" i="2"/>
  <c r="J20" i="2"/>
  <c r="I20" i="2"/>
  <c r="H20" i="2"/>
  <c r="G20" i="2"/>
  <c r="F20" i="2"/>
  <c r="E20" i="2"/>
  <c r="D20" i="2"/>
  <c r="C20" i="2"/>
  <c r="B20" i="2"/>
  <c r="U19" i="2"/>
  <c r="T19" i="2"/>
  <c r="S19" i="2"/>
  <c r="R19" i="2"/>
  <c r="Q19" i="2"/>
  <c r="P19" i="2"/>
  <c r="O19" i="2"/>
  <c r="N19" i="2"/>
  <c r="M19" i="2"/>
  <c r="L19" i="2"/>
  <c r="K19" i="2"/>
  <c r="J19" i="2"/>
  <c r="I19" i="2"/>
  <c r="H19" i="2"/>
  <c r="G19" i="2"/>
  <c r="F19" i="2"/>
  <c r="E19" i="2"/>
  <c r="D19" i="2"/>
  <c r="C19" i="2"/>
  <c r="B19" i="2"/>
  <c r="U18" i="2"/>
  <c r="T18" i="2"/>
  <c r="S18" i="2"/>
  <c r="R18" i="2"/>
  <c r="Q18" i="2"/>
  <c r="P18" i="2"/>
  <c r="O18" i="2"/>
  <c r="N18" i="2"/>
  <c r="M18" i="2"/>
  <c r="L18" i="2"/>
  <c r="K18" i="2"/>
  <c r="J18" i="2"/>
  <c r="I18" i="2"/>
  <c r="H18" i="2"/>
  <c r="G18" i="2"/>
  <c r="F18" i="2"/>
  <c r="E18" i="2"/>
  <c r="D18" i="2"/>
  <c r="C18" i="2"/>
  <c r="B18" i="2"/>
  <c r="U17" i="2"/>
  <c r="T17" i="2"/>
  <c r="S17" i="2"/>
  <c r="R17" i="2"/>
  <c r="Q17" i="2"/>
  <c r="P17" i="2"/>
  <c r="O17" i="2"/>
  <c r="N17" i="2"/>
  <c r="M17" i="2"/>
  <c r="L17" i="2"/>
  <c r="K17" i="2"/>
  <c r="J17" i="2"/>
  <c r="I17" i="2"/>
  <c r="H17" i="2"/>
  <c r="G17" i="2"/>
  <c r="F17" i="2"/>
  <c r="E17" i="2"/>
  <c r="D17" i="2"/>
  <c r="C17" i="2"/>
  <c r="B17" i="2"/>
  <c r="U16" i="2"/>
  <c r="T16" i="2"/>
  <c r="S16" i="2"/>
  <c r="R16" i="2"/>
  <c r="Q16" i="2"/>
  <c r="P16" i="2"/>
  <c r="O16" i="2"/>
  <c r="N16" i="2"/>
  <c r="M16" i="2"/>
  <c r="L16" i="2"/>
  <c r="K16" i="2"/>
  <c r="J16" i="2"/>
  <c r="I16" i="2"/>
  <c r="H16" i="2"/>
  <c r="G16" i="2"/>
  <c r="F16" i="2"/>
  <c r="E16" i="2"/>
  <c r="D16" i="2"/>
  <c r="C16" i="2"/>
  <c r="B16" i="2"/>
  <c r="U15" i="2"/>
  <c r="T15" i="2"/>
  <c r="S15" i="2"/>
  <c r="R15" i="2"/>
  <c r="Q15" i="2"/>
  <c r="P15" i="2"/>
  <c r="O15" i="2"/>
  <c r="N15" i="2"/>
  <c r="M15" i="2"/>
  <c r="L15" i="2"/>
  <c r="K15" i="2"/>
  <c r="J15" i="2"/>
  <c r="I15" i="2"/>
  <c r="H15" i="2"/>
  <c r="G15" i="2"/>
  <c r="F15" i="2"/>
  <c r="E15" i="2"/>
  <c r="D15" i="2"/>
  <c r="C15" i="2"/>
  <c r="B15" i="2"/>
  <c r="U14" i="2"/>
  <c r="T14" i="2"/>
  <c r="S14" i="2"/>
  <c r="R14" i="2"/>
  <c r="Q14" i="2"/>
  <c r="P14" i="2"/>
  <c r="O14" i="2"/>
  <c r="N14" i="2"/>
  <c r="M14" i="2"/>
  <c r="L14" i="2"/>
  <c r="K14" i="2"/>
  <c r="J14" i="2"/>
  <c r="I14" i="2"/>
  <c r="H14" i="2"/>
  <c r="G14" i="2"/>
  <c r="F14" i="2"/>
  <c r="E14" i="2"/>
  <c r="D14" i="2"/>
  <c r="C14" i="2"/>
  <c r="B14" i="2"/>
  <c r="U13" i="2"/>
  <c r="T13" i="2"/>
  <c r="S13" i="2"/>
  <c r="R13" i="2"/>
  <c r="Q13" i="2"/>
  <c r="P13" i="2"/>
  <c r="O13" i="2"/>
  <c r="N13" i="2"/>
  <c r="M13" i="2"/>
  <c r="L13" i="2"/>
  <c r="K13" i="2"/>
  <c r="J13" i="2"/>
  <c r="I13" i="2"/>
  <c r="H13" i="2"/>
  <c r="G13" i="2"/>
  <c r="F13" i="2"/>
  <c r="E13" i="2"/>
  <c r="D13" i="2"/>
  <c r="C13" i="2"/>
  <c r="B13" i="2"/>
  <c r="U12" i="2"/>
  <c r="T12" i="2"/>
  <c r="S12" i="2"/>
  <c r="R12" i="2"/>
  <c r="Q12" i="2"/>
  <c r="P12" i="2"/>
  <c r="O12" i="2"/>
  <c r="N12" i="2"/>
  <c r="M12" i="2"/>
  <c r="L12" i="2"/>
  <c r="K12" i="2"/>
  <c r="J12" i="2"/>
  <c r="I12" i="2"/>
  <c r="H12" i="2"/>
  <c r="G12" i="2"/>
  <c r="F12" i="2"/>
  <c r="E12" i="2"/>
  <c r="D12" i="2"/>
  <c r="C12" i="2"/>
  <c r="B12" i="2"/>
  <c r="U11" i="2"/>
  <c r="T11" i="2"/>
  <c r="S11" i="2"/>
  <c r="R11" i="2"/>
  <c r="Q11" i="2"/>
  <c r="P11" i="2"/>
  <c r="O11" i="2"/>
  <c r="N11" i="2"/>
  <c r="M11" i="2"/>
  <c r="L11" i="2"/>
  <c r="K11" i="2"/>
  <c r="J11" i="2"/>
  <c r="I11" i="2"/>
  <c r="H11" i="2"/>
  <c r="G11" i="2"/>
  <c r="F11" i="2"/>
  <c r="E11" i="2"/>
  <c r="D11" i="2"/>
  <c r="C11" i="2"/>
  <c r="B11" i="2"/>
  <c r="U10" i="2"/>
  <c r="T10" i="2"/>
  <c r="S10" i="2"/>
  <c r="R10" i="2"/>
  <c r="Q10" i="2"/>
  <c r="P10" i="2"/>
  <c r="O10" i="2"/>
  <c r="N10" i="2"/>
  <c r="M10" i="2"/>
  <c r="L10" i="2"/>
  <c r="K10" i="2"/>
  <c r="J10" i="2"/>
  <c r="I10" i="2"/>
  <c r="H10" i="2"/>
  <c r="G10" i="2"/>
  <c r="F10" i="2"/>
  <c r="E10" i="2"/>
  <c r="D10" i="2"/>
  <c r="C10" i="2"/>
  <c r="B10" i="2"/>
  <c r="U9" i="2"/>
  <c r="T9" i="2"/>
  <c r="S9" i="2"/>
  <c r="R9" i="2"/>
  <c r="Q9" i="2"/>
  <c r="P9" i="2"/>
  <c r="O9" i="2"/>
  <c r="N9" i="2"/>
  <c r="M9" i="2"/>
  <c r="L9" i="2"/>
  <c r="K9" i="2"/>
  <c r="J9" i="2"/>
  <c r="I9" i="2"/>
  <c r="H9" i="2"/>
  <c r="G9" i="2"/>
  <c r="F9" i="2"/>
  <c r="E9" i="2"/>
  <c r="D9" i="2"/>
  <c r="C9" i="2"/>
  <c r="B9" i="2"/>
  <c r="U8" i="2"/>
  <c r="T8" i="2"/>
  <c r="S8" i="2"/>
  <c r="R8" i="2"/>
  <c r="Q8" i="2"/>
  <c r="P8" i="2"/>
  <c r="O8" i="2"/>
  <c r="N8" i="2"/>
  <c r="M8" i="2"/>
  <c r="L8" i="2"/>
  <c r="K8" i="2"/>
  <c r="J8" i="2"/>
  <c r="I8" i="2"/>
  <c r="H8" i="2"/>
  <c r="G8" i="2"/>
  <c r="F8" i="2"/>
  <c r="E8" i="2"/>
  <c r="D8" i="2"/>
  <c r="C8" i="2"/>
  <c r="B8" i="2"/>
  <c r="W6" i="2"/>
  <c r="V6" i="2"/>
  <c r="U6" i="2"/>
  <c r="T6" i="2"/>
  <c r="S6" i="2"/>
  <c r="R6" i="2"/>
  <c r="Q6" i="2"/>
  <c r="P6" i="2"/>
  <c r="O6" i="2"/>
  <c r="N6" i="2"/>
  <c r="M6" i="2"/>
  <c r="L6" i="2"/>
  <c r="K6" i="2"/>
  <c r="J6" i="2"/>
  <c r="I6" i="2"/>
  <c r="H6" i="2"/>
  <c r="G6" i="2"/>
  <c r="F6" i="2"/>
  <c r="E6" i="2"/>
  <c r="D6" i="2"/>
  <c r="C6" i="2"/>
  <c r="B6" i="2"/>
  <c r="W5" i="2"/>
  <c r="V5" i="2"/>
  <c r="U5" i="2"/>
  <c r="T5" i="2"/>
  <c r="S5" i="2"/>
  <c r="R5" i="2"/>
  <c r="Q5" i="2"/>
  <c r="P5" i="2"/>
  <c r="O5" i="2"/>
  <c r="N5" i="2"/>
  <c r="M5" i="2"/>
  <c r="L5" i="2"/>
  <c r="K5" i="2"/>
  <c r="J5" i="2"/>
  <c r="I5" i="2"/>
  <c r="H5" i="2"/>
  <c r="G5" i="2"/>
  <c r="F5" i="2"/>
  <c r="E5" i="2"/>
  <c r="D5" i="2"/>
  <c r="C5" i="2"/>
  <c r="B5" i="2"/>
  <c r="Y64" i="2"/>
  <c r="E69" i="13" s="1"/>
  <c r="Y63" i="2"/>
  <c r="E68" i="13" s="1"/>
  <c r="Y62" i="2"/>
  <c r="E67" i="13" s="1"/>
  <c r="Y61" i="2"/>
  <c r="E66" i="13" s="1"/>
  <c r="Y60" i="2"/>
  <c r="E65" i="13" s="1"/>
  <c r="Y59" i="2"/>
  <c r="Y58" i="2"/>
  <c r="E63" i="13" s="1"/>
  <c r="Y57" i="2"/>
  <c r="E62" i="13" s="1"/>
  <c r="Y56" i="2"/>
  <c r="E61" i="13" s="1"/>
  <c r="Y55" i="2"/>
  <c r="E60" i="13" s="1"/>
  <c r="Y53" i="2"/>
  <c r="E58" i="13" s="1"/>
  <c r="Y52" i="2"/>
  <c r="E57" i="13" s="1"/>
  <c r="Y51" i="2"/>
  <c r="E56" i="13" s="1"/>
  <c r="Y50" i="2"/>
  <c r="Y49" i="2"/>
  <c r="E54" i="13" s="1"/>
  <c r="Y48" i="2"/>
  <c r="E53" i="13" s="1"/>
  <c r="Y47" i="2"/>
  <c r="E52" i="13" s="1"/>
  <c r="Y46" i="2"/>
  <c r="E51" i="13" s="1"/>
  <c r="Y45" i="2"/>
  <c r="E50" i="13" s="1"/>
  <c r="Y44" i="2"/>
  <c r="E49" i="13" s="1"/>
  <c r="Y43" i="2"/>
  <c r="E48" i="13" s="1"/>
  <c r="Y42" i="2"/>
  <c r="Y41" i="2"/>
  <c r="E46" i="13" s="1"/>
  <c r="Y39" i="2"/>
  <c r="E44" i="13" s="1"/>
  <c r="Y38" i="2"/>
  <c r="E43" i="13" s="1"/>
  <c r="Y37" i="2"/>
  <c r="E42" i="13" s="1"/>
  <c r="Y36" i="2"/>
  <c r="E41" i="13" s="1"/>
  <c r="Y35" i="2"/>
  <c r="E40" i="13" s="1"/>
  <c r="Y34" i="2"/>
  <c r="E39" i="13" s="1"/>
  <c r="Y33" i="2"/>
  <c r="Y32" i="2"/>
  <c r="E37" i="13" s="1"/>
  <c r="Y31" i="2"/>
  <c r="E36" i="13" s="1"/>
  <c r="Y30" i="2"/>
  <c r="E35" i="13" s="1"/>
  <c r="Y29" i="2"/>
  <c r="E34" i="13" s="1"/>
  <c r="Y28" i="2"/>
  <c r="E33" i="13" s="1"/>
  <c r="Y27" i="2"/>
  <c r="E32" i="13" s="1"/>
  <c r="Y26" i="2"/>
  <c r="E31" i="13" s="1"/>
  <c r="Y24" i="2"/>
  <c r="Y23" i="2"/>
  <c r="E28" i="13" s="1"/>
  <c r="Y22" i="2"/>
  <c r="E27" i="13" s="1"/>
  <c r="Y21" i="2"/>
  <c r="E26" i="13" s="1"/>
  <c r="Y20" i="2"/>
  <c r="E25" i="13" s="1"/>
  <c r="Y19" i="2"/>
  <c r="E24" i="13" s="1"/>
  <c r="Y18" i="2"/>
  <c r="E23" i="13" s="1"/>
  <c r="Y17" i="2"/>
  <c r="E22" i="13" s="1"/>
  <c r="Y16" i="2"/>
  <c r="Y15" i="2"/>
  <c r="E20" i="13" s="1"/>
  <c r="Y14" i="2"/>
  <c r="E19" i="13" s="1"/>
  <c r="Y13" i="2"/>
  <c r="E18" i="13" s="1"/>
  <c r="Y12" i="2"/>
  <c r="E17" i="13" s="1"/>
  <c r="Y11" i="2"/>
  <c r="E16" i="13" s="1"/>
  <c r="Y10" i="2"/>
  <c r="E15" i="13" s="1"/>
  <c r="Y9" i="2"/>
  <c r="E14" i="13" s="1"/>
  <c r="Y8" i="2"/>
  <c r="Y6" i="2"/>
  <c r="E11" i="13" s="1"/>
  <c r="Y5" i="2"/>
  <c r="E10" i="13" s="1"/>
  <c r="O10" i="13" l="1"/>
  <c r="O19" i="13"/>
  <c r="O27" i="13"/>
  <c r="O36" i="13"/>
  <c r="O44" i="13"/>
  <c r="O53" i="13"/>
  <c r="O62" i="13"/>
  <c r="T13" i="13"/>
  <c r="T21" i="13"/>
  <c r="T29" i="13"/>
  <c r="T38" i="13"/>
  <c r="T47" i="13"/>
  <c r="T55" i="13"/>
  <c r="T64" i="13"/>
  <c r="E29" i="13"/>
  <c r="E55" i="13"/>
  <c r="J17" i="13"/>
  <c r="J25" i="13"/>
  <c r="J34" i="13"/>
  <c r="J42" i="13"/>
  <c r="J51" i="13"/>
  <c r="J60" i="13"/>
  <c r="J68" i="13"/>
  <c r="E13" i="13"/>
  <c r="E21" i="13"/>
  <c r="E38" i="13"/>
  <c r="E47" i="13"/>
  <c r="E64" i="13"/>
  <c r="C69" i="13"/>
  <c r="C68" i="13"/>
  <c r="C67" i="13"/>
  <c r="C66" i="13"/>
  <c r="C65" i="13"/>
  <c r="C64" i="13"/>
  <c r="C63" i="13"/>
  <c r="C62" i="13"/>
  <c r="C61" i="13"/>
  <c r="C60" i="13"/>
  <c r="C58" i="13"/>
  <c r="C57" i="13"/>
  <c r="C56" i="13"/>
  <c r="C55" i="13"/>
  <c r="C54" i="13"/>
  <c r="C53" i="13"/>
  <c r="C52" i="13"/>
  <c r="C51" i="13"/>
  <c r="C50" i="13"/>
  <c r="C49" i="13"/>
  <c r="C48" i="13"/>
  <c r="C47" i="13"/>
  <c r="C46" i="13"/>
  <c r="C44" i="13"/>
  <c r="C43" i="13"/>
  <c r="C42" i="13"/>
  <c r="C41" i="13"/>
  <c r="C40" i="13"/>
  <c r="C39" i="13"/>
  <c r="C38" i="13"/>
  <c r="C37" i="13"/>
  <c r="C36" i="13"/>
  <c r="C35" i="13"/>
  <c r="C34" i="13"/>
  <c r="C33" i="13"/>
  <c r="C32" i="13"/>
  <c r="C31" i="13"/>
  <c r="C29" i="13"/>
  <c r="C28" i="13"/>
  <c r="C27" i="13"/>
  <c r="C26" i="13"/>
  <c r="C25" i="13"/>
  <c r="C24" i="13"/>
  <c r="C23" i="13"/>
  <c r="C22" i="13"/>
  <c r="C21" i="13"/>
  <c r="C20" i="13"/>
  <c r="C19" i="13"/>
  <c r="C18" i="13"/>
  <c r="C17" i="13"/>
  <c r="C16" i="13"/>
  <c r="C15" i="13"/>
  <c r="C14" i="13"/>
  <c r="C13" i="13"/>
  <c r="C11" i="13"/>
  <c r="C10" i="13"/>
  <c r="ND26" i="1" l="1"/>
  <c r="MD26" i="1"/>
  <c r="LD26" i="1"/>
  <c r="KD26" i="1"/>
  <c r="JD26" i="1"/>
  <c r="ID26" i="1"/>
  <c r="HD26" i="1"/>
  <c r="GD26" i="1"/>
  <c r="FD26" i="1"/>
  <c r="ED26" i="1"/>
  <c r="DD26" i="1"/>
  <c r="CD26" i="1"/>
  <c r="BD26" i="1"/>
  <c r="AC26" i="1"/>
  <c r="DA8" i="9"/>
  <c r="CA8" i="9"/>
  <c r="BA8" i="9"/>
  <c r="AA8" i="9"/>
  <c r="ND8" i="1"/>
  <c r="MD8" i="1"/>
  <c r="LD8" i="1"/>
  <c r="KD8" i="1"/>
  <c r="JD8" i="1"/>
  <c r="ID8" i="1"/>
  <c r="HD8" i="1"/>
  <c r="GD8" i="1"/>
  <c r="FD8" i="1"/>
  <c r="ED8" i="1"/>
  <c r="DD8" i="1"/>
  <c r="CD8" i="1"/>
  <c r="AC8" i="1"/>
  <c r="BD8" i="1"/>
  <c r="CD41" i="1"/>
  <c r="ND55" i="1" l="1"/>
  <c r="ND41" i="1"/>
  <c r="MD41" i="1"/>
  <c r="MD55" i="1"/>
  <c r="LD55" i="1"/>
  <c r="LD41" i="1"/>
  <c r="KD55" i="1"/>
  <c r="KD41" i="1"/>
  <c r="JD41" i="1"/>
  <c r="JD55" i="1"/>
  <c r="ID55" i="1"/>
  <c r="ID41" i="1"/>
  <c r="HD55" i="1"/>
  <c r="GD55" i="1"/>
  <c r="GD41" i="1"/>
  <c r="FD55" i="1"/>
  <c r="FD41" i="1"/>
  <c r="ED55" i="1"/>
  <c r="ED41" i="1"/>
  <c r="DD55" i="1"/>
  <c r="CD55" i="1"/>
  <c r="BD41" i="1"/>
  <c r="BD55" i="1"/>
  <c r="AC41" i="1"/>
  <c r="AC55" i="1"/>
  <c r="DD41" i="1" l="1"/>
  <c r="HD41" i="1" l="1"/>
  <c r="CZ8" i="9" l="1"/>
  <c r="BZ8" i="9"/>
  <c r="AZ8" i="9"/>
  <c r="Z8" i="9"/>
  <c r="NC55" i="1" l="1"/>
  <c r="NC41" i="1"/>
  <c r="NC26" i="1"/>
  <c r="NC8" i="1"/>
  <c r="MC55" i="1" l="1"/>
  <c r="MC41" i="1"/>
  <c r="MC26" i="1"/>
  <c r="MC8" i="1"/>
  <c r="LC26" i="1" l="1"/>
  <c r="LC8" i="1"/>
  <c r="LC55" i="1"/>
  <c r="LC41" i="1"/>
  <c r="KC26" i="1"/>
  <c r="KC8" i="1"/>
  <c r="KC55" i="1" l="1"/>
  <c r="KC41" i="1"/>
  <c r="JC26" i="1"/>
  <c r="JC8" i="1"/>
  <c r="JC55" i="1"/>
  <c r="JC41" i="1"/>
  <c r="IC26" i="1"/>
  <c r="IC8" i="1"/>
  <c r="IC55" i="1"/>
  <c r="IC41" i="1"/>
  <c r="HC26" i="1"/>
  <c r="HC8" i="1"/>
  <c r="HC55" i="1"/>
  <c r="HC41" i="1"/>
  <c r="GC26" i="1"/>
  <c r="GC8" i="1"/>
  <c r="GC55" i="1"/>
  <c r="GC41" i="1"/>
  <c r="FC26" i="1"/>
  <c r="CC8" i="1"/>
  <c r="FC8" i="1"/>
  <c r="FC55" i="1"/>
  <c r="FC41" i="1"/>
  <c r="FB10" i="1" l="1"/>
  <c r="EC26" i="1"/>
  <c r="EC8" i="1"/>
  <c r="EC55" i="1"/>
  <c r="EC41" i="1"/>
  <c r="DC26" i="1"/>
  <c r="DC8" i="1"/>
  <c r="DC55" i="1"/>
  <c r="DC41" i="1"/>
  <c r="CC41" i="1" l="1"/>
  <c r="CC26" i="1"/>
  <c r="CC55" i="1"/>
  <c r="BC26" i="1"/>
  <c r="BC8" i="1"/>
  <c r="BC41" i="1"/>
  <c r="BC55" i="1"/>
  <c r="AB55" i="1" l="1"/>
  <c r="AB41" i="1"/>
  <c r="AB26" i="1"/>
  <c r="AB8" i="1" l="1"/>
  <c r="AF25" i="11" l="1"/>
  <c r="AE25" i="11"/>
  <c r="AF24" i="11"/>
  <c r="AE24" i="11"/>
  <c r="AF23" i="11"/>
  <c r="AE23" i="11"/>
  <c r="AF22" i="11"/>
  <c r="AE22" i="11"/>
  <c r="AF21" i="11"/>
  <c r="AE21" i="11"/>
  <c r="AF20" i="11"/>
  <c r="AE20" i="11"/>
  <c r="AF19" i="11"/>
  <c r="AE19" i="11"/>
  <c r="AF18" i="11"/>
  <c r="AE18" i="11"/>
  <c r="AF17" i="11"/>
  <c r="AE17" i="11"/>
  <c r="AF16" i="11"/>
  <c r="AE16" i="11"/>
  <c r="AF15" i="11"/>
  <c r="AE15" i="11"/>
  <c r="AF14" i="11"/>
  <c r="AE14" i="11"/>
  <c r="AF13" i="11"/>
  <c r="AE13" i="11"/>
  <c r="AF12" i="11"/>
  <c r="AE12" i="11"/>
  <c r="AF11" i="11"/>
  <c r="AE11" i="11"/>
  <c r="AF10" i="11"/>
  <c r="AE10" i="11"/>
  <c r="U25" i="11"/>
  <c r="T25" i="11"/>
  <c r="U24" i="11"/>
  <c r="T24" i="11"/>
  <c r="U23" i="11"/>
  <c r="T23" i="11"/>
  <c r="U22" i="11"/>
  <c r="T22" i="11"/>
  <c r="U21" i="11"/>
  <c r="T21" i="11"/>
  <c r="U20" i="11"/>
  <c r="T20" i="11"/>
  <c r="U19" i="11"/>
  <c r="T19" i="11"/>
  <c r="U18" i="11"/>
  <c r="T18" i="11"/>
  <c r="U17" i="11"/>
  <c r="T17" i="11"/>
  <c r="U16" i="11"/>
  <c r="T16" i="11"/>
  <c r="U15" i="11"/>
  <c r="T15" i="11"/>
  <c r="U14" i="11"/>
  <c r="T14" i="11"/>
  <c r="U13" i="11"/>
  <c r="T13" i="11"/>
  <c r="U12" i="11"/>
  <c r="T12" i="11"/>
  <c r="U11" i="11"/>
  <c r="T11" i="11"/>
  <c r="U10" i="11"/>
  <c r="T10" i="11"/>
  <c r="CY19" i="9"/>
  <c r="CX19" i="9"/>
  <c r="BY24" i="9"/>
  <c r="DO23" i="2" s="1"/>
  <c r="BY21" i="9"/>
  <c r="DO20" i="2" s="1"/>
  <c r="BX21" i="9"/>
  <c r="DN20" i="2" s="1"/>
  <c r="BY19" i="9"/>
  <c r="DO18" i="2" s="1"/>
  <c r="BX19" i="9"/>
  <c r="DN18" i="2" s="1"/>
  <c r="CY15" i="9"/>
  <c r="CX15" i="9"/>
  <c r="CY14" i="9"/>
  <c r="CX14" i="9"/>
  <c r="CY13" i="9"/>
  <c r="CX13" i="9"/>
  <c r="BY15" i="9"/>
  <c r="DO14" i="2" s="1"/>
  <c r="BX15" i="9"/>
  <c r="DN14" i="2" s="1"/>
  <c r="BY14" i="9"/>
  <c r="DO13" i="2" s="1"/>
  <c r="BX14" i="9"/>
  <c r="DN13" i="2" s="1"/>
  <c r="BY13" i="9"/>
  <c r="DO12" i="2" s="1"/>
  <c r="BX13" i="9"/>
  <c r="DN12" i="2" s="1"/>
  <c r="BY9" i="9"/>
  <c r="DO8" i="2" s="1"/>
  <c r="AY24" i="9"/>
  <c r="AX24" i="9"/>
  <c r="CP23" i="2" s="1"/>
  <c r="AY23" i="9"/>
  <c r="AX23" i="9"/>
  <c r="CP22" i="2" s="1"/>
  <c r="AY22" i="9"/>
  <c r="AX22" i="9"/>
  <c r="CP21" i="2" s="1"/>
  <c r="AY21" i="9"/>
  <c r="AX21" i="9"/>
  <c r="CP20" i="2" s="1"/>
  <c r="AY20" i="9"/>
  <c r="AX20" i="9"/>
  <c r="CP19" i="2" s="1"/>
  <c r="AY19" i="9"/>
  <c r="AX19" i="9"/>
  <c r="CP18" i="2" s="1"/>
  <c r="AY18" i="9"/>
  <c r="AX18" i="9"/>
  <c r="CP17" i="2" s="1"/>
  <c r="AY17" i="9"/>
  <c r="AX17" i="9"/>
  <c r="CP16" i="2" s="1"/>
  <c r="AY16" i="9"/>
  <c r="AX16" i="9"/>
  <c r="CP15" i="2" s="1"/>
  <c r="AY15" i="9"/>
  <c r="AX15" i="9"/>
  <c r="CP14" i="2" s="1"/>
  <c r="AY14" i="9"/>
  <c r="AX14" i="9"/>
  <c r="CP13" i="2" s="1"/>
  <c r="AY13" i="9"/>
  <c r="AX13" i="9"/>
  <c r="CP12" i="2" s="1"/>
  <c r="AY12" i="9"/>
  <c r="AX12" i="9"/>
  <c r="CP11" i="2" s="1"/>
  <c r="AY11" i="9"/>
  <c r="AX11" i="9"/>
  <c r="CP10" i="2" s="1"/>
  <c r="AY10" i="9"/>
  <c r="AX10" i="9"/>
  <c r="CP9" i="2" s="1"/>
  <c r="AY9" i="9"/>
  <c r="AX9" i="9"/>
  <c r="CP8" i="2" s="1"/>
  <c r="Y24" i="9"/>
  <c r="BS23" i="2" s="1"/>
  <c r="X24" i="9"/>
  <c r="BR23" i="2" s="1"/>
  <c r="Y23" i="9"/>
  <c r="BS22" i="2" s="1"/>
  <c r="X23" i="9"/>
  <c r="BR22" i="2" s="1"/>
  <c r="Y22" i="9"/>
  <c r="BS21" i="2" s="1"/>
  <c r="X22" i="9"/>
  <c r="BR21" i="2" s="1"/>
  <c r="Y21" i="9"/>
  <c r="BS20" i="2" s="1"/>
  <c r="X21" i="9"/>
  <c r="BR20" i="2" s="1"/>
  <c r="Y20" i="9"/>
  <c r="BS19" i="2" s="1"/>
  <c r="X20" i="9"/>
  <c r="BR19" i="2" s="1"/>
  <c r="Y19" i="9"/>
  <c r="BS18" i="2" s="1"/>
  <c r="X19" i="9"/>
  <c r="BR18" i="2" s="1"/>
  <c r="Y18" i="9"/>
  <c r="BS17" i="2" s="1"/>
  <c r="X18" i="9"/>
  <c r="BR17" i="2" s="1"/>
  <c r="Y17" i="9"/>
  <c r="BS16" i="2" s="1"/>
  <c r="X17" i="9"/>
  <c r="BR16" i="2" s="1"/>
  <c r="Y16" i="9"/>
  <c r="BS15" i="2" s="1"/>
  <c r="X16" i="9"/>
  <c r="BR15" i="2" s="1"/>
  <c r="Y15" i="9"/>
  <c r="BS14" i="2" s="1"/>
  <c r="X15" i="9"/>
  <c r="BR14" i="2" s="1"/>
  <c r="Y14" i="9"/>
  <c r="BS13" i="2" s="1"/>
  <c r="X14" i="9"/>
  <c r="BR13" i="2" s="1"/>
  <c r="Y13" i="9"/>
  <c r="BS12" i="2" s="1"/>
  <c r="X13" i="9"/>
  <c r="BR12" i="2" s="1"/>
  <c r="Y12" i="9"/>
  <c r="BS11" i="2" s="1"/>
  <c r="X12" i="9"/>
  <c r="BR11" i="2" s="1"/>
  <c r="Y11" i="9"/>
  <c r="BS10" i="2" s="1"/>
  <c r="X11" i="9"/>
  <c r="BR10" i="2" s="1"/>
  <c r="Y10" i="9"/>
  <c r="BS9" i="2" s="1"/>
  <c r="X10" i="9"/>
  <c r="BR9" i="2" s="1"/>
  <c r="Y9" i="9"/>
  <c r="BS8" i="2" s="1"/>
  <c r="X9" i="9"/>
  <c r="BR8" i="2" s="1"/>
  <c r="CY9" i="9"/>
  <c r="CX9" i="9"/>
  <c r="CY7" i="9"/>
  <c r="KB24" i="1"/>
  <c r="KA24" i="1"/>
  <c r="KB23" i="1"/>
  <c r="KA23" i="1"/>
  <c r="KB22" i="1"/>
  <c r="KA22" i="1"/>
  <c r="KB21" i="1"/>
  <c r="KA21" i="1"/>
  <c r="KB20" i="1"/>
  <c r="KA20" i="1"/>
  <c r="KB19" i="1"/>
  <c r="KA19" i="1"/>
  <c r="KB18" i="1"/>
  <c r="KA18" i="1"/>
  <c r="KB17" i="1"/>
  <c r="KA17" i="1"/>
  <c r="KB16" i="1"/>
  <c r="KA16" i="1"/>
  <c r="KB15" i="1"/>
  <c r="KA15" i="1"/>
  <c r="KB13" i="1"/>
  <c r="KA13" i="1"/>
  <c r="NB24" i="1"/>
  <c r="NA24" i="1"/>
  <c r="NB23" i="1"/>
  <c r="NA23" i="1"/>
  <c r="NB22" i="1"/>
  <c r="NA22" i="1"/>
  <c r="NB20" i="1"/>
  <c r="NA20" i="1"/>
  <c r="NB19" i="1"/>
  <c r="NA19" i="1"/>
  <c r="NB18" i="1"/>
  <c r="NA18" i="1"/>
  <c r="NB16" i="1"/>
  <c r="NA16" i="1"/>
  <c r="NB15" i="1"/>
  <c r="NA15" i="1"/>
  <c r="NB13" i="1"/>
  <c r="NA13" i="1"/>
  <c r="NB12" i="1"/>
  <c r="NA12" i="1"/>
  <c r="NB10" i="1"/>
  <c r="NA10" i="1"/>
  <c r="NB9" i="1"/>
  <c r="NA9" i="1"/>
  <c r="MB24" i="1"/>
  <c r="MA24" i="1"/>
  <c r="MB23" i="1"/>
  <c r="MA23" i="1"/>
  <c r="MB22" i="1"/>
  <c r="MA22" i="1"/>
  <c r="MB20" i="1"/>
  <c r="MA20" i="1"/>
  <c r="MB19" i="1"/>
  <c r="MA19" i="1"/>
  <c r="MB18" i="1"/>
  <c r="MA18" i="1"/>
  <c r="MB16" i="1"/>
  <c r="MA16" i="1"/>
  <c r="MB15" i="1"/>
  <c r="MA15" i="1"/>
  <c r="MB13" i="1"/>
  <c r="MA13" i="1"/>
  <c r="MB12" i="1"/>
  <c r="MA12" i="1"/>
  <c r="MB10" i="1"/>
  <c r="MA10" i="1"/>
  <c r="MB9" i="1"/>
  <c r="MA9" i="1"/>
  <c r="LB24" i="1"/>
  <c r="LA24" i="1"/>
  <c r="LB23" i="1"/>
  <c r="LA23" i="1"/>
  <c r="LB22" i="1"/>
  <c r="LA22" i="1"/>
  <c r="LB21" i="1"/>
  <c r="LA21" i="1"/>
  <c r="LB20" i="1"/>
  <c r="LA20" i="1"/>
  <c r="LB19" i="1"/>
  <c r="LA19" i="1"/>
  <c r="LB18" i="1"/>
  <c r="LA18" i="1"/>
  <c r="LB17" i="1"/>
  <c r="LA17" i="1"/>
  <c r="LB16" i="1"/>
  <c r="LA16" i="1"/>
  <c r="LB15" i="1"/>
  <c r="LA15" i="1"/>
  <c r="LB13" i="1"/>
  <c r="LA13" i="1"/>
  <c r="LB10" i="1"/>
  <c r="LA10" i="1"/>
  <c r="LB9" i="1"/>
  <c r="LA9" i="1"/>
  <c r="KB10" i="1"/>
  <c r="KB9" i="1"/>
  <c r="JB22" i="1"/>
  <c r="JA22" i="1"/>
  <c r="JB19" i="1"/>
  <c r="JA19" i="1"/>
  <c r="JB18" i="1"/>
  <c r="JA18" i="1"/>
  <c r="JB17" i="1"/>
  <c r="JA17" i="1"/>
  <c r="JB16" i="1"/>
  <c r="JA16" i="1"/>
  <c r="JB15" i="1"/>
  <c r="JA15" i="1"/>
  <c r="JB14" i="1"/>
  <c r="JA14" i="1"/>
  <c r="JB13" i="1"/>
  <c r="JA13" i="1"/>
  <c r="JB12" i="1"/>
  <c r="JA12" i="1"/>
  <c r="JB10" i="1"/>
  <c r="JA10" i="1"/>
  <c r="JB9" i="1"/>
  <c r="JA9" i="1"/>
  <c r="IB22" i="1"/>
  <c r="IA22" i="1"/>
  <c r="IB19" i="1"/>
  <c r="IA19" i="1"/>
  <c r="IB18" i="1"/>
  <c r="IA18" i="1"/>
  <c r="IB17" i="1"/>
  <c r="IA17" i="1"/>
  <c r="IB16" i="1"/>
  <c r="IA16" i="1"/>
  <c r="IB15" i="1"/>
  <c r="IA15" i="1"/>
  <c r="IB14" i="1"/>
  <c r="IA14" i="1"/>
  <c r="IB13" i="1"/>
  <c r="IA13" i="1"/>
  <c r="IB12" i="1"/>
  <c r="IA12" i="1"/>
  <c r="IB10" i="1"/>
  <c r="IA10" i="1"/>
  <c r="IB9" i="1"/>
  <c r="IA9" i="1"/>
  <c r="HB24" i="1"/>
  <c r="HB23" i="1"/>
  <c r="HA23" i="1"/>
  <c r="HB22" i="1"/>
  <c r="HA22" i="1"/>
  <c r="HB21" i="1"/>
  <c r="HA21" i="1"/>
  <c r="HB20" i="1"/>
  <c r="HA20" i="1"/>
  <c r="HB19" i="1"/>
  <c r="HA19" i="1"/>
  <c r="HB18" i="1"/>
  <c r="HA18" i="1"/>
  <c r="HB16" i="1"/>
  <c r="HA16" i="1"/>
  <c r="HB15" i="1"/>
  <c r="HA15" i="1"/>
  <c r="HB14" i="1"/>
  <c r="HA14" i="1"/>
  <c r="HB13" i="1"/>
  <c r="HA13" i="1"/>
  <c r="HB12" i="1"/>
  <c r="HA12" i="1"/>
  <c r="HB11" i="1"/>
  <c r="HA11" i="1"/>
  <c r="HB10" i="1"/>
  <c r="HA10" i="1"/>
  <c r="HB9" i="1"/>
  <c r="HA9" i="1"/>
  <c r="GB24" i="1"/>
  <c r="GA24" i="1"/>
  <c r="GB23" i="1"/>
  <c r="GA23" i="1"/>
  <c r="GB22" i="1"/>
  <c r="GA22" i="1"/>
  <c r="GB21" i="1"/>
  <c r="GA21" i="1"/>
  <c r="GB20" i="1"/>
  <c r="GA20" i="1"/>
  <c r="GB19" i="1"/>
  <c r="GB18" i="1"/>
  <c r="GB16" i="1"/>
  <c r="GA16" i="1"/>
  <c r="GB15" i="1"/>
  <c r="GA15" i="1"/>
  <c r="GB14" i="1"/>
  <c r="GA14" i="1"/>
  <c r="GB13" i="1"/>
  <c r="GA13" i="1"/>
  <c r="GB12" i="1"/>
  <c r="GA12" i="1"/>
  <c r="GB11" i="1"/>
  <c r="GA11" i="1"/>
  <c r="GB10" i="1"/>
  <c r="GA10" i="1"/>
  <c r="GB9" i="1"/>
  <c r="GA9" i="1"/>
  <c r="FB23" i="1"/>
  <c r="FA23" i="1"/>
  <c r="FB22" i="1"/>
  <c r="FA22" i="1"/>
  <c r="FB21" i="1"/>
  <c r="FA21" i="1"/>
  <c r="FB18" i="1"/>
  <c r="FB17" i="1"/>
  <c r="FB16" i="1"/>
  <c r="FB15" i="1"/>
  <c r="FA15" i="1"/>
  <c r="FB13" i="1"/>
  <c r="FA10" i="1"/>
  <c r="FB9" i="1"/>
  <c r="FA9" i="1"/>
  <c r="EB23" i="1"/>
  <c r="EA23" i="1"/>
  <c r="EB22" i="1"/>
  <c r="EA22" i="1"/>
  <c r="EB21" i="1"/>
  <c r="EA21" i="1"/>
  <c r="EB18" i="1"/>
  <c r="EB17" i="1"/>
  <c r="EB16" i="1"/>
  <c r="EA16" i="1"/>
  <c r="EB15" i="1"/>
  <c r="EA15" i="1"/>
  <c r="EB13" i="1"/>
  <c r="EB10" i="1"/>
  <c r="EA10" i="1"/>
  <c r="EB9" i="1"/>
  <c r="EA9" i="1"/>
  <c r="DB24" i="1"/>
  <c r="DA24" i="1"/>
  <c r="DB23" i="1"/>
  <c r="DA23" i="1"/>
  <c r="DB22" i="1"/>
  <c r="DA22" i="1"/>
  <c r="DB21" i="1"/>
  <c r="DA21" i="1"/>
  <c r="DB20" i="1"/>
  <c r="DA20" i="1"/>
  <c r="DB19" i="1"/>
  <c r="DA19" i="1"/>
  <c r="DB18" i="1"/>
  <c r="DA18" i="1"/>
  <c r="DB17" i="1"/>
  <c r="DA17" i="1"/>
  <c r="DB16" i="1"/>
  <c r="DA16" i="1"/>
  <c r="DB15" i="1"/>
  <c r="DA15" i="1"/>
  <c r="DB14" i="1"/>
  <c r="DA14" i="1"/>
  <c r="DB13" i="1"/>
  <c r="DA13" i="1"/>
  <c r="DB12" i="1"/>
  <c r="DA12" i="1"/>
  <c r="DB11" i="1"/>
  <c r="DA11" i="1"/>
  <c r="DB10" i="1"/>
  <c r="DA10" i="1"/>
  <c r="DB9" i="1"/>
  <c r="DA9" i="1"/>
  <c r="CB24" i="1"/>
  <c r="CA24" i="1"/>
  <c r="CB23" i="1"/>
  <c r="CA23" i="1"/>
  <c r="CB22" i="1"/>
  <c r="CA22" i="1"/>
  <c r="CB21" i="1"/>
  <c r="CA21" i="1"/>
  <c r="CB20" i="1"/>
  <c r="CA20" i="1"/>
  <c r="CB19" i="1"/>
  <c r="CA19" i="1"/>
  <c r="CB18" i="1"/>
  <c r="CA18" i="1"/>
  <c r="CB17" i="1"/>
  <c r="CA17" i="1"/>
  <c r="CB16" i="1"/>
  <c r="CA16" i="1"/>
  <c r="CB15" i="1"/>
  <c r="CA15" i="1"/>
  <c r="CB14" i="1"/>
  <c r="CA14" i="1"/>
  <c r="CB13" i="1"/>
  <c r="CA13" i="1"/>
  <c r="CB12" i="1"/>
  <c r="CA12" i="1"/>
  <c r="CB11" i="1"/>
  <c r="CA11" i="1"/>
  <c r="CB10" i="1"/>
  <c r="CA10" i="1"/>
  <c r="CB9" i="1"/>
  <c r="CA9" i="1"/>
  <c r="BB24" i="1"/>
  <c r="BA24" i="1"/>
  <c r="AT23" i="2" s="1"/>
  <c r="BB23" i="1"/>
  <c r="BA23" i="1"/>
  <c r="AT22" i="2" s="1"/>
  <c r="BB22" i="1"/>
  <c r="BA22" i="1"/>
  <c r="AT21" i="2" s="1"/>
  <c r="BB21" i="1"/>
  <c r="BA21" i="1"/>
  <c r="AT20" i="2" s="1"/>
  <c r="BB20" i="1"/>
  <c r="BA20" i="1"/>
  <c r="AT19" i="2" s="1"/>
  <c r="BB19" i="1"/>
  <c r="BA19" i="1"/>
  <c r="AT18" i="2" s="1"/>
  <c r="BB18" i="1"/>
  <c r="BA18" i="1"/>
  <c r="AT17" i="2" s="1"/>
  <c r="BB17" i="1"/>
  <c r="BA17" i="1"/>
  <c r="AT16" i="2" s="1"/>
  <c r="BB16" i="1"/>
  <c r="BA16" i="1"/>
  <c r="AT15" i="2" s="1"/>
  <c r="BB15" i="1"/>
  <c r="BA15" i="1"/>
  <c r="AT14" i="2" s="1"/>
  <c r="BB14" i="1"/>
  <c r="BA14" i="1"/>
  <c r="AT13" i="2" s="1"/>
  <c r="BB13" i="1"/>
  <c r="BA13" i="1"/>
  <c r="AT12" i="2" s="1"/>
  <c r="BB12" i="1"/>
  <c r="BA12" i="1"/>
  <c r="AT11" i="2" s="1"/>
  <c r="BB11" i="1"/>
  <c r="BA11" i="1"/>
  <c r="AT10" i="2" s="1"/>
  <c r="BB10" i="1"/>
  <c r="BA10" i="1"/>
  <c r="AT9" i="2" s="1"/>
  <c r="BB9" i="1"/>
  <c r="BA9" i="1"/>
  <c r="AT8" i="2" s="1"/>
  <c r="AA24" i="1"/>
  <c r="W23" i="2" s="1"/>
  <c r="Z24" i="1"/>
  <c r="V23" i="2" s="1"/>
  <c r="AA23" i="1"/>
  <c r="W22" i="2" s="1"/>
  <c r="Z23" i="1"/>
  <c r="V22" i="2" s="1"/>
  <c r="AA22" i="1"/>
  <c r="W21" i="2" s="1"/>
  <c r="Z22" i="1"/>
  <c r="V21" i="2" s="1"/>
  <c r="AA21" i="1"/>
  <c r="W20" i="2" s="1"/>
  <c r="Z21" i="1"/>
  <c r="V20" i="2" s="1"/>
  <c r="AA20" i="1"/>
  <c r="W19" i="2" s="1"/>
  <c r="Z20" i="1"/>
  <c r="V19" i="2" s="1"/>
  <c r="AA19" i="1"/>
  <c r="W18" i="2" s="1"/>
  <c r="Z19" i="1"/>
  <c r="V18" i="2" s="1"/>
  <c r="AA18" i="1"/>
  <c r="W17" i="2" s="1"/>
  <c r="Z18" i="1"/>
  <c r="V17" i="2" s="1"/>
  <c r="AA17" i="1"/>
  <c r="W16" i="2" s="1"/>
  <c r="Z17" i="1"/>
  <c r="V16" i="2" s="1"/>
  <c r="AA16" i="1"/>
  <c r="W15" i="2" s="1"/>
  <c r="Z16" i="1"/>
  <c r="V15" i="2" s="1"/>
  <c r="AA15" i="1"/>
  <c r="W14" i="2" s="1"/>
  <c r="Z15" i="1"/>
  <c r="V14" i="2" s="1"/>
  <c r="AA14" i="1"/>
  <c r="W13" i="2" s="1"/>
  <c r="Z14" i="1"/>
  <c r="V13" i="2" s="1"/>
  <c r="AA13" i="1"/>
  <c r="W12" i="2" s="1"/>
  <c r="Z13" i="1"/>
  <c r="V12" i="2" s="1"/>
  <c r="AA12" i="1"/>
  <c r="W11" i="2" s="1"/>
  <c r="Z12" i="1"/>
  <c r="V11" i="2" s="1"/>
  <c r="AA11" i="1"/>
  <c r="W10" i="2" s="1"/>
  <c r="Z11" i="1"/>
  <c r="V10" i="2" s="1"/>
  <c r="AA10" i="1"/>
  <c r="W9" i="2" s="1"/>
  <c r="Z10" i="1"/>
  <c r="V9" i="2" s="1"/>
  <c r="AA9" i="1"/>
  <c r="W8" i="2" s="1"/>
  <c r="Z9" i="1"/>
  <c r="V8" i="2" s="1"/>
  <c r="AU11" i="2" l="1"/>
  <c r="AU23" i="2"/>
  <c r="CQ14" i="2"/>
  <c r="CQ18" i="2"/>
  <c r="CQ22" i="2"/>
  <c r="AU8" i="2"/>
  <c r="AU12" i="2"/>
  <c r="AU16" i="2"/>
  <c r="AU20" i="2"/>
  <c r="CQ11" i="2"/>
  <c r="CQ15" i="2"/>
  <c r="CQ19" i="2"/>
  <c r="CQ23" i="2"/>
  <c r="AU15" i="2"/>
  <c r="AU9" i="2"/>
  <c r="AU21" i="2"/>
  <c r="CQ12" i="2"/>
  <c r="CQ20" i="2"/>
  <c r="AU19" i="2"/>
  <c r="CQ10" i="2"/>
  <c r="AU13" i="2"/>
  <c r="AU17" i="2"/>
  <c r="CQ8" i="2"/>
  <c r="CQ16" i="2"/>
  <c r="AU10" i="2"/>
  <c r="AU14" i="2"/>
  <c r="AU18" i="2"/>
  <c r="AU22" i="2"/>
  <c r="CQ9" i="2"/>
  <c r="CQ13" i="2"/>
  <c r="CQ17" i="2"/>
  <c r="CQ21" i="2"/>
  <c r="NA26" i="1"/>
  <c r="MA55" i="1"/>
  <c r="MA41" i="1"/>
  <c r="MA26" i="1"/>
  <c r="NA55" i="1"/>
  <c r="NA41" i="1"/>
  <c r="MB55" i="1"/>
  <c r="MB41" i="1"/>
  <c r="MB26" i="1"/>
  <c r="HA26" i="1"/>
  <c r="NB55" i="1" l="1"/>
  <c r="NB41" i="1"/>
  <c r="NB26" i="1"/>
  <c r="NA8" i="1"/>
  <c r="NB8" i="1"/>
  <c r="LA55" i="1"/>
  <c r="LB55" i="1"/>
  <c r="LA41" i="1"/>
  <c r="LB41" i="1"/>
  <c r="LA26" i="1"/>
  <c r="LB26" i="1"/>
  <c r="LA8" i="1"/>
  <c r="LB8" i="1"/>
  <c r="KA55" i="1"/>
  <c r="KB55" i="1"/>
  <c r="KA41" i="1"/>
  <c r="KB41" i="1"/>
  <c r="KA26" i="1"/>
  <c r="KB26" i="1"/>
  <c r="KA8" i="1"/>
  <c r="KB8" i="1"/>
  <c r="JA55" i="1"/>
  <c r="JB55" i="1"/>
  <c r="JA41" i="1"/>
  <c r="JB41" i="1"/>
  <c r="JA26" i="1"/>
  <c r="JB26" i="1"/>
  <c r="JA8" i="1"/>
  <c r="JB8" i="1"/>
  <c r="IA8" i="1"/>
  <c r="IB8" i="1"/>
  <c r="IA26" i="1"/>
  <c r="IB26" i="1"/>
  <c r="IA41" i="1"/>
  <c r="IB41" i="1"/>
  <c r="IA55" i="1"/>
  <c r="IB55" i="1"/>
  <c r="HA8" i="1"/>
  <c r="HB8" i="1"/>
  <c r="HA55" i="1"/>
  <c r="HB55" i="1"/>
  <c r="HA41" i="1"/>
  <c r="HB41" i="1"/>
  <c r="HB26" i="1"/>
  <c r="GA55" i="1"/>
  <c r="GB55" i="1"/>
  <c r="GA41" i="1"/>
  <c r="GB41" i="1"/>
  <c r="GA26" i="1"/>
  <c r="GB26" i="1"/>
  <c r="GA8" i="1"/>
  <c r="GB8" i="1"/>
  <c r="FA55" i="1"/>
  <c r="FB55" i="1"/>
  <c r="FA41" i="1"/>
  <c r="FB41" i="1"/>
  <c r="FA26" i="1"/>
  <c r="FB26" i="1"/>
  <c r="FA8" i="1"/>
  <c r="FB8" i="1"/>
  <c r="EA55" i="1"/>
  <c r="EB55" i="1"/>
  <c r="EA41" i="1"/>
  <c r="EB41" i="1"/>
  <c r="EA26" i="1"/>
  <c r="EB26" i="1"/>
  <c r="EA8" i="1"/>
  <c r="EB8" i="1"/>
  <c r="DA8" i="1"/>
  <c r="DB8" i="1"/>
  <c r="DA26" i="1"/>
  <c r="DB26" i="1"/>
  <c r="DA41" i="1"/>
  <c r="DB41" i="1"/>
  <c r="DA55" i="1"/>
  <c r="DB55" i="1"/>
  <c r="CA8" i="1"/>
  <c r="CB8" i="1"/>
  <c r="CA26" i="1"/>
  <c r="CB26" i="1"/>
  <c r="CA41" i="1"/>
  <c r="CB41" i="1"/>
  <c r="CA55" i="1"/>
  <c r="CB55" i="1"/>
  <c r="BA55" i="1"/>
  <c r="BB55" i="1"/>
  <c r="BA41" i="1"/>
  <c r="BB41" i="1"/>
  <c r="BA26" i="1"/>
  <c r="BB26" i="1"/>
  <c r="BA8" i="1"/>
  <c r="BB8" i="1"/>
  <c r="AA55" i="1"/>
  <c r="Z55" i="1"/>
  <c r="Z41" i="1"/>
  <c r="AA41" i="1"/>
  <c r="Z26" i="1"/>
  <c r="AA26" i="1"/>
  <c r="AA8" i="1"/>
  <c r="Z8" i="1"/>
  <c r="BX8" i="9"/>
  <c r="BY8" i="9"/>
  <c r="AX8" i="9"/>
  <c r="AY8" i="9"/>
  <c r="X8" i="9"/>
  <c r="Y8" i="9"/>
  <c r="MA8" i="1"/>
  <c r="MB8" i="1"/>
  <c r="CY8" i="9" l="1"/>
  <c r="CX8" i="9"/>
  <c r="C12" i="13" l="1"/>
  <c r="R31" i="12"/>
  <c r="R46" i="12"/>
  <c r="R60" i="12"/>
  <c r="Q46" i="12"/>
  <c r="Q60" i="12"/>
  <c r="Q31" i="12"/>
  <c r="H13" i="12"/>
  <c r="P13" i="12"/>
  <c r="O13" i="12"/>
  <c r="Q13" i="12"/>
  <c r="D13" i="12"/>
  <c r="I13" i="12"/>
  <c r="M13" i="12"/>
  <c r="E13" i="12"/>
  <c r="F13" i="12"/>
  <c r="G13" i="12"/>
  <c r="L13" i="12"/>
  <c r="N13" i="12"/>
  <c r="K13" i="12"/>
  <c r="C13" i="12"/>
  <c r="J13" i="12"/>
  <c r="R13" i="12"/>
  <c r="FZ55" i="1" l="1"/>
  <c r="S69" i="13" l="1"/>
  <c r="R69" i="13"/>
  <c r="P69" i="13"/>
  <c r="Q69" i="13"/>
  <c r="N69" i="13"/>
  <c r="M69" i="13"/>
  <c r="DM64" i="2" l="1"/>
  <c r="DM63" i="2"/>
  <c r="DM62" i="2"/>
  <c r="DM61" i="2"/>
  <c r="DM60" i="2"/>
  <c r="DM59" i="2"/>
  <c r="DM58" i="2"/>
  <c r="DM57" i="2"/>
  <c r="DM56" i="2"/>
  <c r="DM55" i="2"/>
  <c r="DM53" i="2"/>
  <c r="DM52" i="2"/>
  <c r="DM51" i="2"/>
  <c r="DM50" i="2"/>
  <c r="DM49" i="2"/>
  <c r="DM48" i="2"/>
  <c r="DM47" i="2"/>
  <c r="DM46" i="2"/>
  <c r="DM45" i="2"/>
  <c r="DM44" i="2"/>
  <c r="DM43" i="2"/>
  <c r="DM42" i="2"/>
  <c r="DM41" i="2"/>
  <c r="DM39" i="2"/>
  <c r="DM38" i="2"/>
  <c r="DM37" i="2"/>
  <c r="DM36" i="2"/>
  <c r="DM35" i="2"/>
  <c r="DM34" i="2"/>
  <c r="DM33" i="2"/>
  <c r="DM32" i="2"/>
  <c r="DM31" i="2"/>
  <c r="DM30" i="2"/>
  <c r="DM29" i="2"/>
  <c r="DM28" i="2"/>
  <c r="DM27" i="2"/>
  <c r="DM26" i="2"/>
  <c r="DM24" i="2"/>
  <c r="DL64" i="2"/>
  <c r="DL63" i="2"/>
  <c r="DL62" i="2"/>
  <c r="DL61" i="2"/>
  <c r="DL60" i="2"/>
  <c r="DL59" i="2"/>
  <c r="DL58" i="2"/>
  <c r="DL57" i="2"/>
  <c r="DL56" i="2"/>
  <c r="DL55" i="2"/>
  <c r="DL53" i="2"/>
  <c r="DL52" i="2"/>
  <c r="DL51" i="2"/>
  <c r="DL50" i="2"/>
  <c r="DL49" i="2"/>
  <c r="DL48" i="2"/>
  <c r="DL47" i="2"/>
  <c r="DL46" i="2"/>
  <c r="DL45" i="2"/>
  <c r="DL44" i="2"/>
  <c r="DL43" i="2"/>
  <c r="DL42" i="2"/>
  <c r="DL41" i="2"/>
  <c r="DL39" i="2"/>
  <c r="DL38" i="2"/>
  <c r="DL37" i="2"/>
  <c r="DL36" i="2"/>
  <c r="DL35" i="2"/>
  <c r="DL34" i="2"/>
  <c r="DL33" i="2"/>
  <c r="DL32" i="2"/>
  <c r="DL31" i="2"/>
  <c r="DL30" i="2"/>
  <c r="DL29" i="2"/>
  <c r="DL28" i="2"/>
  <c r="DL27" i="2"/>
  <c r="DL26" i="2"/>
  <c r="DL24" i="2"/>
  <c r="DK64" i="2"/>
  <c r="DJ64" i="2"/>
  <c r="DI64" i="2"/>
  <c r="T69" i="13"/>
  <c r="CF64" i="2"/>
  <c r="O69" i="13"/>
  <c r="BH64" i="2"/>
  <c r="DK63" i="2"/>
  <c r="DJ63" i="2"/>
  <c r="DI63" i="2"/>
  <c r="CF63" i="2"/>
  <c r="BH63" i="2"/>
  <c r="DK62" i="2"/>
  <c r="DJ62" i="2"/>
  <c r="DI62" i="2"/>
  <c r="CF62" i="2"/>
  <c r="BH62" i="2"/>
  <c r="DK61" i="2"/>
  <c r="DJ61" i="2"/>
  <c r="DI61" i="2"/>
  <c r="CF61" i="2"/>
  <c r="BH61" i="2"/>
  <c r="DK60" i="2"/>
  <c r="DJ60" i="2"/>
  <c r="DI60" i="2"/>
  <c r="CF60" i="2"/>
  <c r="BH60" i="2"/>
  <c r="DK59" i="2"/>
  <c r="DJ59" i="2"/>
  <c r="DI59" i="2"/>
  <c r="CF59" i="2"/>
  <c r="BH59" i="2"/>
  <c r="DK58" i="2"/>
  <c r="DJ58" i="2"/>
  <c r="DI58" i="2"/>
  <c r="CF58" i="2"/>
  <c r="BH58" i="2"/>
  <c r="DK57" i="2"/>
  <c r="DJ57" i="2"/>
  <c r="DI57" i="2"/>
  <c r="CF57" i="2"/>
  <c r="BH57" i="2"/>
  <c r="DK56" i="2"/>
  <c r="DJ56" i="2"/>
  <c r="DI56" i="2"/>
  <c r="CF56" i="2"/>
  <c r="BH56" i="2"/>
  <c r="DK55" i="2"/>
  <c r="DJ55" i="2"/>
  <c r="DI55" i="2"/>
  <c r="CF55" i="2"/>
  <c r="BH55" i="2"/>
  <c r="DK53" i="2"/>
  <c r="DJ53" i="2"/>
  <c r="DI53" i="2"/>
  <c r="CF53" i="2"/>
  <c r="BH53" i="2"/>
  <c r="DK52" i="2"/>
  <c r="DJ52" i="2"/>
  <c r="DI52" i="2"/>
  <c r="CF52" i="2"/>
  <c r="BH52" i="2"/>
  <c r="DK51" i="2"/>
  <c r="DJ51" i="2"/>
  <c r="DI51" i="2"/>
  <c r="CF51" i="2"/>
  <c r="BH51" i="2"/>
  <c r="DK50" i="2"/>
  <c r="DJ50" i="2"/>
  <c r="DI50" i="2"/>
  <c r="CF50" i="2"/>
  <c r="BH50" i="2"/>
  <c r="DK49" i="2"/>
  <c r="DJ49" i="2"/>
  <c r="DI49" i="2"/>
  <c r="CF49" i="2"/>
  <c r="BH49" i="2"/>
  <c r="DK48" i="2"/>
  <c r="DJ48" i="2"/>
  <c r="DI48" i="2"/>
  <c r="CF48" i="2"/>
  <c r="BH48" i="2"/>
  <c r="DK47" i="2"/>
  <c r="DJ47" i="2"/>
  <c r="DI47" i="2"/>
  <c r="CF47" i="2"/>
  <c r="BH47" i="2"/>
  <c r="DK46" i="2"/>
  <c r="DJ46" i="2"/>
  <c r="DI46" i="2"/>
  <c r="CF46" i="2"/>
  <c r="BH46" i="2"/>
  <c r="DK45" i="2"/>
  <c r="DJ45" i="2"/>
  <c r="DI45" i="2"/>
  <c r="CF45" i="2"/>
  <c r="BH45" i="2"/>
  <c r="DK44" i="2"/>
  <c r="DJ44" i="2"/>
  <c r="DI44" i="2"/>
  <c r="CF44" i="2"/>
  <c r="BH44" i="2"/>
  <c r="DK43" i="2"/>
  <c r="DJ43" i="2"/>
  <c r="DI43" i="2"/>
  <c r="CF43" i="2"/>
  <c r="BH43" i="2"/>
  <c r="DK42" i="2"/>
  <c r="DJ42" i="2"/>
  <c r="DI42" i="2"/>
  <c r="CF42" i="2"/>
  <c r="BH42" i="2"/>
  <c r="DK41" i="2"/>
  <c r="DJ41" i="2"/>
  <c r="DI41" i="2"/>
  <c r="CF41" i="2"/>
  <c r="BH41" i="2"/>
  <c r="DK39" i="2"/>
  <c r="DJ39" i="2"/>
  <c r="DI39" i="2"/>
  <c r="CF39" i="2"/>
  <c r="BH39" i="2"/>
  <c r="DK38" i="2"/>
  <c r="DJ38" i="2"/>
  <c r="DI38" i="2"/>
  <c r="CF38" i="2"/>
  <c r="BH38" i="2"/>
  <c r="DK37" i="2"/>
  <c r="DJ37" i="2"/>
  <c r="DI37" i="2"/>
  <c r="CF37" i="2"/>
  <c r="BH37" i="2"/>
  <c r="DK36" i="2"/>
  <c r="DJ36" i="2"/>
  <c r="DI36" i="2"/>
  <c r="CF36" i="2"/>
  <c r="BH36" i="2"/>
  <c r="DK35" i="2"/>
  <c r="DJ35" i="2"/>
  <c r="DI35" i="2"/>
  <c r="CF35" i="2"/>
  <c r="BH35" i="2"/>
  <c r="DK34" i="2"/>
  <c r="DJ34" i="2"/>
  <c r="DI34" i="2"/>
  <c r="CF34" i="2"/>
  <c r="BH34" i="2"/>
  <c r="DK33" i="2"/>
  <c r="DJ33" i="2"/>
  <c r="DI33" i="2"/>
  <c r="CF33" i="2"/>
  <c r="BH33" i="2"/>
  <c r="DK32" i="2"/>
  <c r="DJ32" i="2"/>
  <c r="DI32" i="2"/>
  <c r="CF32" i="2"/>
  <c r="BH32" i="2"/>
  <c r="DK31" i="2"/>
  <c r="DJ31" i="2"/>
  <c r="DI31" i="2"/>
  <c r="CF31" i="2"/>
  <c r="BH31" i="2"/>
  <c r="DK30" i="2"/>
  <c r="DJ30" i="2"/>
  <c r="DI30" i="2"/>
  <c r="CF30" i="2"/>
  <c r="BH30" i="2"/>
  <c r="DK29" i="2"/>
  <c r="DJ29" i="2"/>
  <c r="DI29" i="2"/>
  <c r="CF29" i="2"/>
  <c r="BH29" i="2"/>
  <c r="DK28" i="2"/>
  <c r="DJ28" i="2"/>
  <c r="DI28" i="2"/>
  <c r="CF28" i="2"/>
  <c r="BH28" i="2"/>
  <c r="DK27" i="2"/>
  <c r="DJ27" i="2"/>
  <c r="DI27" i="2"/>
  <c r="CF27" i="2"/>
  <c r="BH27" i="2"/>
  <c r="DK26" i="2"/>
  <c r="DJ26" i="2"/>
  <c r="DI26" i="2"/>
  <c r="CF26" i="2"/>
  <c r="BH26" i="2"/>
  <c r="DK24" i="2"/>
  <c r="DJ24" i="2"/>
  <c r="DI24" i="2"/>
  <c r="CF24" i="2"/>
  <c r="BH24" i="2"/>
  <c r="AW8" i="9" l="1"/>
  <c r="CV8" i="9"/>
  <c r="CW8" i="9"/>
  <c r="BW8" i="9"/>
  <c r="BV8" i="9"/>
  <c r="W8" i="9"/>
  <c r="MY8" i="1" l="1"/>
  <c r="MZ8" i="1"/>
  <c r="LY8" i="1"/>
  <c r="LZ8" i="1"/>
  <c r="W8" i="8" l="1"/>
  <c r="V8" i="8"/>
  <c r="CY55" i="1"/>
  <c r="CZ55" i="1"/>
  <c r="MY55" i="1" l="1"/>
  <c r="MZ55" i="1"/>
  <c r="LY55" i="1"/>
  <c r="LZ55" i="1"/>
  <c r="MY41" i="1"/>
  <c r="MZ41" i="1"/>
  <c r="LY41" i="1"/>
  <c r="LZ41" i="1"/>
  <c r="ME41" i="1"/>
  <c r="MF41" i="1"/>
  <c r="MG41" i="1"/>
  <c r="MH41" i="1"/>
  <c r="MI41" i="1"/>
  <c r="MJ41" i="1"/>
  <c r="MK41" i="1"/>
  <c r="ML41" i="1"/>
  <c r="MM41" i="1"/>
  <c r="MN41" i="1"/>
  <c r="MO41" i="1"/>
  <c r="MP41" i="1"/>
  <c r="MQ41" i="1"/>
  <c r="MR41" i="1"/>
  <c r="MS41" i="1"/>
  <c r="MT41" i="1"/>
  <c r="MU41" i="1"/>
  <c r="MV41" i="1"/>
  <c r="MW41" i="1"/>
  <c r="LY26" i="1"/>
  <c r="LZ26" i="1"/>
  <c r="MY26" i="1"/>
  <c r="MZ26" i="1"/>
  <c r="KY55" i="1"/>
  <c r="KZ55" i="1"/>
  <c r="KY41" i="1"/>
  <c r="KZ41" i="1"/>
  <c r="KY26" i="1"/>
  <c r="KZ26" i="1"/>
  <c r="KY8" i="1"/>
  <c r="KZ8" i="1"/>
  <c r="JY55" i="1"/>
  <c r="JZ55" i="1"/>
  <c r="JY41" i="1"/>
  <c r="JZ41" i="1"/>
  <c r="JY26" i="1"/>
  <c r="JZ26" i="1"/>
  <c r="JY8" i="1"/>
  <c r="JZ8" i="1"/>
  <c r="IY8" i="1"/>
  <c r="IZ8" i="1"/>
  <c r="IY26" i="1"/>
  <c r="IZ26" i="1"/>
  <c r="IY41" i="1"/>
  <c r="IZ41" i="1"/>
  <c r="IY55" i="1"/>
  <c r="IZ55" i="1"/>
  <c r="HY55" i="1"/>
  <c r="HZ55" i="1"/>
  <c r="HY41" i="1"/>
  <c r="HZ41" i="1"/>
  <c r="HY26" i="1"/>
  <c r="HZ26" i="1"/>
  <c r="HY8" i="1"/>
  <c r="HZ8" i="1"/>
  <c r="GY55" i="1"/>
  <c r="GZ55" i="1"/>
  <c r="GY41" i="1"/>
  <c r="GZ41" i="1"/>
  <c r="GY26" i="1"/>
  <c r="GZ26" i="1"/>
  <c r="GY8" i="1"/>
  <c r="GZ8" i="1"/>
  <c r="FY55" i="1"/>
  <c r="FY41" i="1"/>
  <c r="FZ41" i="1"/>
  <c r="FY26" i="1"/>
  <c r="FZ26" i="1"/>
  <c r="FY8" i="1"/>
  <c r="FZ8" i="1"/>
  <c r="EY8" i="1"/>
  <c r="EZ8" i="1"/>
  <c r="EY26" i="1"/>
  <c r="EZ26" i="1"/>
  <c r="EY41" i="1"/>
  <c r="EZ41" i="1"/>
  <c r="EY55" i="1"/>
  <c r="EZ55" i="1"/>
  <c r="DY55" i="1"/>
  <c r="DZ55" i="1"/>
  <c r="DY41" i="1"/>
  <c r="DZ41" i="1"/>
  <c r="DY26" i="1"/>
  <c r="DZ26" i="1"/>
  <c r="DY8" i="1"/>
  <c r="DZ8" i="1"/>
  <c r="CY8" i="1"/>
  <c r="CZ8" i="1"/>
  <c r="CY26" i="1"/>
  <c r="CZ26" i="1"/>
  <c r="CY41" i="1"/>
  <c r="CZ41" i="1"/>
  <c r="BY55" i="1"/>
  <c r="BZ55" i="1"/>
  <c r="BY41" i="1"/>
  <c r="BZ41" i="1"/>
  <c r="BY26" i="1"/>
  <c r="BZ26" i="1"/>
  <c r="BY8" i="1"/>
  <c r="BZ8" i="1"/>
  <c r="AZ55" i="1" l="1"/>
  <c r="AZ41" i="1"/>
  <c r="AZ8" i="1"/>
  <c r="AZ26" i="1"/>
  <c r="Y55" i="1" l="1"/>
  <c r="Y41" i="1"/>
  <c r="Y26" i="1"/>
  <c r="Y8" i="1"/>
  <c r="U8" i="8" l="1"/>
  <c r="T8" i="8"/>
  <c r="AV8" i="9"/>
  <c r="V8" i="9"/>
  <c r="AY55" i="1"/>
  <c r="AY41" i="1"/>
  <c r="AY26" i="1"/>
  <c r="AY8" i="1"/>
  <c r="X55" i="1"/>
  <c r="X41" i="1"/>
  <c r="X26" i="1"/>
  <c r="X8" i="1"/>
  <c r="AQ1" i="2" l="1"/>
  <c r="R45" i="13" l="1"/>
  <c r="R59" i="13"/>
  <c r="R30" i="13"/>
  <c r="H59" i="13"/>
  <c r="H45" i="13"/>
  <c r="C45" i="13"/>
  <c r="C30" i="13"/>
  <c r="CU8" i="9"/>
  <c r="CT8" i="9"/>
  <c r="BU8" i="9"/>
  <c r="BT8" i="9"/>
  <c r="AU8" i="9"/>
  <c r="AT8" i="9"/>
  <c r="U8" i="9"/>
  <c r="T8" i="9"/>
  <c r="MX26" i="1"/>
  <c r="LX26" i="1"/>
  <c r="KX26" i="1"/>
  <c r="JX26" i="1"/>
  <c r="IX26" i="1"/>
  <c r="HX26" i="1"/>
  <c r="GX26" i="1"/>
  <c r="FX26" i="1"/>
  <c r="EX26" i="1"/>
  <c r="DX26" i="1"/>
  <c r="CX26" i="1"/>
  <c r="BX26" i="1"/>
  <c r="MX55" i="1"/>
  <c r="LX55" i="1"/>
  <c r="KX55" i="1"/>
  <c r="JX55" i="1"/>
  <c r="IX55" i="1"/>
  <c r="HX55" i="1"/>
  <c r="GX55" i="1"/>
  <c r="FX55" i="1"/>
  <c r="EX55" i="1"/>
  <c r="DX55" i="1"/>
  <c r="CX55" i="1"/>
  <c r="MX41" i="1"/>
  <c r="LX41" i="1"/>
  <c r="KX41" i="1"/>
  <c r="JX41" i="1"/>
  <c r="IX41" i="1"/>
  <c r="HX41" i="1"/>
  <c r="GX41" i="1"/>
  <c r="FX41" i="1"/>
  <c r="EX41" i="1"/>
  <c r="DX41" i="1"/>
  <c r="CX41" i="1"/>
  <c r="BX41" i="1"/>
  <c r="BX55" i="1"/>
  <c r="AX41" i="1"/>
  <c r="AX55" i="1"/>
  <c r="AX26" i="1"/>
  <c r="W55" i="1"/>
  <c r="W41" i="1"/>
  <c r="W26" i="1"/>
  <c r="O31" i="12" l="1"/>
  <c r="P31" i="12"/>
  <c r="O46" i="12"/>
  <c r="P46" i="12"/>
  <c r="C60" i="12"/>
  <c r="F46" i="12"/>
  <c r="I31" i="12"/>
  <c r="J31" i="12"/>
  <c r="E60" i="12"/>
  <c r="C46" i="12"/>
  <c r="D46" i="12"/>
  <c r="F60" i="12"/>
  <c r="D60" i="12"/>
  <c r="G31" i="12"/>
  <c r="H31" i="12"/>
  <c r="I46" i="12"/>
  <c r="J46" i="12"/>
  <c r="K60" i="12"/>
  <c r="K46" i="12"/>
  <c r="L46" i="12"/>
  <c r="M45" i="13"/>
  <c r="M30" i="13"/>
  <c r="M59" i="13"/>
  <c r="O60" i="12"/>
  <c r="P60" i="12"/>
  <c r="H46" i="12"/>
  <c r="N46" i="12"/>
  <c r="M46" i="12"/>
  <c r="K31" i="12"/>
  <c r="L31" i="12"/>
  <c r="C31" i="12"/>
  <c r="D31" i="12"/>
  <c r="E31" i="12"/>
  <c r="F31" i="12"/>
  <c r="G46" i="12"/>
  <c r="H30" i="13"/>
  <c r="E46" i="12"/>
  <c r="M31" i="12"/>
  <c r="N31" i="12"/>
  <c r="C59" i="13"/>
  <c r="G60" i="12"/>
  <c r="H60" i="12"/>
  <c r="I60" i="12"/>
  <c r="J60" i="12"/>
  <c r="L60" i="12"/>
  <c r="M60" i="12"/>
  <c r="N60" i="12"/>
  <c r="W8" i="1" l="1"/>
  <c r="V8" i="1"/>
  <c r="AX8" i="1"/>
  <c r="AW8" i="1"/>
  <c r="BX8" i="1"/>
  <c r="BW8" i="1"/>
  <c r="CX8" i="1"/>
  <c r="CW8" i="1"/>
  <c r="DX8" i="1"/>
  <c r="DW8" i="1"/>
  <c r="EX8" i="1"/>
  <c r="EW8" i="1"/>
  <c r="FX8" i="1"/>
  <c r="FW8" i="1"/>
  <c r="GX8" i="1"/>
  <c r="GW8" i="1"/>
  <c r="HX8" i="1"/>
  <c r="HW8" i="1"/>
  <c r="IX8" i="1"/>
  <c r="IW8" i="1"/>
  <c r="JX8" i="1"/>
  <c r="JW8" i="1"/>
  <c r="KX8" i="1"/>
  <c r="KW8" i="1"/>
  <c r="LX8" i="1"/>
  <c r="LW8" i="1"/>
  <c r="MW8" i="1"/>
  <c r="MX8" i="1"/>
  <c r="AU7" i="11" l="1"/>
  <c r="BM7" i="11" s="1"/>
  <c r="AU8" i="11"/>
  <c r="BM8" i="11" s="1"/>
  <c r="AU10" i="11"/>
  <c r="BM10" i="11" s="1"/>
  <c r="AU11" i="11"/>
  <c r="BM11" i="11" s="1"/>
  <c r="AU12" i="11"/>
  <c r="BM12" i="11" s="1"/>
  <c r="AU13" i="11"/>
  <c r="BM13" i="11" s="1"/>
  <c r="AU14" i="11"/>
  <c r="BM14" i="11" s="1"/>
  <c r="AU15" i="11"/>
  <c r="BM15" i="11" s="1"/>
  <c r="AU16" i="11"/>
  <c r="BM16" i="11" s="1"/>
  <c r="AU17" i="11"/>
  <c r="BM17" i="11" s="1"/>
  <c r="AU18" i="11"/>
  <c r="BM18" i="11" s="1"/>
  <c r="AU19" i="11"/>
  <c r="BM19" i="11" s="1"/>
  <c r="AU20" i="11"/>
  <c r="BM20" i="11" s="1"/>
  <c r="AU21" i="11"/>
  <c r="BM21" i="11" s="1"/>
  <c r="AU22" i="11"/>
  <c r="BM22" i="11" s="1"/>
  <c r="AU23" i="11"/>
  <c r="BM23" i="11" s="1"/>
  <c r="AU24" i="11"/>
  <c r="BM24" i="11" s="1"/>
  <c r="AU25" i="11"/>
  <c r="BM25" i="11" s="1"/>
  <c r="AL7" i="11"/>
  <c r="BD7" i="11" s="1"/>
  <c r="AL8" i="11"/>
  <c r="BD8" i="11" s="1"/>
  <c r="AL10" i="11"/>
  <c r="BD10" i="11" s="1"/>
  <c r="AL11" i="11"/>
  <c r="BD11" i="11" s="1"/>
  <c r="AL12" i="11"/>
  <c r="BD12" i="11" s="1"/>
  <c r="AL13" i="11"/>
  <c r="BD13" i="11" s="1"/>
  <c r="AL14" i="11"/>
  <c r="BD14" i="11" s="1"/>
  <c r="AL15" i="11"/>
  <c r="BD15" i="11" s="1"/>
  <c r="AL16" i="11"/>
  <c r="BD16" i="11" s="1"/>
  <c r="AL17" i="11"/>
  <c r="BD17" i="11" s="1"/>
  <c r="AL18" i="11"/>
  <c r="BD18" i="11" s="1"/>
  <c r="AL19" i="11"/>
  <c r="BD19" i="11" s="1"/>
  <c r="AL20" i="11"/>
  <c r="BD20" i="11" s="1"/>
  <c r="AL21" i="11"/>
  <c r="BD21" i="11" s="1"/>
  <c r="AL22" i="11"/>
  <c r="BD22" i="11" s="1"/>
  <c r="AL23" i="11"/>
  <c r="BD23" i="11" s="1"/>
  <c r="AL24" i="11"/>
  <c r="BD24" i="11" s="1"/>
  <c r="AL25" i="11"/>
  <c r="BD25" i="11" s="1"/>
  <c r="MW26" i="1"/>
  <c r="MW55" i="1"/>
  <c r="LW26" i="1"/>
  <c r="LW41" i="1"/>
  <c r="LW55" i="1"/>
  <c r="KW26" i="1"/>
  <c r="KW55" i="1"/>
  <c r="KW41" i="1"/>
  <c r="JW26" i="1"/>
  <c r="JW55" i="1"/>
  <c r="JW41" i="1"/>
  <c r="IW26" i="1"/>
  <c r="IW55" i="1"/>
  <c r="IW41" i="1"/>
  <c r="HW26" i="1"/>
  <c r="HW55" i="1"/>
  <c r="HW41" i="1"/>
  <c r="GW26" i="1"/>
  <c r="GW55" i="1"/>
  <c r="GW41" i="1"/>
  <c r="FW26" i="1"/>
  <c r="FW55" i="1"/>
  <c r="FW41" i="1"/>
  <c r="EW26" i="1"/>
  <c r="EW55" i="1"/>
  <c r="EW41" i="1"/>
  <c r="DW26" i="1"/>
  <c r="DW55" i="1"/>
  <c r="DW41" i="1"/>
  <c r="CW26" i="1"/>
  <c r="CW55" i="1"/>
  <c r="CW41" i="1"/>
  <c r="BW26" i="1"/>
  <c r="BW55" i="1"/>
  <c r="BW41" i="1"/>
  <c r="V55" i="1"/>
  <c r="V41" i="1"/>
  <c r="V26" i="1"/>
  <c r="AW26" i="1"/>
  <c r="AW41" i="1"/>
  <c r="AW55" i="1"/>
  <c r="W27" i="13"/>
  <c r="W25" i="13"/>
  <c r="W18" i="13"/>
  <c r="W17" i="13"/>
  <c r="W14" i="13"/>
  <c r="W67" i="13"/>
  <c r="W66" i="13"/>
  <c r="W61" i="13"/>
  <c r="W57" i="13"/>
  <c r="W56" i="13"/>
  <c r="W52" i="13"/>
  <c r="W49" i="13"/>
  <c r="W48" i="13"/>
  <c r="W43" i="13"/>
  <c r="W39" i="13"/>
  <c r="W38" i="13"/>
  <c r="W36" i="13"/>
  <c r="W34" i="13"/>
  <c r="W29" i="13"/>
  <c r="W23" i="13"/>
  <c r="V40" i="13"/>
  <c r="V24" i="13"/>
  <c r="V23" i="13"/>
  <c r="V16" i="13"/>
  <c r="V15" i="13"/>
  <c r="V28" i="13"/>
  <c r="V20" i="13"/>
  <c r="W64" i="13"/>
  <c r="W46" i="13"/>
  <c r="W20" i="13"/>
  <c r="W21" i="13" l="1"/>
  <c r="W26" i="13"/>
  <c r="W22" i="13"/>
  <c r="W24" i="13"/>
  <c r="W16" i="13"/>
  <c r="V26" i="13"/>
  <c r="V18" i="13"/>
  <c r="W19" i="13"/>
  <c r="W41" i="13"/>
  <c r="W15" i="13"/>
  <c r="W42" i="13"/>
  <c r="W60" i="13"/>
  <c r="W11" i="13"/>
  <c r="W28" i="13"/>
  <c r="W62" i="13"/>
  <c r="W58" i="13"/>
  <c r="W13" i="13"/>
  <c r="V36" i="13"/>
  <c r="V62" i="13"/>
  <c r="V14" i="13"/>
  <c r="V22" i="13"/>
  <c r="V65" i="13"/>
  <c r="V34" i="13"/>
  <c r="V10" i="13"/>
  <c r="V19" i="13"/>
  <c r="V27" i="13"/>
  <c r="V44" i="13"/>
  <c r="V13" i="13"/>
  <c r="V21" i="13"/>
  <c r="V47" i="13"/>
  <c r="V55" i="13"/>
  <c r="V33" i="13"/>
  <c r="V50" i="13"/>
  <c r="V58" i="13"/>
  <c r="V67" i="13"/>
  <c r="V11" i="13"/>
  <c r="V38" i="13"/>
  <c r="W50" i="13"/>
  <c r="W51" i="13"/>
  <c r="W68" i="13"/>
  <c r="V49" i="13"/>
  <c r="V57" i="13"/>
  <c r="V35" i="13"/>
  <c r="V69" i="13"/>
  <c r="W37" i="13"/>
  <c r="V17" i="13"/>
  <c r="V25" i="13"/>
  <c r="W55" i="13"/>
  <c r="V31" i="13"/>
  <c r="V39" i="13"/>
  <c r="V48" i="13"/>
  <c r="V56" i="13"/>
  <c r="W32" i="13"/>
  <c r="W40" i="13"/>
  <c r="W69" i="13"/>
  <c r="W35" i="13"/>
  <c r="W33" i="13"/>
  <c r="W65" i="13"/>
  <c r="W63" i="13"/>
  <c r="W53" i="13"/>
  <c r="W54" i="13"/>
  <c r="W47" i="13"/>
  <c r="W31" i="13"/>
  <c r="W44" i="13"/>
  <c r="W10" i="13"/>
  <c r="V29" i="13"/>
  <c r="V32" i="13"/>
  <c r="V63" i="13"/>
  <c r="V46" i="13"/>
  <c r="V68" i="13"/>
  <c r="V42" i="13"/>
  <c r="V66" i="13"/>
  <c r="V43" i="13"/>
  <c r="V41" i="13"/>
  <c r="V37" i="13"/>
  <c r="V64" i="13"/>
  <c r="V61" i="13"/>
  <c r="V60" i="13"/>
  <c r="V53" i="13"/>
  <c r="V54" i="13"/>
  <c r="V52" i="13"/>
  <c r="V51" i="13"/>
  <c r="AT7" i="11" l="1"/>
  <c r="BL7" i="11" s="1"/>
  <c r="AT8" i="11"/>
  <c r="BL8" i="11" s="1"/>
  <c r="AT10" i="11"/>
  <c r="BL10" i="11" s="1"/>
  <c r="AT11" i="11"/>
  <c r="BL11" i="11" s="1"/>
  <c r="AT12" i="11"/>
  <c r="BL12" i="11" s="1"/>
  <c r="AT13" i="11"/>
  <c r="BL13" i="11" s="1"/>
  <c r="AT14" i="11"/>
  <c r="BL14" i="11" s="1"/>
  <c r="AT15" i="11"/>
  <c r="BL15" i="11" s="1"/>
  <c r="AT16" i="11"/>
  <c r="BL16" i="11" s="1"/>
  <c r="AT17" i="11"/>
  <c r="BL17" i="11" s="1"/>
  <c r="AT18" i="11"/>
  <c r="BL18" i="11" s="1"/>
  <c r="AT19" i="11"/>
  <c r="BL19" i="11" s="1"/>
  <c r="AT20" i="11"/>
  <c r="BL20" i="11" s="1"/>
  <c r="AT21" i="11"/>
  <c r="BL21" i="11" s="1"/>
  <c r="AT22" i="11"/>
  <c r="BL22" i="11" s="1"/>
  <c r="AT23" i="11"/>
  <c r="BL23" i="11" s="1"/>
  <c r="AT24" i="11"/>
  <c r="BL24" i="11" s="1"/>
  <c r="AT25" i="11"/>
  <c r="BL25" i="11" s="1"/>
  <c r="AK7" i="11"/>
  <c r="BC7" i="11" s="1"/>
  <c r="AK8" i="11"/>
  <c r="BC8" i="11" s="1"/>
  <c r="AK10" i="11"/>
  <c r="BC10" i="11" s="1"/>
  <c r="AK11" i="11"/>
  <c r="BC11" i="11" s="1"/>
  <c r="AK12" i="11"/>
  <c r="BC12" i="11" s="1"/>
  <c r="AK13" i="11"/>
  <c r="BC13" i="11" s="1"/>
  <c r="AK14" i="11"/>
  <c r="BC14" i="11" s="1"/>
  <c r="AK15" i="11"/>
  <c r="BC15" i="11" s="1"/>
  <c r="AK16" i="11"/>
  <c r="BC16" i="11" s="1"/>
  <c r="AK17" i="11"/>
  <c r="BC17" i="11" s="1"/>
  <c r="AK18" i="11"/>
  <c r="BC18" i="11" s="1"/>
  <c r="AK19" i="11"/>
  <c r="BC19" i="11" s="1"/>
  <c r="AK20" i="11"/>
  <c r="BC20" i="11" s="1"/>
  <c r="AK21" i="11"/>
  <c r="BC21" i="11" s="1"/>
  <c r="AK22" i="11"/>
  <c r="BC22" i="11" s="1"/>
  <c r="AK23" i="11"/>
  <c r="BC23" i="11" s="1"/>
  <c r="AK24" i="11"/>
  <c r="BC24" i="11" s="1"/>
  <c r="AK25" i="11"/>
  <c r="BC25" i="11" s="1"/>
  <c r="CR8" i="9" l="1"/>
  <c r="CQ8" i="9"/>
  <c r="CP8" i="9"/>
  <c r="CO8" i="9"/>
  <c r="CN8" i="9"/>
  <c r="CM8" i="9"/>
  <c r="CL8" i="9"/>
  <c r="CK8" i="9"/>
  <c r="CJ8" i="9"/>
  <c r="CI8" i="9"/>
  <c r="CH8" i="9"/>
  <c r="CG8" i="9"/>
  <c r="CF8" i="9"/>
  <c r="CE8" i="9"/>
  <c r="CD8" i="9"/>
  <c r="CC8" i="9"/>
  <c r="CB8" i="9"/>
  <c r="BS8" i="9"/>
  <c r="BR8" i="9"/>
  <c r="BQ8" i="9"/>
  <c r="BP8" i="9"/>
  <c r="BO8" i="9"/>
  <c r="BN8" i="9"/>
  <c r="BM8" i="9"/>
  <c r="BL8" i="9"/>
  <c r="BK8" i="9"/>
  <c r="BJ8" i="9"/>
  <c r="BI8" i="9"/>
  <c r="BH8" i="9"/>
  <c r="BG8" i="9"/>
  <c r="BF8" i="9"/>
  <c r="BE8" i="9"/>
  <c r="BD8" i="9"/>
  <c r="BC8" i="9"/>
  <c r="BB8" i="9"/>
  <c r="AS8" i="9"/>
  <c r="AR8" i="9"/>
  <c r="AQ8" i="9"/>
  <c r="AP8" i="9"/>
  <c r="AO8" i="9"/>
  <c r="AN8" i="9"/>
  <c r="AM8" i="9"/>
  <c r="AL8" i="9"/>
  <c r="AK8" i="9"/>
  <c r="AJ8" i="9"/>
  <c r="AI8" i="9"/>
  <c r="AH8" i="9"/>
  <c r="AG8" i="9"/>
  <c r="AF8" i="9"/>
  <c r="AE8" i="9"/>
  <c r="AD8" i="9"/>
  <c r="AC8" i="9"/>
  <c r="AB8" i="9"/>
  <c r="S8" i="9"/>
  <c r="R8" i="9"/>
  <c r="Q8" i="9"/>
  <c r="P8" i="9"/>
  <c r="O8" i="9"/>
  <c r="N8" i="9"/>
  <c r="M8" i="9"/>
  <c r="L8" i="9"/>
  <c r="K8" i="9"/>
  <c r="J8" i="9"/>
  <c r="I8" i="9"/>
  <c r="H8" i="9"/>
  <c r="G8" i="9"/>
  <c r="F8" i="9"/>
  <c r="E8" i="9"/>
  <c r="D8" i="9"/>
  <c r="C8" i="9"/>
  <c r="B8" i="9"/>
  <c r="P55" i="1"/>
  <c r="P41" i="1"/>
  <c r="P26" i="1"/>
  <c r="MV55" i="1"/>
  <c r="MU55" i="1"/>
  <c r="MT55" i="1"/>
  <c r="MS55" i="1"/>
  <c r="MR55" i="1"/>
  <c r="MQ55" i="1"/>
  <c r="MP55" i="1"/>
  <c r="MO55" i="1"/>
  <c r="MN55" i="1"/>
  <c r="MM55" i="1"/>
  <c r="ML55" i="1"/>
  <c r="MK55" i="1"/>
  <c r="MJ55" i="1"/>
  <c r="MI55" i="1"/>
  <c r="MH55" i="1"/>
  <c r="MG55" i="1"/>
  <c r="MF55" i="1"/>
  <c r="ME55" i="1"/>
  <c r="LV55" i="1"/>
  <c r="LU55" i="1"/>
  <c r="LT55" i="1"/>
  <c r="LS55" i="1"/>
  <c r="LR55" i="1"/>
  <c r="LQ55" i="1"/>
  <c r="LP55" i="1"/>
  <c r="LO55" i="1"/>
  <c r="LN55" i="1"/>
  <c r="LM55" i="1"/>
  <c r="LL55" i="1"/>
  <c r="LK55" i="1"/>
  <c r="LJ55" i="1"/>
  <c r="LI55" i="1"/>
  <c r="LH55" i="1"/>
  <c r="LG55" i="1"/>
  <c r="LF55" i="1"/>
  <c r="LE55" i="1"/>
  <c r="KV55" i="1"/>
  <c r="KU55" i="1"/>
  <c r="KT55" i="1"/>
  <c r="KS55" i="1"/>
  <c r="KR55" i="1"/>
  <c r="KQ55" i="1"/>
  <c r="KP55" i="1"/>
  <c r="KO55" i="1"/>
  <c r="KN55" i="1"/>
  <c r="KM55" i="1"/>
  <c r="KL55" i="1"/>
  <c r="KK55" i="1"/>
  <c r="KJ55" i="1"/>
  <c r="KI55" i="1"/>
  <c r="KH55" i="1"/>
  <c r="KG55" i="1"/>
  <c r="KF55" i="1"/>
  <c r="KE55" i="1"/>
  <c r="JV55" i="1"/>
  <c r="JU55" i="1"/>
  <c r="JT55" i="1"/>
  <c r="JS55" i="1"/>
  <c r="JR55" i="1"/>
  <c r="JQ55" i="1"/>
  <c r="JP55" i="1"/>
  <c r="JO55" i="1"/>
  <c r="JN55" i="1"/>
  <c r="JM55" i="1"/>
  <c r="JL55" i="1"/>
  <c r="JK55" i="1"/>
  <c r="JJ55" i="1"/>
  <c r="JI55" i="1"/>
  <c r="JH55" i="1"/>
  <c r="JG55" i="1"/>
  <c r="JF55" i="1"/>
  <c r="JE55" i="1"/>
  <c r="IV55" i="1"/>
  <c r="IU55" i="1"/>
  <c r="IT55" i="1"/>
  <c r="IS55" i="1"/>
  <c r="IR55" i="1"/>
  <c r="IQ55" i="1"/>
  <c r="IP55" i="1"/>
  <c r="IO55" i="1"/>
  <c r="IN55" i="1"/>
  <c r="IM55" i="1"/>
  <c r="IL55" i="1"/>
  <c r="IK55" i="1"/>
  <c r="IJ55" i="1"/>
  <c r="II55" i="1"/>
  <c r="IH55" i="1"/>
  <c r="IG55" i="1"/>
  <c r="IF55" i="1"/>
  <c r="IE55" i="1"/>
  <c r="HV55" i="1"/>
  <c r="HU55" i="1"/>
  <c r="HT55" i="1"/>
  <c r="HS55" i="1"/>
  <c r="HR55" i="1"/>
  <c r="HQ55" i="1"/>
  <c r="HP55" i="1"/>
  <c r="HO55" i="1"/>
  <c r="HN55" i="1"/>
  <c r="HM55" i="1"/>
  <c r="HL55" i="1"/>
  <c r="HK55" i="1"/>
  <c r="HJ55" i="1"/>
  <c r="HI55" i="1"/>
  <c r="HH55" i="1"/>
  <c r="HG55" i="1"/>
  <c r="HF55" i="1"/>
  <c r="HE55" i="1"/>
  <c r="GV55" i="1"/>
  <c r="GU55" i="1"/>
  <c r="GT55" i="1"/>
  <c r="GS55" i="1"/>
  <c r="GR55" i="1"/>
  <c r="GQ55" i="1"/>
  <c r="GP55" i="1"/>
  <c r="GO55" i="1"/>
  <c r="GN55" i="1"/>
  <c r="GM55" i="1"/>
  <c r="GL55" i="1"/>
  <c r="GK55" i="1"/>
  <c r="GJ55" i="1"/>
  <c r="GI55" i="1"/>
  <c r="GH55" i="1"/>
  <c r="GG55" i="1"/>
  <c r="GF55" i="1"/>
  <c r="GE55" i="1"/>
  <c r="FV55" i="1"/>
  <c r="FU55" i="1"/>
  <c r="FT55" i="1"/>
  <c r="FS55" i="1"/>
  <c r="FR55" i="1"/>
  <c r="FQ55" i="1"/>
  <c r="FP55" i="1"/>
  <c r="FO55" i="1"/>
  <c r="FN55" i="1"/>
  <c r="FM55" i="1"/>
  <c r="FL55" i="1"/>
  <c r="FK55" i="1"/>
  <c r="FJ55" i="1"/>
  <c r="FI55" i="1"/>
  <c r="FH55" i="1"/>
  <c r="FG55" i="1"/>
  <c r="FF55" i="1"/>
  <c r="FE55" i="1"/>
  <c r="EV55" i="1"/>
  <c r="EU55" i="1"/>
  <c r="ET55" i="1"/>
  <c r="ES55" i="1"/>
  <c r="ER55" i="1"/>
  <c r="EQ55" i="1"/>
  <c r="EP55" i="1"/>
  <c r="EO55" i="1"/>
  <c r="EN55" i="1"/>
  <c r="EM55" i="1"/>
  <c r="EL55" i="1"/>
  <c r="EK55" i="1"/>
  <c r="EJ55" i="1"/>
  <c r="EI55" i="1"/>
  <c r="EH55" i="1"/>
  <c r="EG55" i="1"/>
  <c r="EF55" i="1"/>
  <c r="EE55" i="1"/>
  <c r="DV55" i="1"/>
  <c r="DU55" i="1"/>
  <c r="DT55" i="1"/>
  <c r="DS55" i="1"/>
  <c r="DR55" i="1"/>
  <c r="DQ55" i="1"/>
  <c r="DP55" i="1"/>
  <c r="DO55" i="1"/>
  <c r="DN55" i="1"/>
  <c r="DM55" i="1"/>
  <c r="DL55" i="1"/>
  <c r="DK55" i="1"/>
  <c r="DJ55" i="1"/>
  <c r="DI55" i="1"/>
  <c r="DH55" i="1"/>
  <c r="DG55" i="1"/>
  <c r="DF55" i="1"/>
  <c r="DE55" i="1"/>
  <c r="CV55" i="1"/>
  <c r="CU55" i="1"/>
  <c r="CT55" i="1"/>
  <c r="CS55" i="1"/>
  <c r="CR55" i="1"/>
  <c r="CQ55" i="1"/>
  <c r="CP55" i="1"/>
  <c r="CO55" i="1"/>
  <c r="CN55" i="1"/>
  <c r="CM55" i="1"/>
  <c r="CL55" i="1"/>
  <c r="CK55" i="1"/>
  <c r="CJ55" i="1"/>
  <c r="CI55" i="1"/>
  <c r="CH55" i="1"/>
  <c r="CG55" i="1"/>
  <c r="CF55" i="1"/>
  <c r="CE55" i="1"/>
  <c r="BV55" i="1"/>
  <c r="BU55" i="1"/>
  <c r="BT55" i="1"/>
  <c r="BS55" i="1"/>
  <c r="BR55" i="1"/>
  <c r="BQ55" i="1"/>
  <c r="BP55" i="1"/>
  <c r="BO55" i="1"/>
  <c r="BN55" i="1"/>
  <c r="BM55" i="1"/>
  <c r="BL55" i="1"/>
  <c r="BK55" i="1"/>
  <c r="BJ55" i="1"/>
  <c r="BI55" i="1"/>
  <c r="BH55" i="1"/>
  <c r="BG55" i="1"/>
  <c r="BF55" i="1"/>
  <c r="BE55" i="1"/>
  <c r="AV55" i="1"/>
  <c r="AU55" i="1"/>
  <c r="AT55" i="1"/>
  <c r="AS55" i="1"/>
  <c r="AR55" i="1"/>
  <c r="AQ55" i="1"/>
  <c r="AP55" i="1"/>
  <c r="AO55" i="1"/>
  <c r="AN55" i="1"/>
  <c r="AM55" i="1"/>
  <c r="AL55" i="1"/>
  <c r="AK55" i="1"/>
  <c r="AJ55" i="1"/>
  <c r="AI55" i="1"/>
  <c r="AH55" i="1"/>
  <c r="AG55" i="1"/>
  <c r="AF55" i="1"/>
  <c r="U55" i="1"/>
  <c r="T55" i="1"/>
  <c r="S55" i="1"/>
  <c r="R55" i="1"/>
  <c r="O55" i="1"/>
  <c r="N55" i="1"/>
  <c r="M55" i="1"/>
  <c r="L55" i="1"/>
  <c r="K55" i="1"/>
  <c r="J55" i="1"/>
  <c r="I55" i="1"/>
  <c r="H55" i="1"/>
  <c r="G55" i="1"/>
  <c r="F55" i="1"/>
  <c r="E55" i="1"/>
  <c r="D55" i="1"/>
  <c r="LV41" i="1"/>
  <c r="LU41" i="1"/>
  <c r="LT41" i="1"/>
  <c r="LS41" i="1"/>
  <c r="LR41" i="1"/>
  <c r="LQ41" i="1"/>
  <c r="LP41" i="1"/>
  <c r="LO41" i="1"/>
  <c r="LN41" i="1"/>
  <c r="LM41" i="1"/>
  <c r="LL41" i="1"/>
  <c r="LK41" i="1"/>
  <c r="LJ41" i="1"/>
  <c r="LI41" i="1"/>
  <c r="LH41" i="1"/>
  <c r="LG41" i="1"/>
  <c r="LF41" i="1"/>
  <c r="LE41" i="1"/>
  <c r="KV41" i="1"/>
  <c r="KU41" i="1"/>
  <c r="KT41" i="1"/>
  <c r="KS41" i="1"/>
  <c r="KR41" i="1"/>
  <c r="KQ41" i="1"/>
  <c r="KP41" i="1"/>
  <c r="KO41" i="1"/>
  <c r="KN41" i="1"/>
  <c r="KM41" i="1"/>
  <c r="KL41" i="1"/>
  <c r="KK41" i="1"/>
  <c r="KJ41" i="1"/>
  <c r="KI41" i="1"/>
  <c r="KH41" i="1"/>
  <c r="KG41" i="1"/>
  <c r="KF41" i="1"/>
  <c r="KE41" i="1"/>
  <c r="JV41" i="1"/>
  <c r="JU41" i="1"/>
  <c r="JT41" i="1"/>
  <c r="JS41" i="1"/>
  <c r="JR41" i="1"/>
  <c r="JQ41" i="1"/>
  <c r="JP41" i="1"/>
  <c r="JO41" i="1"/>
  <c r="JN41" i="1"/>
  <c r="JM41" i="1"/>
  <c r="JL41" i="1"/>
  <c r="JK41" i="1"/>
  <c r="JJ41" i="1"/>
  <c r="JI41" i="1"/>
  <c r="JH41" i="1"/>
  <c r="JG41" i="1"/>
  <c r="JF41" i="1"/>
  <c r="JE41" i="1"/>
  <c r="IV41" i="1"/>
  <c r="IU41" i="1"/>
  <c r="IT41" i="1"/>
  <c r="IS41" i="1"/>
  <c r="IR41" i="1"/>
  <c r="IQ41" i="1"/>
  <c r="IP41" i="1"/>
  <c r="IO41" i="1"/>
  <c r="IN41" i="1"/>
  <c r="IM41" i="1"/>
  <c r="IL41" i="1"/>
  <c r="IK41" i="1"/>
  <c r="IJ41" i="1"/>
  <c r="II41" i="1"/>
  <c r="IH41" i="1"/>
  <c r="IG41" i="1"/>
  <c r="IF41" i="1"/>
  <c r="IE41" i="1"/>
  <c r="HV41" i="1"/>
  <c r="HU41" i="1"/>
  <c r="HT41" i="1"/>
  <c r="HS41" i="1"/>
  <c r="HR41" i="1"/>
  <c r="HQ41" i="1"/>
  <c r="HP41" i="1"/>
  <c r="HO41" i="1"/>
  <c r="HN41" i="1"/>
  <c r="HM41" i="1"/>
  <c r="HL41" i="1"/>
  <c r="HK41" i="1"/>
  <c r="HJ41" i="1"/>
  <c r="HI41" i="1"/>
  <c r="HH41" i="1"/>
  <c r="HG41" i="1"/>
  <c r="HF41" i="1"/>
  <c r="HE41" i="1"/>
  <c r="GV41" i="1"/>
  <c r="GU41" i="1"/>
  <c r="GT41" i="1"/>
  <c r="GS41" i="1"/>
  <c r="GR41" i="1"/>
  <c r="GQ41" i="1"/>
  <c r="GP41" i="1"/>
  <c r="GO41" i="1"/>
  <c r="GN41" i="1"/>
  <c r="GM41" i="1"/>
  <c r="GL41" i="1"/>
  <c r="GK41" i="1"/>
  <c r="GJ41" i="1"/>
  <c r="GI41" i="1"/>
  <c r="GH41" i="1"/>
  <c r="GG41" i="1"/>
  <c r="GF41" i="1"/>
  <c r="GE41" i="1"/>
  <c r="FV41" i="1"/>
  <c r="FU41" i="1"/>
  <c r="FT41" i="1"/>
  <c r="FS41" i="1"/>
  <c r="FR41" i="1"/>
  <c r="FQ41" i="1"/>
  <c r="FP41" i="1"/>
  <c r="FO41" i="1"/>
  <c r="FN41" i="1"/>
  <c r="FM41" i="1"/>
  <c r="FL41" i="1"/>
  <c r="FK41" i="1"/>
  <c r="FJ41" i="1"/>
  <c r="FI41" i="1"/>
  <c r="FH41" i="1"/>
  <c r="FG41" i="1"/>
  <c r="FF41" i="1"/>
  <c r="FE41" i="1"/>
  <c r="EV41" i="1"/>
  <c r="EU41" i="1"/>
  <c r="ET41" i="1"/>
  <c r="ES41" i="1"/>
  <c r="ER41" i="1"/>
  <c r="EQ41" i="1"/>
  <c r="EP41" i="1"/>
  <c r="EO41" i="1"/>
  <c r="EN41" i="1"/>
  <c r="EM41" i="1"/>
  <c r="EL41" i="1"/>
  <c r="EK41" i="1"/>
  <c r="EJ41" i="1"/>
  <c r="EI41" i="1"/>
  <c r="EH41" i="1"/>
  <c r="EG41" i="1"/>
  <c r="EF41" i="1"/>
  <c r="EE41" i="1"/>
  <c r="DV41" i="1"/>
  <c r="DU41" i="1"/>
  <c r="DT41" i="1"/>
  <c r="DS41" i="1"/>
  <c r="DR41" i="1"/>
  <c r="DQ41" i="1"/>
  <c r="DP41" i="1"/>
  <c r="DO41" i="1"/>
  <c r="DN41" i="1"/>
  <c r="DM41" i="1"/>
  <c r="DL41" i="1"/>
  <c r="DK41" i="1"/>
  <c r="DJ41" i="1"/>
  <c r="DI41" i="1"/>
  <c r="DH41" i="1"/>
  <c r="DG41" i="1"/>
  <c r="DF41" i="1"/>
  <c r="DE41" i="1"/>
  <c r="CV41" i="1"/>
  <c r="CU41" i="1"/>
  <c r="CT41" i="1"/>
  <c r="CS41" i="1"/>
  <c r="CR41" i="1"/>
  <c r="CQ41" i="1"/>
  <c r="CP41" i="1"/>
  <c r="CO41" i="1"/>
  <c r="CN41" i="1"/>
  <c r="CM41" i="1"/>
  <c r="CL41" i="1"/>
  <c r="CK41" i="1"/>
  <c r="CJ41" i="1"/>
  <c r="CI41" i="1"/>
  <c r="CH41" i="1"/>
  <c r="CG41" i="1"/>
  <c r="CF41" i="1"/>
  <c r="CE41" i="1"/>
  <c r="BV41" i="1"/>
  <c r="BU41" i="1"/>
  <c r="BT41" i="1"/>
  <c r="BS41" i="1"/>
  <c r="BR41" i="1"/>
  <c r="BQ41" i="1"/>
  <c r="BP41" i="1"/>
  <c r="BO41" i="1"/>
  <c r="BN41" i="1"/>
  <c r="BM41" i="1"/>
  <c r="BL41" i="1"/>
  <c r="BK41" i="1"/>
  <c r="BJ41" i="1"/>
  <c r="BI41" i="1"/>
  <c r="BH41" i="1"/>
  <c r="BG41" i="1"/>
  <c r="BF41" i="1"/>
  <c r="BE41" i="1"/>
  <c r="AV41" i="1"/>
  <c r="AU41" i="1"/>
  <c r="AT41" i="1"/>
  <c r="AS41" i="1"/>
  <c r="AR41" i="1"/>
  <c r="AQ41" i="1"/>
  <c r="AP41" i="1"/>
  <c r="AO41" i="1"/>
  <c r="AN41" i="1"/>
  <c r="AM41" i="1"/>
  <c r="AL41" i="1"/>
  <c r="AK41" i="1"/>
  <c r="AJ41" i="1"/>
  <c r="AI41" i="1"/>
  <c r="AH41" i="1"/>
  <c r="AG41" i="1"/>
  <c r="AF41" i="1"/>
  <c r="U41" i="1"/>
  <c r="T41" i="1"/>
  <c r="S41" i="1"/>
  <c r="R41" i="1"/>
  <c r="O41" i="1"/>
  <c r="N41" i="1"/>
  <c r="M41" i="1"/>
  <c r="L41" i="1"/>
  <c r="K41" i="1"/>
  <c r="J41" i="1"/>
  <c r="I41" i="1"/>
  <c r="H41" i="1"/>
  <c r="G41" i="1"/>
  <c r="F41" i="1"/>
  <c r="E41" i="1"/>
  <c r="D41" i="1"/>
  <c r="MV26" i="1"/>
  <c r="MU26" i="1"/>
  <c r="MT26" i="1"/>
  <c r="MS26" i="1"/>
  <c r="MR26" i="1"/>
  <c r="MQ26" i="1"/>
  <c r="MP26" i="1"/>
  <c r="MO26" i="1"/>
  <c r="MN26" i="1"/>
  <c r="MM26" i="1"/>
  <c r="ML26" i="1"/>
  <c r="MK26" i="1"/>
  <c r="MJ26" i="1"/>
  <c r="MI26" i="1"/>
  <c r="MH26" i="1"/>
  <c r="MG26" i="1"/>
  <c r="MF26" i="1"/>
  <c r="ME26" i="1"/>
  <c r="LV26" i="1"/>
  <c r="LU26" i="1"/>
  <c r="LT26" i="1"/>
  <c r="LS26" i="1"/>
  <c r="LR26" i="1"/>
  <c r="LQ26" i="1"/>
  <c r="LP26" i="1"/>
  <c r="LO26" i="1"/>
  <c r="LN26" i="1"/>
  <c r="LM26" i="1"/>
  <c r="LL26" i="1"/>
  <c r="LK26" i="1"/>
  <c r="LJ26" i="1"/>
  <c r="LI26" i="1"/>
  <c r="LH26" i="1"/>
  <c r="LG26" i="1"/>
  <c r="LF26" i="1"/>
  <c r="LE26" i="1"/>
  <c r="KV26" i="1"/>
  <c r="KU26" i="1"/>
  <c r="KT26" i="1"/>
  <c r="KS26" i="1"/>
  <c r="KR26" i="1"/>
  <c r="KQ26" i="1"/>
  <c r="KP26" i="1"/>
  <c r="KO26" i="1"/>
  <c r="KN26" i="1"/>
  <c r="KM26" i="1"/>
  <c r="KL26" i="1"/>
  <c r="KK26" i="1"/>
  <c r="KJ26" i="1"/>
  <c r="KI26" i="1"/>
  <c r="KH26" i="1"/>
  <c r="KG26" i="1"/>
  <c r="KF26" i="1"/>
  <c r="KE26" i="1"/>
  <c r="JV26" i="1"/>
  <c r="JU26" i="1"/>
  <c r="JT26" i="1"/>
  <c r="JS26" i="1"/>
  <c r="JR26" i="1"/>
  <c r="JQ26" i="1"/>
  <c r="JP26" i="1"/>
  <c r="JO26" i="1"/>
  <c r="JN26" i="1"/>
  <c r="JM26" i="1"/>
  <c r="JL26" i="1"/>
  <c r="JK26" i="1"/>
  <c r="JJ26" i="1"/>
  <c r="JI26" i="1"/>
  <c r="JH26" i="1"/>
  <c r="JG26" i="1"/>
  <c r="JF26" i="1"/>
  <c r="JE26" i="1"/>
  <c r="IV26" i="1"/>
  <c r="IU26" i="1"/>
  <c r="IT26" i="1"/>
  <c r="IS26" i="1"/>
  <c r="IR26" i="1"/>
  <c r="IQ26" i="1"/>
  <c r="IP26" i="1"/>
  <c r="IO26" i="1"/>
  <c r="IN26" i="1"/>
  <c r="IM26" i="1"/>
  <c r="IL26" i="1"/>
  <c r="IK26" i="1"/>
  <c r="IJ26" i="1"/>
  <c r="II26" i="1"/>
  <c r="IH26" i="1"/>
  <c r="IG26" i="1"/>
  <c r="IF26" i="1"/>
  <c r="IE26" i="1"/>
  <c r="HV26" i="1"/>
  <c r="HU26" i="1"/>
  <c r="HT26" i="1"/>
  <c r="HS26" i="1"/>
  <c r="HR26" i="1"/>
  <c r="HQ26" i="1"/>
  <c r="HP26" i="1"/>
  <c r="HO26" i="1"/>
  <c r="HN26" i="1"/>
  <c r="HM26" i="1"/>
  <c r="HL26" i="1"/>
  <c r="HK26" i="1"/>
  <c r="HJ26" i="1"/>
  <c r="HI26" i="1"/>
  <c r="HH26" i="1"/>
  <c r="HG26" i="1"/>
  <c r="HF26" i="1"/>
  <c r="HE26" i="1"/>
  <c r="GV26" i="1"/>
  <c r="GU26" i="1"/>
  <c r="GT26" i="1"/>
  <c r="GS26" i="1"/>
  <c r="GR26" i="1"/>
  <c r="GQ26" i="1"/>
  <c r="GP26" i="1"/>
  <c r="GO26" i="1"/>
  <c r="GN26" i="1"/>
  <c r="GM26" i="1"/>
  <c r="GL26" i="1"/>
  <c r="GK26" i="1"/>
  <c r="GJ26" i="1"/>
  <c r="GI26" i="1"/>
  <c r="GH26" i="1"/>
  <c r="GG26" i="1"/>
  <c r="GF26" i="1"/>
  <c r="GE26" i="1"/>
  <c r="FV26" i="1"/>
  <c r="FU26" i="1"/>
  <c r="FT26" i="1"/>
  <c r="FS26" i="1"/>
  <c r="FR26" i="1"/>
  <c r="FQ26" i="1"/>
  <c r="FP26" i="1"/>
  <c r="FO26" i="1"/>
  <c r="FN26" i="1"/>
  <c r="FM26" i="1"/>
  <c r="FL26" i="1"/>
  <c r="FK26" i="1"/>
  <c r="FJ26" i="1"/>
  <c r="FI26" i="1"/>
  <c r="FH26" i="1"/>
  <c r="FG26" i="1"/>
  <c r="FF26" i="1"/>
  <c r="FE26" i="1"/>
  <c r="EV26" i="1"/>
  <c r="EU26" i="1"/>
  <c r="ET26" i="1"/>
  <c r="ES26" i="1"/>
  <c r="ER26" i="1"/>
  <c r="EQ26" i="1"/>
  <c r="EP26" i="1"/>
  <c r="EO26" i="1"/>
  <c r="EN26" i="1"/>
  <c r="EM26" i="1"/>
  <c r="EL26" i="1"/>
  <c r="EK26" i="1"/>
  <c r="EJ26" i="1"/>
  <c r="EI26" i="1"/>
  <c r="EH26" i="1"/>
  <c r="EG26" i="1"/>
  <c r="EF26" i="1"/>
  <c r="EE26" i="1"/>
  <c r="DV26" i="1"/>
  <c r="DU26" i="1"/>
  <c r="DT26" i="1"/>
  <c r="DS26" i="1"/>
  <c r="DR26" i="1"/>
  <c r="DQ26" i="1"/>
  <c r="DP26" i="1"/>
  <c r="DO26" i="1"/>
  <c r="DN26" i="1"/>
  <c r="DM26" i="1"/>
  <c r="DL26" i="1"/>
  <c r="DK26" i="1"/>
  <c r="DJ26" i="1"/>
  <c r="DI26" i="1"/>
  <c r="DH26" i="1"/>
  <c r="DG26" i="1"/>
  <c r="DF26" i="1"/>
  <c r="DE26" i="1"/>
  <c r="CV26" i="1"/>
  <c r="CU26" i="1"/>
  <c r="CT26" i="1"/>
  <c r="CS26" i="1"/>
  <c r="CR26" i="1"/>
  <c r="CQ26" i="1"/>
  <c r="CP26" i="1"/>
  <c r="CO26" i="1"/>
  <c r="CN26" i="1"/>
  <c r="CM26" i="1"/>
  <c r="CL26" i="1"/>
  <c r="CK26" i="1"/>
  <c r="CJ26" i="1"/>
  <c r="CI26" i="1"/>
  <c r="CH26" i="1"/>
  <c r="CG26" i="1"/>
  <c r="CF26" i="1"/>
  <c r="CE26" i="1"/>
  <c r="BV26" i="1"/>
  <c r="BU26" i="1"/>
  <c r="BT26" i="1"/>
  <c r="BS26" i="1"/>
  <c r="BR26" i="1"/>
  <c r="BQ26" i="1"/>
  <c r="BP26" i="1"/>
  <c r="BO26" i="1"/>
  <c r="BN26" i="1"/>
  <c r="BM26" i="1"/>
  <c r="BL26" i="1"/>
  <c r="BK26" i="1"/>
  <c r="BJ26" i="1"/>
  <c r="BI26" i="1"/>
  <c r="BH26" i="1"/>
  <c r="BG26" i="1"/>
  <c r="BF26" i="1"/>
  <c r="BE26" i="1"/>
  <c r="AV26" i="1"/>
  <c r="AU26" i="1"/>
  <c r="AT26" i="1"/>
  <c r="AS26" i="1"/>
  <c r="AR26" i="1"/>
  <c r="AQ26" i="1"/>
  <c r="AP26" i="1"/>
  <c r="AO26" i="1"/>
  <c r="AN26" i="1"/>
  <c r="AM26" i="1"/>
  <c r="AL26" i="1"/>
  <c r="AK26" i="1"/>
  <c r="AJ26" i="1"/>
  <c r="AI26" i="1"/>
  <c r="AH26" i="1"/>
  <c r="AG26" i="1"/>
  <c r="AF26" i="1"/>
  <c r="U26" i="1"/>
  <c r="T26" i="1"/>
  <c r="S26" i="1"/>
  <c r="R26" i="1"/>
  <c r="O26" i="1"/>
  <c r="N26" i="1"/>
  <c r="M26" i="1"/>
  <c r="L26" i="1"/>
  <c r="K26" i="1"/>
  <c r="J26" i="1"/>
  <c r="I26" i="1"/>
  <c r="H26" i="1"/>
  <c r="G26" i="1"/>
  <c r="F26" i="1"/>
  <c r="E26" i="1"/>
  <c r="D26" i="1"/>
  <c r="MV8" i="1"/>
  <c r="MU8" i="1"/>
  <c r="MT8" i="1"/>
  <c r="MS8" i="1"/>
  <c r="MR8" i="1"/>
  <c r="MQ8" i="1"/>
  <c r="MP8" i="1"/>
  <c r="MO8" i="1"/>
  <c r="MN8" i="1"/>
  <c r="MM8" i="1"/>
  <c r="ML8" i="1"/>
  <c r="MK8" i="1"/>
  <c r="MJ8" i="1"/>
  <c r="MI8" i="1"/>
  <c r="MH8" i="1"/>
  <c r="MG8" i="1"/>
  <c r="MF8" i="1"/>
  <c r="ME8" i="1"/>
  <c r="LV8" i="1"/>
  <c r="LU8" i="1"/>
  <c r="LT8" i="1"/>
  <c r="LS8" i="1"/>
  <c r="LR8" i="1"/>
  <c r="LQ8" i="1"/>
  <c r="LP8" i="1"/>
  <c r="LO8" i="1"/>
  <c r="LN8" i="1"/>
  <c r="LM8" i="1"/>
  <c r="LL8" i="1"/>
  <c r="LK8" i="1"/>
  <c r="LJ8" i="1"/>
  <c r="LI8" i="1"/>
  <c r="LH8" i="1"/>
  <c r="LG8" i="1"/>
  <c r="LF8" i="1"/>
  <c r="LE8" i="1"/>
  <c r="KV8" i="1"/>
  <c r="KU8" i="1"/>
  <c r="KT8" i="1"/>
  <c r="KS8" i="1"/>
  <c r="KR8" i="1"/>
  <c r="KQ8" i="1"/>
  <c r="KP8" i="1"/>
  <c r="KO8" i="1"/>
  <c r="KN8" i="1"/>
  <c r="KM8" i="1"/>
  <c r="KL8" i="1"/>
  <c r="KK8" i="1"/>
  <c r="KJ8" i="1"/>
  <c r="KI8" i="1"/>
  <c r="KH8" i="1"/>
  <c r="KG8" i="1"/>
  <c r="KF8" i="1"/>
  <c r="KE8" i="1"/>
  <c r="JV8" i="1"/>
  <c r="JU8" i="1"/>
  <c r="JT8" i="1"/>
  <c r="JS8" i="1"/>
  <c r="JR8" i="1"/>
  <c r="JQ8" i="1"/>
  <c r="JP8" i="1"/>
  <c r="JO8" i="1"/>
  <c r="JN8" i="1"/>
  <c r="JM8" i="1"/>
  <c r="JL8" i="1"/>
  <c r="JK8" i="1"/>
  <c r="JJ8" i="1"/>
  <c r="JI8" i="1"/>
  <c r="JH8" i="1"/>
  <c r="JG8" i="1"/>
  <c r="JF8" i="1"/>
  <c r="JE8" i="1"/>
  <c r="IV8" i="1"/>
  <c r="IU8" i="1"/>
  <c r="IT8" i="1"/>
  <c r="IS8" i="1"/>
  <c r="IR8" i="1"/>
  <c r="IQ8" i="1"/>
  <c r="IP8" i="1"/>
  <c r="IO8" i="1"/>
  <c r="IN8" i="1"/>
  <c r="IM8" i="1"/>
  <c r="IL8" i="1"/>
  <c r="IK8" i="1"/>
  <c r="IJ8" i="1"/>
  <c r="II8" i="1"/>
  <c r="IH8" i="1"/>
  <c r="IG8" i="1"/>
  <c r="IF8" i="1"/>
  <c r="IE8" i="1"/>
  <c r="HV8" i="1"/>
  <c r="HU8" i="1"/>
  <c r="HT8" i="1"/>
  <c r="HS8" i="1"/>
  <c r="HR8" i="1"/>
  <c r="HQ8" i="1"/>
  <c r="HP8" i="1"/>
  <c r="HO8" i="1"/>
  <c r="HN8" i="1"/>
  <c r="HM8" i="1"/>
  <c r="HL8" i="1"/>
  <c r="HK8" i="1"/>
  <c r="HJ8" i="1"/>
  <c r="HI8" i="1"/>
  <c r="HH8" i="1"/>
  <c r="HG8" i="1"/>
  <c r="HF8" i="1"/>
  <c r="HE8" i="1"/>
  <c r="GV8" i="1"/>
  <c r="GU8" i="1"/>
  <c r="GT8" i="1"/>
  <c r="GS8" i="1"/>
  <c r="GR8" i="1"/>
  <c r="GQ8" i="1"/>
  <c r="GP8" i="1"/>
  <c r="GO8" i="1"/>
  <c r="GN8" i="1"/>
  <c r="GM8" i="1"/>
  <c r="GL8" i="1"/>
  <c r="GK8" i="1"/>
  <c r="GJ8" i="1"/>
  <c r="GI8" i="1"/>
  <c r="GH8" i="1"/>
  <c r="GG8" i="1"/>
  <c r="GF8" i="1"/>
  <c r="GE8" i="1"/>
  <c r="FV8" i="1"/>
  <c r="FU8" i="1"/>
  <c r="FT8" i="1"/>
  <c r="FS8" i="1"/>
  <c r="FR8" i="1"/>
  <c r="FQ8" i="1"/>
  <c r="FP8" i="1"/>
  <c r="FO8" i="1"/>
  <c r="FN8" i="1"/>
  <c r="FM8" i="1"/>
  <c r="FL8" i="1"/>
  <c r="FK8" i="1"/>
  <c r="FJ8" i="1"/>
  <c r="FI8" i="1"/>
  <c r="FH8" i="1"/>
  <c r="FG8" i="1"/>
  <c r="FF8" i="1"/>
  <c r="FE8" i="1"/>
  <c r="EV8" i="1"/>
  <c r="EU8" i="1"/>
  <c r="ET8" i="1"/>
  <c r="ES8" i="1"/>
  <c r="ER8" i="1"/>
  <c r="EQ8" i="1"/>
  <c r="EP8" i="1"/>
  <c r="EO8" i="1"/>
  <c r="EN8" i="1"/>
  <c r="EM8" i="1"/>
  <c r="EL8" i="1"/>
  <c r="EK8" i="1"/>
  <c r="EJ8" i="1"/>
  <c r="EI8" i="1"/>
  <c r="EH8" i="1"/>
  <c r="EG8" i="1"/>
  <c r="EF8" i="1"/>
  <c r="EE8" i="1"/>
  <c r="DV8" i="1"/>
  <c r="DU8" i="1"/>
  <c r="DT8" i="1"/>
  <c r="DS8" i="1"/>
  <c r="DR8" i="1"/>
  <c r="DQ8" i="1"/>
  <c r="DP8" i="1"/>
  <c r="DO8" i="1"/>
  <c r="DN8" i="1"/>
  <c r="DM8" i="1"/>
  <c r="DL8" i="1"/>
  <c r="DK8" i="1"/>
  <c r="DJ8" i="1"/>
  <c r="DI8" i="1"/>
  <c r="DH8" i="1"/>
  <c r="DG8" i="1"/>
  <c r="DF8" i="1"/>
  <c r="DE8" i="1"/>
  <c r="CV8" i="1"/>
  <c r="CU8" i="1"/>
  <c r="CT8" i="1"/>
  <c r="CS8" i="1"/>
  <c r="CR8" i="1"/>
  <c r="CQ8" i="1"/>
  <c r="CP8" i="1"/>
  <c r="CO8" i="1"/>
  <c r="CN8" i="1"/>
  <c r="CM8" i="1"/>
  <c r="CL8" i="1"/>
  <c r="CK8" i="1"/>
  <c r="CJ8" i="1"/>
  <c r="CI8" i="1"/>
  <c r="CH8" i="1"/>
  <c r="CG8" i="1"/>
  <c r="CF8" i="1"/>
  <c r="CE8" i="1"/>
  <c r="BV8" i="1"/>
  <c r="BU8" i="1"/>
  <c r="BT8" i="1"/>
  <c r="BS8" i="1"/>
  <c r="BR8" i="1"/>
  <c r="BQ8" i="1"/>
  <c r="BP8" i="1"/>
  <c r="BO8" i="1"/>
  <c r="BN8" i="1"/>
  <c r="BM8" i="1"/>
  <c r="BL8" i="1"/>
  <c r="BK8" i="1"/>
  <c r="BJ8" i="1"/>
  <c r="BI8" i="1"/>
  <c r="BH8" i="1"/>
  <c r="BG8" i="1"/>
  <c r="BF8" i="1"/>
  <c r="BE8" i="1"/>
  <c r="AV8" i="1"/>
  <c r="AU8" i="1"/>
  <c r="AT8" i="1"/>
  <c r="AS8" i="1"/>
  <c r="AR8" i="1"/>
  <c r="AQ8" i="1"/>
  <c r="AP8" i="1"/>
  <c r="AO8" i="1"/>
  <c r="AN8" i="1"/>
  <c r="AM8" i="1"/>
  <c r="AL8" i="1"/>
  <c r="AK8" i="1"/>
  <c r="AJ8" i="1"/>
  <c r="AI8" i="1"/>
  <c r="AH8" i="1"/>
  <c r="AG8" i="1"/>
  <c r="AF8" i="1"/>
  <c r="U8" i="1"/>
  <c r="T8" i="1"/>
  <c r="S8" i="1"/>
  <c r="R8" i="1"/>
  <c r="Q8" i="1"/>
  <c r="P8" i="1"/>
  <c r="O8" i="1"/>
  <c r="N8" i="1"/>
  <c r="M8" i="1"/>
  <c r="L8" i="1"/>
  <c r="K8" i="1"/>
  <c r="J8" i="1"/>
  <c r="I8" i="1"/>
  <c r="H8" i="1"/>
  <c r="G8" i="1"/>
  <c r="F8" i="1"/>
  <c r="E8" i="1"/>
  <c r="D8" i="1"/>
  <c r="AS7" i="11" l="1"/>
  <c r="BK7" i="11" s="1"/>
  <c r="AS8" i="11"/>
  <c r="BK8" i="11" s="1"/>
  <c r="AS10" i="11"/>
  <c r="BK10" i="11" s="1"/>
  <c r="AS11" i="11"/>
  <c r="BK11" i="11" s="1"/>
  <c r="AS12" i="11"/>
  <c r="BK12" i="11" s="1"/>
  <c r="AS13" i="11"/>
  <c r="BK13" i="11" s="1"/>
  <c r="AS14" i="11"/>
  <c r="BK14" i="11" s="1"/>
  <c r="AS15" i="11"/>
  <c r="BK15" i="11" s="1"/>
  <c r="AS16" i="11"/>
  <c r="BK16" i="11" s="1"/>
  <c r="AS17" i="11"/>
  <c r="BK17" i="11" s="1"/>
  <c r="AS18" i="11"/>
  <c r="BK18" i="11" s="1"/>
  <c r="AS19" i="11"/>
  <c r="BK19" i="11" s="1"/>
  <c r="AS20" i="11"/>
  <c r="BK20" i="11" s="1"/>
  <c r="AS21" i="11"/>
  <c r="BK21" i="11" s="1"/>
  <c r="AS22" i="11"/>
  <c r="BK22" i="11" s="1"/>
  <c r="AS23" i="11"/>
  <c r="BK23" i="11" s="1"/>
  <c r="AS24" i="11"/>
  <c r="BK24" i="11" s="1"/>
  <c r="AS25" i="11"/>
  <c r="BK25" i="11" s="1"/>
  <c r="AJ7" i="11"/>
  <c r="BB7" i="11" s="1"/>
  <c r="AJ8" i="11"/>
  <c r="BB8" i="11" s="1"/>
  <c r="AJ10" i="11"/>
  <c r="BB10" i="11" s="1"/>
  <c r="AJ11" i="11"/>
  <c r="BB11" i="11" s="1"/>
  <c r="AJ12" i="11"/>
  <c r="BB12" i="11" s="1"/>
  <c r="AJ13" i="11"/>
  <c r="BB13" i="11" s="1"/>
  <c r="AJ14" i="11"/>
  <c r="BB14" i="11" s="1"/>
  <c r="AJ15" i="11"/>
  <c r="BB15" i="11" s="1"/>
  <c r="AJ16" i="11"/>
  <c r="BB16" i="11" s="1"/>
  <c r="AJ17" i="11"/>
  <c r="BB17" i="11" s="1"/>
  <c r="AJ18" i="11"/>
  <c r="BB18" i="11" s="1"/>
  <c r="AJ19" i="11"/>
  <c r="BB19" i="11" s="1"/>
  <c r="AJ20" i="11"/>
  <c r="BB20" i="11" s="1"/>
  <c r="AJ21" i="11"/>
  <c r="BB21" i="11" s="1"/>
  <c r="AJ22" i="11"/>
  <c r="BB22" i="11" s="1"/>
  <c r="AJ23" i="11"/>
  <c r="BB23" i="11" s="1"/>
  <c r="AJ24" i="11"/>
  <c r="BB24" i="11" s="1"/>
  <c r="AJ25" i="11"/>
  <c r="BB25" i="11" s="1"/>
  <c r="AP7" i="11"/>
  <c r="BH7" i="11" s="1"/>
  <c r="AR25" i="11"/>
  <c r="BJ25" i="11" s="1"/>
  <c r="AQ25" i="11"/>
  <c r="BI25" i="11" s="1"/>
  <c r="AP25" i="11"/>
  <c r="BH25" i="11" s="1"/>
  <c r="AI25" i="11"/>
  <c r="BA25" i="11" s="1"/>
  <c r="AH25" i="11"/>
  <c r="AZ25" i="11" s="1"/>
  <c r="AG25" i="11"/>
  <c r="AY25" i="11" s="1"/>
  <c r="AR24" i="11"/>
  <c r="BJ24" i="11" s="1"/>
  <c r="AQ24" i="11"/>
  <c r="BI24" i="11" s="1"/>
  <c r="AP24" i="11"/>
  <c r="BH24" i="11" s="1"/>
  <c r="AI24" i="11"/>
  <c r="BA24" i="11" s="1"/>
  <c r="AH24" i="11"/>
  <c r="AZ24" i="11" s="1"/>
  <c r="AG24" i="11"/>
  <c r="AY24" i="11" s="1"/>
  <c r="AR23" i="11"/>
  <c r="BJ23" i="11" s="1"/>
  <c r="AQ23" i="11"/>
  <c r="BI23" i="11" s="1"/>
  <c r="AP23" i="11"/>
  <c r="BH23" i="11" s="1"/>
  <c r="AI23" i="11"/>
  <c r="BA23" i="11" s="1"/>
  <c r="AH23" i="11"/>
  <c r="AZ23" i="11" s="1"/>
  <c r="AG23" i="11"/>
  <c r="AY23" i="11" s="1"/>
  <c r="AR22" i="11"/>
  <c r="BJ22" i="11" s="1"/>
  <c r="AQ22" i="11"/>
  <c r="BI22" i="11" s="1"/>
  <c r="AP22" i="11"/>
  <c r="BH22" i="11" s="1"/>
  <c r="AI22" i="11"/>
  <c r="BA22" i="11" s="1"/>
  <c r="AH22" i="11"/>
  <c r="AZ22" i="11" s="1"/>
  <c r="AG22" i="11"/>
  <c r="AY22" i="11" s="1"/>
  <c r="AR21" i="11"/>
  <c r="BJ21" i="11" s="1"/>
  <c r="AQ21" i="11"/>
  <c r="BI21" i="11" s="1"/>
  <c r="AP21" i="11"/>
  <c r="BH21" i="11" s="1"/>
  <c r="AI21" i="11"/>
  <c r="BA21" i="11" s="1"/>
  <c r="AH21" i="11"/>
  <c r="AZ21" i="11" s="1"/>
  <c r="AG21" i="11"/>
  <c r="AY21" i="11" s="1"/>
  <c r="AR20" i="11"/>
  <c r="BJ20" i="11" s="1"/>
  <c r="AQ20" i="11"/>
  <c r="BI20" i="11" s="1"/>
  <c r="AP20" i="11"/>
  <c r="BH20" i="11" s="1"/>
  <c r="AI20" i="11"/>
  <c r="BA20" i="11" s="1"/>
  <c r="AH20" i="11"/>
  <c r="AZ20" i="11" s="1"/>
  <c r="AG20" i="11"/>
  <c r="AY20" i="11" s="1"/>
  <c r="AR19" i="11"/>
  <c r="BJ19" i="11" s="1"/>
  <c r="AQ19" i="11"/>
  <c r="BI19" i="11" s="1"/>
  <c r="AP19" i="11"/>
  <c r="BH19" i="11" s="1"/>
  <c r="AI19" i="11"/>
  <c r="BA19" i="11" s="1"/>
  <c r="AH19" i="11"/>
  <c r="AZ19" i="11" s="1"/>
  <c r="AG19" i="11"/>
  <c r="AY19" i="11" s="1"/>
  <c r="AR18" i="11"/>
  <c r="BJ18" i="11" s="1"/>
  <c r="AQ18" i="11"/>
  <c r="BI18" i="11" s="1"/>
  <c r="AP18" i="11"/>
  <c r="BH18" i="11" s="1"/>
  <c r="AI18" i="11"/>
  <c r="BA18" i="11" s="1"/>
  <c r="AH18" i="11"/>
  <c r="AZ18" i="11" s="1"/>
  <c r="AG18" i="11"/>
  <c r="AY18" i="11" s="1"/>
  <c r="AR17" i="11"/>
  <c r="BJ17" i="11" s="1"/>
  <c r="AQ17" i="11"/>
  <c r="BI17" i="11" s="1"/>
  <c r="AP17" i="11"/>
  <c r="BH17" i="11" s="1"/>
  <c r="AI17" i="11"/>
  <c r="BA17" i="11" s="1"/>
  <c r="AH17" i="11"/>
  <c r="AZ17" i="11" s="1"/>
  <c r="AG17" i="11"/>
  <c r="AY17" i="11" s="1"/>
  <c r="AR16" i="11"/>
  <c r="BJ16" i="11" s="1"/>
  <c r="AQ16" i="11"/>
  <c r="BI16" i="11" s="1"/>
  <c r="AP16" i="11"/>
  <c r="BH16" i="11" s="1"/>
  <c r="AI16" i="11"/>
  <c r="BA16" i="11" s="1"/>
  <c r="AH16" i="11"/>
  <c r="AZ16" i="11" s="1"/>
  <c r="AG16" i="11"/>
  <c r="AY16" i="11" s="1"/>
  <c r="AR15" i="11"/>
  <c r="BJ15" i="11" s="1"/>
  <c r="AQ15" i="11"/>
  <c r="BI15" i="11" s="1"/>
  <c r="AP15" i="11"/>
  <c r="BH15" i="11" s="1"/>
  <c r="AI15" i="11"/>
  <c r="BA15" i="11" s="1"/>
  <c r="AH15" i="11"/>
  <c r="AZ15" i="11" s="1"/>
  <c r="AG15" i="11"/>
  <c r="AY15" i="11" s="1"/>
  <c r="AR14" i="11"/>
  <c r="BJ14" i="11" s="1"/>
  <c r="AQ14" i="11"/>
  <c r="BI14" i="11" s="1"/>
  <c r="AP14" i="11"/>
  <c r="BH14" i="11" s="1"/>
  <c r="AI14" i="11"/>
  <c r="BA14" i="11" s="1"/>
  <c r="AH14" i="11"/>
  <c r="AZ14" i="11" s="1"/>
  <c r="AG14" i="11"/>
  <c r="AY14" i="11" s="1"/>
  <c r="AR13" i="11"/>
  <c r="BJ13" i="11" s="1"/>
  <c r="AQ13" i="11"/>
  <c r="BI13" i="11" s="1"/>
  <c r="AP13" i="11"/>
  <c r="BH13" i="11" s="1"/>
  <c r="AI13" i="11"/>
  <c r="BA13" i="11" s="1"/>
  <c r="AH13" i="11"/>
  <c r="AZ13" i="11" s="1"/>
  <c r="AG13" i="11"/>
  <c r="AY13" i="11" s="1"/>
  <c r="AR12" i="11"/>
  <c r="BJ12" i="11" s="1"/>
  <c r="AQ12" i="11"/>
  <c r="BI12" i="11" s="1"/>
  <c r="AP12" i="11"/>
  <c r="BH12" i="11" s="1"/>
  <c r="AI12" i="11"/>
  <c r="BA12" i="11" s="1"/>
  <c r="AH12" i="11"/>
  <c r="AZ12" i="11" s="1"/>
  <c r="AG12" i="11"/>
  <c r="AY12" i="11" s="1"/>
  <c r="AR11" i="11"/>
  <c r="BJ11" i="11" s="1"/>
  <c r="AQ11" i="11"/>
  <c r="BI11" i="11" s="1"/>
  <c r="AP11" i="11"/>
  <c r="BH11" i="11" s="1"/>
  <c r="AI11" i="11"/>
  <c r="BA11" i="11" s="1"/>
  <c r="AH11" i="11"/>
  <c r="AZ11" i="11" s="1"/>
  <c r="AG11" i="11"/>
  <c r="AY11" i="11" s="1"/>
  <c r="AR10" i="11"/>
  <c r="BJ10" i="11" s="1"/>
  <c r="AQ10" i="11"/>
  <c r="BI10" i="11" s="1"/>
  <c r="AP10" i="11"/>
  <c r="BH10" i="11" s="1"/>
  <c r="AI10" i="11"/>
  <c r="BA10" i="11" s="1"/>
  <c r="AH10" i="11"/>
  <c r="AZ10" i="11" s="1"/>
  <c r="AG10" i="11"/>
  <c r="AY10" i="11" s="1"/>
  <c r="AR8" i="11"/>
  <c r="BJ8" i="11" s="1"/>
  <c r="AQ8" i="11"/>
  <c r="BI8" i="11" s="1"/>
  <c r="AP8" i="11"/>
  <c r="BH8" i="11" s="1"/>
  <c r="AI8" i="11"/>
  <c r="BA8" i="11" s="1"/>
  <c r="AH8" i="11"/>
  <c r="AZ8" i="11" s="1"/>
  <c r="AG8" i="11"/>
  <c r="AY8" i="11" s="1"/>
  <c r="AR7" i="11"/>
  <c r="BJ7" i="11" s="1"/>
  <c r="AQ7" i="11"/>
  <c r="BI7" i="11" s="1"/>
  <c r="AI7" i="11"/>
  <c r="BA7" i="11" s="1"/>
  <c r="AH7" i="11"/>
  <c r="AZ7" i="11" s="1"/>
  <c r="AG7" i="11"/>
  <c r="AY7" i="11" s="1"/>
  <c r="BH15" i="9"/>
  <c r="CX14" i="2" s="1"/>
  <c r="BE14" i="9"/>
  <c r="CU13" i="2" s="1"/>
  <c r="CM19" i="9"/>
  <c r="CH15" i="9"/>
  <c r="CC15" i="9"/>
  <c r="BC15" i="9"/>
  <c r="CE14" i="9"/>
  <c r="CF14" i="9" s="1"/>
  <c r="CG14" i="9" s="1"/>
  <c r="AC11" i="9"/>
  <c r="C11" i="9"/>
  <c r="AE11" i="1"/>
  <c r="BF14" i="9" l="1"/>
  <c r="CV13" i="2" s="1"/>
  <c r="CS8" i="9"/>
  <c r="BG14" i="9" l="1"/>
  <c r="CW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tc={658C1071-40A8-4D48-917B-D03DD34135DA}</author>
  </authors>
  <commentList>
    <comment ref="B71" authorId="0" shapeId="0" xr:uid="{658C1071-40A8-4D48-917B-D03DD34135DA}">
      <text>
        <t>[Threaded comment]
Your version of Excel allows you to read this threaded comment; however, any edits to it will get removed if the file is opened in a newer version of Excel. Learn more: https://go.microsoft.com/fwlink/?linkid=870924
Comment:
    Assume 'institutional characteristics' isn't a proper title of these surveys? May be just a descriptor, hence lowercase. Can't see them at the web site given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E11" authorId="0" shapeId="0" xr:uid="{00000000-0006-0000-0300-000001000000}">
      <text>
        <r>
          <rPr>
            <b/>
            <sz val="8"/>
            <color indexed="81"/>
            <rFont val="Tahoma"/>
            <family val="2"/>
          </rPr>
          <t>jmarks:</t>
        </r>
        <r>
          <rPr>
            <sz val="8"/>
            <color indexed="81"/>
            <rFont val="Tahoma"/>
            <family val="2"/>
          </rPr>
          <t xml:space="preserve">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3" authorId="0" shapeId="0" xr:uid="{00000000-0006-0000-0400-000001000000}">
      <text>
        <r>
          <rPr>
            <b/>
            <sz val="8"/>
            <color indexed="81"/>
            <rFont val="Tahoma"/>
            <family val="2"/>
          </rPr>
          <t>jmarks:</t>
        </r>
        <r>
          <rPr>
            <sz val="8"/>
            <color indexed="81"/>
            <rFont val="Tahoma"/>
            <family val="2"/>
          </rPr>
          <t xml:space="preserve">
Two-year 1 until 2001-02</t>
        </r>
      </text>
    </comment>
    <comment ref="BB3" authorId="0" shapeId="0" xr:uid="{00000000-0006-0000-0400-000002000000}">
      <text>
        <r>
          <rPr>
            <b/>
            <sz val="8"/>
            <color indexed="81"/>
            <rFont val="Tahoma"/>
            <family val="2"/>
          </rPr>
          <t>jmarks:</t>
        </r>
        <r>
          <rPr>
            <sz val="8"/>
            <color indexed="81"/>
            <rFont val="Tahoma"/>
            <family val="2"/>
          </rPr>
          <t xml:space="preserve">
Two-year 2 until 2001-02
</t>
        </r>
      </text>
    </comment>
    <comment ref="C11" authorId="0" shapeId="0" xr:uid="{00000000-0006-0000-0400-000003000000}">
      <text>
        <r>
          <rPr>
            <b/>
            <sz val="8"/>
            <color indexed="81"/>
            <rFont val="Tahoma"/>
            <family val="2"/>
          </rPr>
          <t>jmarks:</t>
        </r>
        <r>
          <rPr>
            <sz val="8"/>
            <color indexed="81"/>
            <rFont val="Tahoma"/>
            <family val="2"/>
          </rPr>
          <t xml:space="preserve">
extrapolated
</t>
        </r>
      </text>
    </comment>
    <comment ref="AC11" authorId="0" shapeId="0" xr:uid="{00000000-0006-0000-0400-000004000000}">
      <text>
        <r>
          <rPr>
            <b/>
            <sz val="8"/>
            <color indexed="81"/>
            <rFont val="Tahoma"/>
            <family val="2"/>
          </rPr>
          <t>jmarks:</t>
        </r>
        <r>
          <rPr>
            <sz val="8"/>
            <color indexed="81"/>
            <rFont val="Tahoma"/>
            <family val="2"/>
          </rPr>
          <t xml:space="preserve">
extrapolated
</t>
        </r>
      </text>
    </comment>
    <comment ref="BE14" authorId="0" shapeId="0" xr:uid="{00000000-0006-0000-0400-000005000000}">
      <text>
        <r>
          <rPr>
            <b/>
            <sz val="8"/>
            <color indexed="81"/>
            <rFont val="Tahoma"/>
            <family val="2"/>
          </rPr>
          <t>jmarks:</t>
        </r>
        <r>
          <rPr>
            <sz val="8"/>
            <color indexed="81"/>
            <rFont val="Tahoma"/>
            <family val="2"/>
          </rPr>
          <t xml:space="preserve">
extrapolated
</t>
        </r>
      </text>
    </comment>
    <comment ref="BF14" authorId="0" shapeId="0" xr:uid="{00000000-0006-0000-0400-000006000000}">
      <text>
        <r>
          <rPr>
            <b/>
            <sz val="8"/>
            <color indexed="81"/>
            <rFont val="Tahoma"/>
            <family val="2"/>
          </rPr>
          <t>jmarks:</t>
        </r>
        <r>
          <rPr>
            <sz val="8"/>
            <color indexed="81"/>
            <rFont val="Tahoma"/>
            <family val="2"/>
          </rPr>
          <t xml:space="preserve">
extrapolated
</t>
        </r>
      </text>
    </comment>
    <comment ref="BG14" authorId="0" shapeId="0" xr:uid="{00000000-0006-0000-0400-000007000000}">
      <text>
        <r>
          <rPr>
            <b/>
            <sz val="8"/>
            <color indexed="81"/>
            <rFont val="Tahoma"/>
            <family val="2"/>
          </rPr>
          <t>jmarks:</t>
        </r>
        <r>
          <rPr>
            <sz val="8"/>
            <color indexed="81"/>
            <rFont val="Tahoma"/>
            <family val="2"/>
          </rPr>
          <t xml:space="preserve">
extrapolated
</t>
        </r>
      </text>
    </comment>
    <comment ref="CE14" authorId="0" shapeId="0" xr:uid="{00000000-0006-0000-0400-000008000000}">
      <text>
        <r>
          <rPr>
            <b/>
            <sz val="8"/>
            <color indexed="81"/>
            <rFont val="Tahoma"/>
            <family val="2"/>
          </rPr>
          <t>jmarks:</t>
        </r>
        <r>
          <rPr>
            <sz val="8"/>
            <color indexed="81"/>
            <rFont val="Tahoma"/>
            <family val="2"/>
          </rPr>
          <t xml:space="preserve">
extrapolated
</t>
        </r>
      </text>
    </comment>
    <comment ref="CF14" authorId="0" shapeId="0" xr:uid="{00000000-0006-0000-0400-000009000000}">
      <text>
        <r>
          <rPr>
            <b/>
            <sz val="8"/>
            <color indexed="81"/>
            <rFont val="Tahoma"/>
            <family val="2"/>
          </rPr>
          <t>jmarks:</t>
        </r>
        <r>
          <rPr>
            <sz val="8"/>
            <color indexed="81"/>
            <rFont val="Tahoma"/>
            <family val="2"/>
          </rPr>
          <t xml:space="preserve">
extrapolated
</t>
        </r>
      </text>
    </comment>
    <comment ref="CG14" authorId="0" shapeId="0" xr:uid="{00000000-0006-0000-0400-00000A000000}">
      <text>
        <r>
          <rPr>
            <b/>
            <sz val="8"/>
            <color indexed="81"/>
            <rFont val="Tahoma"/>
            <family val="2"/>
          </rPr>
          <t>jmarks:</t>
        </r>
        <r>
          <rPr>
            <sz val="8"/>
            <color indexed="81"/>
            <rFont val="Tahoma"/>
            <family val="2"/>
          </rPr>
          <t xml:space="preserve">
extrapolated
</t>
        </r>
      </text>
    </comment>
    <comment ref="BC15" authorId="0" shapeId="0" xr:uid="{00000000-0006-0000-0400-00000B000000}">
      <text>
        <r>
          <rPr>
            <b/>
            <sz val="8"/>
            <color indexed="81"/>
            <rFont val="Tahoma"/>
            <family val="2"/>
          </rPr>
          <t>jmarks:</t>
        </r>
        <r>
          <rPr>
            <sz val="8"/>
            <color indexed="81"/>
            <rFont val="Tahoma"/>
            <family val="2"/>
          </rPr>
          <t xml:space="preserve">
extrapolated
</t>
        </r>
      </text>
    </comment>
    <comment ref="BH15" authorId="0" shapeId="0" xr:uid="{00000000-0006-0000-0400-00000C000000}">
      <text>
        <r>
          <rPr>
            <b/>
            <sz val="8"/>
            <color indexed="81"/>
            <rFont val="Tahoma"/>
            <family val="2"/>
          </rPr>
          <t>jmarks:</t>
        </r>
        <r>
          <rPr>
            <sz val="8"/>
            <color indexed="81"/>
            <rFont val="Tahoma"/>
            <family val="2"/>
          </rPr>
          <t xml:space="preserve">
extrapolated
</t>
        </r>
      </text>
    </comment>
    <comment ref="CC15" authorId="0" shapeId="0" xr:uid="{00000000-0006-0000-0400-00000D000000}">
      <text>
        <r>
          <rPr>
            <b/>
            <sz val="8"/>
            <color indexed="81"/>
            <rFont val="Tahoma"/>
            <family val="2"/>
          </rPr>
          <t>jmarks:</t>
        </r>
        <r>
          <rPr>
            <sz val="8"/>
            <color indexed="81"/>
            <rFont val="Tahoma"/>
            <family val="2"/>
          </rPr>
          <t xml:space="preserve">
extrapolated
</t>
        </r>
      </text>
    </comment>
    <comment ref="CH15" authorId="0" shapeId="0" xr:uid="{00000000-0006-0000-0400-00000E000000}">
      <text>
        <r>
          <rPr>
            <b/>
            <sz val="8"/>
            <color indexed="81"/>
            <rFont val="Tahoma"/>
            <family val="2"/>
          </rPr>
          <t>jmarks:</t>
        </r>
        <r>
          <rPr>
            <sz val="8"/>
            <color indexed="81"/>
            <rFont val="Tahoma"/>
            <family val="2"/>
          </rPr>
          <t xml:space="preserve">
extrapolated
</t>
        </r>
      </text>
    </comment>
    <comment ref="BM19" authorId="0" shapeId="0" xr:uid="{00000000-0006-0000-0400-00000F000000}">
      <text>
        <r>
          <rPr>
            <b/>
            <sz val="8"/>
            <color indexed="81"/>
            <rFont val="Tahoma"/>
            <family val="2"/>
          </rPr>
          <t>jmarks:</t>
        </r>
        <r>
          <rPr>
            <sz val="8"/>
            <color indexed="81"/>
            <rFont val="Tahoma"/>
            <family val="2"/>
          </rPr>
          <t xml:space="preserve">
extrapolated</t>
        </r>
      </text>
    </comment>
    <comment ref="CM19" authorId="0" shapeId="0" xr:uid="{00000000-0006-0000-0400-000010000000}">
      <text>
        <r>
          <rPr>
            <b/>
            <sz val="8"/>
            <color indexed="81"/>
            <rFont val="Tahoma"/>
            <family val="2"/>
          </rPr>
          <t>jmarks:</t>
        </r>
        <r>
          <rPr>
            <sz val="8"/>
            <color indexed="81"/>
            <rFont val="Tahoma"/>
            <family val="2"/>
          </rPr>
          <t xml:space="preserve">
extrapolated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3" authorId="0" shapeId="0" xr:uid="{00000000-0006-0000-0500-000001000000}">
      <text>
        <r>
          <rPr>
            <b/>
            <sz val="10"/>
            <color indexed="81"/>
            <rFont val="Tahoma"/>
            <family val="2"/>
          </rPr>
          <t>jmarks:</t>
        </r>
        <r>
          <rPr>
            <sz val="10"/>
            <color indexed="81"/>
            <rFont val="Tahoma"/>
            <family val="2"/>
          </rPr>
          <t xml:space="preserve">
must edit formulas to change the constant dollar year from prior to new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22" authorId="0" shapeId="0" xr:uid="{00000000-0006-0000-0600-000001000000}">
      <text>
        <r>
          <rPr>
            <b/>
            <sz val="9"/>
            <color indexed="81"/>
            <rFont val="Tahoma"/>
            <family val="2"/>
          </rPr>
          <t>jmarks: Note that the formula for this regional line is "out of order."</t>
        </r>
      </text>
    </comment>
    <comment ref="A37" authorId="0" shapeId="0" xr:uid="{00000000-0006-0000-0600-000002000000}">
      <text>
        <r>
          <rPr>
            <b/>
            <sz val="9"/>
            <color indexed="81"/>
            <rFont val="Tahoma"/>
            <family val="2"/>
          </rPr>
          <t>jmarks: Note that the formula for this regional line is "out of order."</t>
        </r>
      </text>
    </comment>
    <comment ref="A51" authorId="0" shapeId="0" xr:uid="{00000000-0006-0000-0600-000003000000}">
      <text>
        <r>
          <rPr>
            <b/>
            <sz val="9"/>
            <color indexed="81"/>
            <rFont val="Tahoma"/>
            <family val="2"/>
          </rPr>
          <t>jmarks: Note that the formula for this regional line is "out of order."</t>
        </r>
      </text>
    </comment>
  </commentList>
</comments>
</file>

<file path=xl/sharedStrings.xml><?xml version="1.0" encoding="utf-8"?>
<sst xmlns="http://schemas.openxmlformats.org/spreadsheetml/2006/main" count="4851" uniqueCount="247">
  <si>
    <t>Median Annualized Undergraduate Tuition and Required Fees for Full-Time Students</t>
  </si>
  <si>
    <t>Public Four-Year Colleges and Universities</t>
  </si>
  <si>
    <t>Four-Year 1</t>
  </si>
  <si>
    <t>Four-Year 2</t>
  </si>
  <si>
    <t>Four-Year 3</t>
  </si>
  <si>
    <t>Four-Year 4</t>
  </si>
  <si>
    <t>Four-Year 5</t>
  </si>
  <si>
    <t>Four-Year 6</t>
  </si>
  <si>
    <t>In-State</t>
  </si>
  <si>
    <t>1985-86</t>
  </si>
  <si>
    <t>1993-94</t>
  </si>
  <si>
    <t>1994-95</t>
  </si>
  <si>
    <t>1995-96</t>
  </si>
  <si>
    <t>1996-97</t>
  </si>
  <si>
    <t>1997-98</t>
  </si>
  <si>
    <t>1992-93</t>
  </si>
  <si>
    <t>United States Median</t>
  </si>
  <si>
    <t>NA</t>
  </si>
  <si>
    <t>SREB States Median</t>
  </si>
  <si>
    <t>Alabama</t>
  </si>
  <si>
    <t>Arkansas</t>
  </si>
  <si>
    <t>Florida</t>
  </si>
  <si>
    <t>Georgia</t>
  </si>
  <si>
    <t>Kentucky</t>
  </si>
  <si>
    <t>Louisiana</t>
  </si>
  <si>
    <t>Maryland</t>
  </si>
  <si>
    <t>Mississippi</t>
  </si>
  <si>
    <t>North Carolina</t>
  </si>
  <si>
    <t>Oklahoma</t>
  </si>
  <si>
    <t>South Carolina</t>
  </si>
  <si>
    <t>Tennessee</t>
  </si>
  <si>
    <t>N/A</t>
  </si>
  <si>
    <t>Texas</t>
  </si>
  <si>
    <t>Virginia</t>
  </si>
  <si>
    <t>West Virginia</t>
  </si>
  <si>
    <t xml:space="preserve"> NA=not available</t>
  </si>
  <si>
    <t>SOURCES:  SREB- State Data Exchange; SREB analysis of the National Center for Education Statistics data tapes.</t>
  </si>
  <si>
    <t>Public Two-Year Colleges</t>
  </si>
  <si>
    <t>Delaware</t>
  </si>
  <si>
    <t>In-State Students</t>
  </si>
  <si>
    <t>Out-of-State Students</t>
  </si>
  <si>
    <t>Four-Year</t>
  </si>
  <si>
    <t>Two-Year</t>
  </si>
  <si>
    <t>In-</t>
  </si>
  <si>
    <t>Out-of-</t>
  </si>
  <si>
    <t>State</t>
  </si>
  <si>
    <t>Sources:</t>
  </si>
  <si>
    <t xml:space="preserve"> </t>
  </si>
  <si>
    <t>Out of State</t>
  </si>
  <si>
    <t>United States</t>
  </si>
  <si>
    <t>SREB states</t>
  </si>
  <si>
    <t>SREB states median</t>
  </si>
  <si>
    <t>United States median</t>
  </si>
  <si>
    <t>Not Adjusted for Inflation</t>
  </si>
  <si>
    <t>All Four-Year</t>
  </si>
  <si>
    <t>1998-99</t>
  </si>
  <si>
    <t>1999-00</t>
  </si>
  <si>
    <t>2000-01</t>
  </si>
  <si>
    <t>of Median</t>
  </si>
  <si>
    <t xml:space="preserve"> Sources:</t>
  </si>
  <si>
    <t>Public Four-Year Colleges</t>
  </si>
  <si>
    <t>2001-02</t>
  </si>
  <si>
    <t>20001-02</t>
  </si>
  <si>
    <t>ALL Two-Year</t>
  </si>
  <si>
    <t>Sources:  SREB- State Data Exchange; SREB analysis of the National Center for Education Statistics,  IPEDS Institutional Characteristics data sets.</t>
  </si>
  <si>
    <t>—</t>
  </si>
  <si>
    <t>Colleges</t>
  </si>
  <si>
    <t>Technical</t>
  </si>
  <si>
    <t>continued</t>
  </si>
  <si>
    <r>
      <t>Median Annual Tuition and Required Fees for Full-Time Undergraduate Students</t>
    </r>
    <r>
      <rPr>
        <vertAlign val="superscript"/>
        <sz val="10"/>
        <rFont val="Arial"/>
        <family val="2"/>
      </rPr>
      <t>1</t>
    </r>
  </si>
  <si>
    <t>Institutes or</t>
  </si>
  <si>
    <t>All Technical Institutes or Colleges</t>
  </si>
  <si>
    <t>Lowest Fifth</t>
  </si>
  <si>
    <t>Highest Fifth</t>
  </si>
  <si>
    <t>Four-Year Colleges and Universities</t>
  </si>
  <si>
    <t>Two-Year Colleges</t>
  </si>
  <si>
    <t>Middle Fifth</t>
  </si>
  <si>
    <r>
      <t>Percent of Median Family Incomes Required to Pay Median Annual Tuition and Fees</t>
    </r>
    <r>
      <rPr>
        <vertAlign val="superscript"/>
        <sz val="10"/>
        <rFont val="Arial"/>
        <family val="2"/>
      </rPr>
      <t>1</t>
    </r>
  </si>
  <si>
    <t>Second Fifth</t>
  </si>
  <si>
    <t>Fourth Fifth</t>
  </si>
  <si>
    <t>Family Income</t>
  </si>
  <si>
    <t>2002-03</t>
  </si>
  <si>
    <t>2003-04</t>
  </si>
  <si>
    <t>1984-85</t>
  </si>
  <si>
    <t>Public Technical</t>
  </si>
  <si>
    <t>2004-05</t>
  </si>
  <si>
    <t>2005-06</t>
  </si>
  <si>
    <r>
      <t>Adjusted for Inflation</t>
    </r>
    <r>
      <rPr>
        <vertAlign val="superscript"/>
        <sz val="10"/>
        <rFont val="Arial"/>
        <family val="2"/>
      </rPr>
      <t>2</t>
    </r>
  </si>
  <si>
    <t>As Percentage</t>
  </si>
  <si>
    <t>Household Income</t>
  </si>
  <si>
    <t>"—" indicates not available.</t>
  </si>
  <si>
    <t>2006-07</t>
  </si>
  <si>
    <t>2007-08</t>
  </si>
  <si>
    <t>207-08</t>
  </si>
  <si>
    <t xml:space="preserve"> Percent Change</t>
  </si>
  <si>
    <t>OS ÷ IS</t>
  </si>
  <si>
    <t>2008-09</t>
  </si>
  <si>
    <r>
      <t>Median Annual Selected Costs for Full-Time, In-State, Undergraduate Students</t>
    </r>
    <r>
      <rPr>
        <vertAlign val="superscript"/>
        <sz val="10"/>
        <rFont val="Arial"/>
        <family val="2"/>
      </rPr>
      <t>1</t>
    </r>
  </si>
  <si>
    <t>Public Four-Year Colleges and Universities and Public Two-Year Colleges</t>
  </si>
  <si>
    <t>Tuition &amp; Fees</t>
  </si>
  <si>
    <t>Rounded Cost of Attendance</t>
  </si>
  <si>
    <r>
      <t>Housing and Food</t>
    </r>
    <r>
      <rPr>
        <vertAlign val="superscript"/>
        <sz val="10"/>
        <rFont val="Arial"/>
        <family val="2"/>
      </rPr>
      <t>2</t>
    </r>
  </si>
  <si>
    <t>Four-Year Colleges</t>
  </si>
  <si>
    <t>Sources: SREB-State Data Exchange and SREB analysis of National Center for Education Statistics data.</t>
  </si>
  <si>
    <r>
      <t>Cost of Attendance</t>
    </r>
    <r>
      <rPr>
        <vertAlign val="superscript"/>
        <sz val="10"/>
        <color indexed="30"/>
        <rFont val="Arial"/>
        <family val="2"/>
      </rPr>
      <t>3</t>
    </r>
  </si>
  <si>
    <t>2009-10</t>
  </si>
  <si>
    <t>DE10 #136</t>
  </si>
  <si>
    <t>DE10 #137</t>
  </si>
  <si>
    <t>DE10 #134</t>
  </si>
  <si>
    <t>DE10 #135</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</si>
  <si>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</si>
  <si>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</si>
  <si>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</si>
  <si>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</si>
  <si>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</si>
  <si>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</si>
  <si>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</si>
  <si>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</si>
  <si>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</si>
  <si>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</si>
  <si>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</si>
  <si>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</si>
  <si>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</si>
  <si>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</si>
  <si>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</si>
  <si>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</si>
  <si>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</si>
  <si>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</si>
  <si>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</si>
  <si>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</si>
  <si>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</si>
  <si>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</si>
  <si>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</si>
  <si>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</si>
  <si>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</si>
  <si>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</si>
  <si>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</si>
  <si>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</si>
  <si>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</si>
  <si>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</si>
  <si>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</si>
  <si>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</si>
  <si>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</si>
  <si>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</si>
  <si>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</si>
  <si>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</si>
  <si>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</si>
  <si>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</si>
  <si>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use for 2009-10</t>
  </si>
  <si>
    <t>IPEDS IC</t>
  </si>
  <si>
    <t>50 States and D.C.</t>
  </si>
  <si>
    <t>DE</t>
  </si>
  <si>
    <t xml:space="preserve">    as a percent of U.S.</t>
  </si>
  <si>
    <t>50 states and D.C.</t>
  </si>
  <si>
    <t>2010-11</t>
  </si>
  <si>
    <t>DE11 #134</t>
  </si>
  <si>
    <t>DE11 #137</t>
  </si>
  <si>
    <t>DE11 #135</t>
  </si>
  <si>
    <r>
      <t>3</t>
    </r>
    <r>
      <rPr>
        <sz val="10"/>
        <rFont val="Arial"/>
        <family val="2"/>
      </rPr>
      <t xml:space="preserve"> The sum of tuition and fees, housing and food.</t>
    </r>
  </si>
  <si>
    <r>
      <t xml:space="preserve">2 </t>
    </r>
    <r>
      <rPr>
        <sz val="10"/>
        <rFont val="Arial"/>
        <family val="2"/>
      </rPr>
      <t xml:space="preserve">These figures are the median cost for on-campus room and board at a 4-year non-specialized college or university. The costs of books, clothing, health care and transportation are </t>
    </r>
    <r>
      <rPr>
        <u/>
        <sz val="10"/>
        <rFont val="Arial"/>
        <family val="2"/>
      </rPr>
      <t>not</t>
    </r>
    <r>
      <rPr>
        <sz val="10"/>
        <rFont val="Arial"/>
        <family val="2"/>
      </rPr>
      <t xml:space="preserve"> included.</t>
    </r>
  </si>
  <si>
    <r>
      <t xml:space="preserve">1 </t>
    </r>
    <r>
      <rPr>
        <sz val="10"/>
        <rFont val="Arial"/>
        <family val="2"/>
      </rPr>
      <t>Tuition and fees reported for the SREB states represents an annual course load of 30 credit hours -- the number to keep a student on track for on-time graduation. The non-SREB states report based on a 12 credit hours per term basis -- the minimum number required to qualify as a full-time student for federal student financial aid programs.</t>
    </r>
  </si>
  <si>
    <t>updated: March 27, 2012, JLM</t>
  </si>
  <si>
    <t>Median Annual Tuition and Required Fees for Public Four-Year Colleges and Universities</t>
  </si>
  <si>
    <t>Median Annual Tuition and Required Fees for Public Two-Year Colleges</t>
  </si>
  <si>
    <t>Median SREB state</t>
  </si>
  <si>
    <t xml:space="preserve">   as a percent of U.S.</t>
  </si>
  <si>
    <t>Median Western state</t>
  </si>
  <si>
    <t>Median Midwestern state</t>
  </si>
  <si>
    <t>Median Northeastern state</t>
  </si>
  <si>
    <t>Median SREB State</t>
  </si>
  <si>
    <t>West median state</t>
  </si>
  <si>
    <t>Midwest median state</t>
  </si>
  <si>
    <t>Northeast median state</t>
  </si>
  <si>
    <r>
      <t xml:space="preserve">Median HOUSEHOLD Income </t>
    </r>
    <r>
      <rPr>
        <b/>
        <i/>
        <sz val="10"/>
        <color rgb="FF0000FF"/>
        <rFont val="Arial"/>
        <family val="2"/>
      </rPr>
      <t>(from FB 10)</t>
    </r>
  </si>
  <si>
    <t>use for 2010-11</t>
  </si>
  <si>
    <t>use for 2008-09</t>
  </si>
  <si>
    <t>use for 2007-08</t>
  </si>
  <si>
    <t>use for 2004-05</t>
  </si>
  <si>
    <t>use for 2011-12</t>
  </si>
  <si>
    <t>2011-12</t>
  </si>
  <si>
    <t>DE12 #133s</t>
  </si>
  <si>
    <t>DE12 #135s</t>
  </si>
  <si>
    <t>DE12 #134s</t>
  </si>
  <si>
    <t>DE12 #136s</t>
  </si>
  <si>
    <t>National Center for Higher Education Management Systems (NCHEMS) unpublished analysis of U.S. Census Bureau median household income data.</t>
  </si>
  <si>
    <t>may be in-state not in-district</t>
  </si>
  <si>
    <t>2012-13</t>
  </si>
  <si>
    <t>In 2012-13 $ (Academic Year CPI)</t>
  </si>
  <si>
    <t>2013-14</t>
  </si>
  <si>
    <r>
      <t xml:space="preserve">Median FAMILY Income </t>
    </r>
    <r>
      <rPr>
        <b/>
        <i/>
        <sz val="10"/>
        <color rgb="FF0000FF"/>
        <rFont val="Arial"/>
        <family val="2"/>
      </rPr>
      <t>by Quintile (from FB 11)</t>
    </r>
  </si>
  <si>
    <t>4th</t>
  </si>
  <si>
    <t>High</t>
  </si>
  <si>
    <t>Table 63</t>
  </si>
  <si>
    <t>Table 64</t>
  </si>
  <si>
    <t>use for 2012-13</t>
  </si>
  <si>
    <t>use for 2013-14</t>
  </si>
  <si>
    <t>SREB analysis of National Center for Education Statistics institutional characteristics surveys — www.nces.ed.gov/ipeds.</t>
  </si>
  <si>
    <t>U.S. Census Bureau median household income data — www.census.gov.</t>
  </si>
  <si>
    <r>
      <t xml:space="preserve">1 </t>
    </r>
    <r>
      <rPr>
        <sz val="10"/>
        <rFont val="Arial"/>
        <family val="2"/>
      </rPr>
      <t>Figures are based on median annual tuition and required fees for full-time, in-state undergraduate students at public colleges and universities.</t>
    </r>
  </si>
  <si>
    <t>National Center for Higher Education Management Systems (NCHEMS) unpublished analysis of U.S. Census Bureau American Community Survey data — www.higheredinfo.org.</t>
  </si>
  <si>
    <t>3rd</t>
  </si>
  <si>
    <t>2nd</t>
  </si>
  <si>
    <t>Low</t>
  </si>
  <si>
    <t>2014-15</t>
  </si>
  <si>
    <t>DE15 #133s</t>
  </si>
  <si>
    <t>DE14 #133s</t>
  </si>
  <si>
    <t>DE13#133s</t>
  </si>
  <si>
    <t>DE15#134</t>
  </si>
  <si>
    <t>DE14 #135s</t>
  </si>
  <si>
    <t>DE13 #135s</t>
  </si>
  <si>
    <t>DE15#132</t>
  </si>
  <si>
    <t>DE14#132</t>
  </si>
  <si>
    <t>DE13#132</t>
  </si>
  <si>
    <t>DE12#132</t>
  </si>
  <si>
    <t>DE14#134</t>
  </si>
  <si>
    <t>DE13#134</t>
  </si>
  <si>
    <t>DE12#134</t>
  </si>
  <si>
    <t>use for 2014-15</t>
  </si>
  <si>
    <t>12/5/16 DE tuition not yet added</t>
  </si>
  <si>
    <t>Note: Need to update with DE data</t>
  </si>
  <si>
    <t>US is in-district, not in-state</t>
  </si>
  <si>
    <t>2015-16</t>
  </si>
  <si>
    <t>use for 2015-16</t>
  </si>
  <si>
    <t>---</t>
  </si>
  <si>
    <r>
      <t>Median Annual Tuition and Required Fees for Full-Time Undergraduate Students at Public Universities, Colleges, and Technical Institutes or Colleges</t>
    </r>
    <r>
      <rPr>
        <vertAlign val="superscript"/>
        <sz val="10"/>
        <rFont val="Helv"/>
        <family val="2"/>
      </rPr>
      <t>1</t>
    </r>
  </si>
  <si>
    <r>
      <t>SREB Categories of Universities and Colleges</t>
    </r>
    <r>
      <rPr>
        <vertAlign val="superscript"/>
        <sz val="10"/>
        <rFont val="Helv"/>
        <family val="2"/>
      </rPr>
      <t>2</t>
    </r>
  </si>
  <si>
    <r>
      <t>SREB Categories of Universities, Colleges, and Technical Institutes or Colleges</t>
    </r>
    <r>
      <rPr>
        <vertAlign val="superscript"/>
        <sz val="10"/>
        <rFont val="Helv"/>
        <family val="2"/>
      </rPr>
      <t>2</t>
    </r>
  </si>
  <si>
    <t>Table 62</t>
  </si>
  <si>
    <t>2016-17</t>
  </si>
  <si>
    <t>DE16 #132</t>
  </si>
  <si>
    <t>No longer using Data Exchange data</t>
  </si>
  <si>
    <t>use for 2016-17</t>
  </si>
  <si>
    <t>2017-18</t>
  </si>
  <si>
    <t>2016-17 to 2017-18</t>
  </si>
  <si>
    <t>use for 2017-18</t>
  </si>
  <si>
    <t>Updated: 2/19/19</t>
  </si>
  <si>
    <t>CD</t>
  </si>
  <si>
    <t>Updated: 2/19/19 CD</t>
  </si>
  <si>
    <r>
      <rPr>
        <vertAlign val="superscript"/>
        <sz val="10"/>
        <rFont val="Arial"/>
        <family val="2"/>
      </rPr>
      <t>2</t>
    </r>
    <r>
      <rPr>
        <sz val="10"/>
        <rFont val="Arial"/>
        <family val="2"/>
      </rPr>
      <t xml:space="preserve"> The cost of living (academic-year Consumer Price Index) increased by 1.7 percent from 2016-17 to 2017-18.</t>
    </r>
  </si>
  <si>
    <t xml:space="preserve"> Feb 2019</t>
  </si>
  <si>
    <r>
      <rPr>
        <vertAlign val="superscript"/>
        <sz val="10"/>
        <rFont val="Arial"/>
        <family val="2"/>
      </rPr>
      <t>2</t>
    </r>
    <r>
      <rPr>
        <sz val="10"/>
        <rFont val="Arial"/>
        <family val="2"/>
      </rPr>
      <t xml:space="preserve"> SREB classifies four-year colleges into six categories based on number of degrees awarded and number of subjects in which degrees are awarded. (See Appendix A.)</t>
    </r>
  </si>
  <si>
    <t xml:space="preserve">"NR" indicates not reported. Insufficient number of states reported to provide a median. </t>
  </si>
  <si>
    <t>NR</t>
  </si>
  <si>
    <r>
      <rPr>
        <vertAlign val="superscript"/>
        <sz val="10"/>
        <rFont val="Arial"/>
        <family val="2"/>
      </rPr>
      <t xml:space="preserve">1 </t>
    </r>
    <r>
      <rPr>
        <sz val="10"/>
        <rFont val="Arial"/>
        <family val="2"/>
      </rPr>
      <t xml:space="preserve">The medians for the United States and each region are the middle values of all four-year colleges and universities. The median for each state is the middle value of the institutions in that state. Tuition and fees reported for the SREB states represent an annual course load of 30 credit-hours </t>
    </r>
    <r>
      <rPr>
        <sz val="10"/>
        <rFont val="Calibri"/>
        <family val="2"/>
      </rPr>
      <t>—</t>
    </r>
    <r>
      <rPr>
        <sz val="10"/>
        <rFont val="Arial"/>
        <family val="2"/>
      </rPr>
      <t xml:space="preserve"> the number to keep a student on track for on-time graduation. The non-SREB states report is based on an annual course load of 24 credit-hours </t>
    </r>
    <r>
      <rPr>
        <sz val="10"/>
        <rFont val="Calibri"/>
        <family val="2"/>
      </rPr>
      <t>—</t>
    </r>
    <r>
      <rPr>
        <sz val="10"/>
        <rFont val="Arial"/>
        <family val="2"/>
      </rPr>
      <t xml:space="preserve"> the minimum number required to qualify as a full-time student for federal student financial aid programs.</t>
    </r>
  </si>
  <si>
    <r>
      <rPr>
        <vertAlign val="superscript"/>
        <sz val="10"/>
        <rFont val="Arial"/>
        <family val="2"/>
      </rPr>
      <t>1</t>
    </r>
    <r>
      <rPr>
        <sz val="10"/>
        <rFont val="Arial"/>
        <family val="2"/>
      </rPr>
      <t xml:space="preserve"> The medians for the United States and each region are the middle values of all four-year colleges and universities. The median for each state is the middle value of the institutions in that state. Tuition and fees reported for the SREB states represent an annual course load of 30 credit-hours — the number to keep a student on track for on-time graduation. The non-SREB states report is based on a 12 credit-hours per term basis — the minimum number required to qualify as a full-time student for federal student financial aid programs.</t>
    </r>
  </si>
  <si>
    <t xml:space="preserve"> "NA" indicates not applicable. There was no institution of this type in the state during the specified years.</t>
  </si>
  <si>
    <t>"NA" indicates not applicable. There was no institution of this type in the state during the specified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</si>
</sst>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3" formatCode="_(* #,##0.00_);_(* \(#,##0.00\);_(* &quot;-&quot;??_);_(@_)"/>
    <numFmt numFmtId="164" formatCode="0.0%"/>
    <numFmt numFmtId="165" formatCode="0.0_)"/>
    <numFmt numFmtId="166" formatCode="&quot;$&quot;#,##0"/>
    <numFmt numFmtId="167" formatCode="#,##0.0_);\(#,##0.0\)"/>
    <numFmt numFmtId="168" formatCode="#,##0.0"/>
    <numFmt numFmtId="169" formatCode="_(* #,##0_);_(* \(#,##0\);_(* &quot;-&quot;??_);_(@_)"/>
    <numFmt numFmtId="170" formatCode="#,##0;[Red]#,##0"/>
    <numFmt numFmtId="171" formatCode="0.0"/>
    <numFmt numFmtId="172" formatCode="_(* #,##0.0_);_(* \(#,##0.0\);_(* &quot;-&quot;??_);_(@_)"/>
  </numFmts>
  <fonts count="42">
    <font>
      <sz val="10"/>
      <name val="Helv"/>
    </font>
    <font>
      <sz val="11"/>
      <color theme="1"/>
      <name val="Calibri"/>
      <family val="2"/>
      <scheme val="minor"/>
    </font>
    <font>
      <sz val="10"/>
      <name val="AGaramond"/>
      <family val="3"/>
    </font>
    <font>
      <sz val="10"/>
      <name val="Arial"/>
      <family val="2"/>
    </font>
    <font>
      <sz val="10"/>
      <color indexed="12"/>
      <name val="Arial"/>
      <family val="2"/>
    </font>
    <font>
      <sz val="10"/>
      <color indexed="8"/>
      <name val="Arial"/>
      <family val="2"/>
    </font>
    <font>
      <sz val="10"/>
      <name val="Arial"/>
      <family val="2"/>
    </font>
    <font>
      <b/>
      <sz val="8"/>
      <color indexed="81"/>
      <name val="Tahoma"/>
      <family val="2"/>
    </font>
    <font>
      <i/>
      <sz val="10"/>
      <name val="Arial"/>
      <family val="2"/>
    </font>
    <font>
      <sz val="8"/>
      <color indexed="81"/>
      <name val="Tahoma"/>
      <family val="2"/>
    </font>
    <font>
      <vertAlign val="superscript"/>
      <sz val="10"/>
      <name val="Arial"/>
      <family val="2"/>
    </font>
    <font>
      <sz val="10"/>
      <color indexed="12"/>
      <name val="Helv"/>
    </font>
    <font>
      <sz val="8"/>
      <name val="Helv"/>
    </font>
    <font>
      <b/>
      <sz val="10"/>
      <color indexed="10"/>
      <name val="Arial"/>
      <family val="2"/>
    </font>
    <font>
      <sz val="10"/>
      <name val="Helv"/>
    </font>
    <font>
      <b/>
      <sz val="10"/>
      <name val="Arial"/>
      <family val="2"/>
    </font>
    <font>
      <b/>
      <sz val="10"/>
      <color indexed="17"/>
      <name val="Arial"/>
      <family val="2"/>
    </font>
    <font>
      <b/>
      <i/>
      <sz val="10"/>
      <color indexed="17"/>
      <name val="Arial"/>
      <family val="2"/>
    </font>
    <font>
      <b/>
      <u/>
      <sz val="10"/>
      <name val="Arial"/>
      <family val="2"/>
    </font>
    <font>
      <sz val="10"/>
      <color indexed="81"/>
      <name val="Tahoma"/>
      <family val="2"/>
    </font>
    <font>
      <b/>
      <sz val="10"/>
      <color indexed="81"/>
      <name val="Tahoma"/>
      <family val="2"/>
    </font>
    <font>
      <vertAlign val="superscript"/>
      <sz val="10"/>
      <color indexed="30"/>
      <name val="Arial"/>
      <family val="2"/>
    </font>
    <font>
      <sz val="10"/>
      <color indexed="30"/>
      <name val="ARIAL"/>
      <family val="2"/>
    </font>
    <font>
      <sz val="10"/>
      <color rgb="FF0000FF"/>
      <name val="Arial"/>
      <family val="2"/>
    </font>
    <font>
      <sz val="10"/>
      <name val="Times New Roman"/>
      <family val="1"/>
    </font>
    <font>
      <sz val="12"/>
      <name val="AGaramond"/>
      <family val="1"/>
    </font>
    <font>
      <u/>
      <sz val="10"/>
      <name val="Arial"/>
      <family val="2"/>
    </font>
    <font>
      <b/>
      <sz val="9"/>
      <color indexed="81"/>
      <name val="Tahoma"/>
      <family val="2"/>
    </font>
    <font>
      <b/>
      <sz val="14"/>
      <name val="Arial"/>
      <family val="2"/>
    </font>
    <font>
      <b/>
      <sz val="12"/>
      <name val="Arial"/>
      <family val="2"/>
    </font>
    <font>
      <sz val="10"/>
      <color rgb="FF0000FF"/>
      <name val="Helvetica-Narrow"/>
      <family val="2"/>
    </font>
    <font>
      <b/>
      <sz val="10"/>
      <color rgb="FF0000FF"/>
      <name val="Arial"/>
      <family val="2"/>
    </font>
    <font>
      <b/>
      <i/>
      <sz val="10"/>
      <color rgb="FF0000FF"/>
      <name val="Arial"/>
      <family val="2"/>
    </font>
    <font>
      <sz val="10"/>
      <color rgb="FF0000FF"/>
      <name val="Helv"/>
    </font>
    <font>
      <sz val="11"/>
      <color rgb="FF0000FF"/>
      <name val="Calibri"/>
      <family val="2"/>
      <scheme val="minor"/>
    </font>
    <font>
      <sz val="11"/>
      <name val="Calibri"/>
      <family val="2"/>
      <scheme val="minor"/>
    </font>
    <font>
      <sz val="10"/>
      <name val="Calibri"/>
      <family val="2"/>
    </font>
    <font>
      <sz val="10"/>
      <name val="Arial"/>
      <family val="2"/>
    </font>
    <font>
      <b/>
      <sz val="10"/>
      <color indexed="10"/>
      <name val="Arial"/>
      <family val="2"/>
    </font>
    <font>
      <vertAlign val="superscript"/>
      <sz val="10"/>
      <name val="Helv"/>
      <family val="2"/>
    </font>
    <font>
      <i/>
      <sz val="10"/>
      <name val="Arial"/>
      <family val="2"/>
    </font>
    <font>
      <sz val="10"/>
      <color rgb="FFFF0000"/>
      <name val="Arial"/>
      <family val="2"/>
    </font>
  </fonts>
  <fills count="22">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26"/>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6" tint="0.3999450666829432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bgColor indexed="64"/>
      </patternFill>
    </fill>
    <fill>
      <patternFill patternType="solid">
        <fgColor rgb="FFBFBFBF"/>
        <bgColor indexed="64"/>
      </patternFill>
    </fill>
    <fill>
      <patternFill patternType="solid">
        <fgColor theme="8"/>
        <bgColor indexed="64"/>
      </patternFill>
    </fill>
    <fill>
      <patternFill patternType="solid">
        <fgColor rgb="FF00B0F0"/>
        <bgColor indexed="64"/>
      </patternFill>
    </fill>
  </fills>
  <borders count="45">
    <border>
      <left/>
      <right/>
      <top/>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right/>
      <top style="thin">
        <color indexed="8"/>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
      <left/>
      <right style="thin">
        <color indexed="64"/>
      </right>
      <top style="thin">
        <color indexed="8"/>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style="thin">
        <color auto="1"/>
      </top>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style="thin">
        <color indexed="64"/>
      </right>
      <top style="thin">
        <color indexed="8"/>
      </top>
      <bottom style="thin">
        <color indexed="8"/>
      </bottom>
      <diagonal/>
    </border>
  </borders>
  <cellStyleXfs count="9">
    <xf numFmtId="37"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6" fillId="0" borderId="0">
      <alignment horizontal="left" wrapText="1"/>
    </xf>
    <xf numFmtId="43" fontId="25" fillId="0" borderId="0" applyFont="0" applyFill="0" applyBorder="0" applyAlignment="0" applyProtection="0"/>
    <xf numFmtId="0" fontId="3" fillId="0" borderId="0"/>
    <xf numFmtId="0" fontId="1" fillId="0" borderId="0"/>
    <xf numFmtId="43" fontId="1" fillId="0" borderId="0" applyFont="0" applyFill="0" applyBorder="0" applyAlignment="0" applyProtection="0"/>
  </cellStyleXfs>
  <cellXfs count="550">
    <xf numFmtId="37" fontId="0" fillId="0" borderId="0" xfId="0"/>
    <xf numFmtId="37" fontId="3" fillId="0" borderId="0" xfId="0" applyFont="1" applyAlignment="1">
      <alignment horizontal="centerContinuous"/>
    </xf>
    <xf numFmtId="37" fontId="3" fillId="0" borderId="0" xfId="0" applyFont="1" applyAlignment="1">
      <alignment horizontal="center"/>
    </xf>
    <xf numFmtId="37" fontId="3" fillId="0" borderId="0" xfId="0" applyFont="1"/>
    <xf numFmtId="37" fontId="3" fillId="0" borderId="0" xfId="0" applyFont="1" applyAlignment="1">
      <alignment horizontal="left"/>
    </xf>
    <xf numFmtId="166" fontId="3" fillId="0" borderId="0" xfId="2" applyNumberFormat="1" applyAlignment="1">
      <alignment horizontal="right"/>
    </xf>
    <xf numFmtId="3" fontId="3" fillId="0" borderId="0" xfId="2" applyNumberFormat="1" applyAlignment="1">
      <alignment horizontal="right"/>
    </xf>
    <xf numFmtId="3" fontId="3" fillId="0" borderId="2" xfId="2" applyNumberFormat="1" applyBorder="1" applyAlignment="1">
      <alignment horizontal="right"/>
    </xf>
    <xf numFmtId="37" fontId="3" fillId="0" borderId="2" xfId="0" applyFont="1" applyBorder="1" applyAlignment="1">
      <alignment horizontal="left"/>
    </xf>
    <xf numFmtId="37" fontId="3" fillId="0" borderId="3" xfId="0" applyFont="1" applyBorder="1" applyAlignment="1">
      <alignment horizontal="centerContinuous"/>
    </xf>
    <xf numFmtId="37" fontId="3" fillId="0" borderId="0" xfId="0" applyFont="1" applyAlignment="1">
      <alignment horizontal="right"/>
    </xf>
    <xf numFmtId="37" fontId="3" fillId="0" borderId="5" xfId="0" applyFont="1" applyBorder="1" applyAlignment="1">
      <alignment horizontal="right"/>
    </xf>
    <xf numFmtId="37" fontId="3" fillId="0" borderId="0" xfId="0" applyFont="1" applyAlignment="1">
      <alignment vertical="top"/>
    </xf>
    <xf numFmtId="164" fontId="3" fillId="0" borderId="0" xfId="0" applyNumberFormat="1" applyFont="1" applyAlignment="1">
      <alignment vertical="top"/>
    </xf>
    <xf numFmtId="37" fontId="3" fillId="0" borderId="1" xfId="0" applyFont="1" applyBorder="1" applyAlignment="1">
      <alignment horizontal="centerContinuous" vertical="top"/>
    </xf>
    <xf numFmtId="37" fontId="3" fillId="0" borderId="0" xfId="0" applyFont="1" applyAlignment="1">
      <alignment horizontal="center" vertical="top"/>
    </xf>
    <xf numFmtId="37" fontId="3" fillId="0" borderId="7" xfId="0" applyFont="1" applyBorder="1" applyAlignment="1">
      <alignment horizontal="centerContinuous" vertical="top"/>
    </xf>
    <xf numFmtId="37" fontId="3" fillId="0" borderId="0" xfId="0" applyFont="1" applyAlignment="1">
      <alignment horizontal="center" vertical="top" wrapText="1"/>
    </xf>
    <xf numFmtId="37" fontId="3" fillId="0" borderId="2" xfId="0" applyFont="1" applyBorder="1"/>
    <xf numFmtId="37" fontId="3" fillId="0" borderId="8" xfId="0" applyFont="1" applyBorder="1"/>
    <xf numFmtId="5" fontId="3" fillId="0" borderId="0" xfId="0" applyNumberFormat="1" applyFont="1" applyAlignment="1">
      <alignment horizontal="right"/>
    </xf>
    <xf numFmtId="3" fontId="3" fillId="0" borderId="0" xfId="0" applyNumberFormat="1" applyFont="1" applyAlignment="1">
      <alignment horizontal="right"/>
    </xf>
    <xf numFmtId="37" fontId="3" fillId="0" borderId="2" xfId="0" applyFont="1" applyBorder="1" applyAlignment="1">
      <alignment horizontal="centerContinuous"/>
    </xf>
    <xf numFmtId="37" fontId="3" fillId="0" borderId="10" xfId="0" applyFont="1" applyBorder="1" applyAlignment="1">
      <alignment horizontal="centerContinuous"/>
    </xf>
    <xf numFmtId="37" fontId="3" fillId="0" borderId="5" xfId="0" applyFont="1" applyBorder="1" applyAlignment="1">
      <alignment horizontal="centerContinuous"/>
    </xf>
    <xf numFmtId="37" fontId="8" fillId="0" borderId="0" xfId="0" applyFont="1" applyAlignment="1">
      <alignment horizontal="right"/>
    </xf>
    <xf numFmtId="37" fontId="3" fillId="0" borderId="0" xfId="0" applyFont="1" applyAlignment="1">
      <alignment horizontal="center" wrapText="1"/>
    </xf>
    <xf numFmtId="171" fontId="5" fillId="0" borderId="0" xfId="0" applyNumberFormat="1" applyFont="1" applyAlignment="1">
      <alignment horizontal="right"/>
    </xf>
    <xf numFmtId="37" fontId="3" fillId="0" borderId="8" xfId="0" applyFont="1" applyBorder="1" applyAlignment="1">
      <alignment horizontal="center" wrapText="1"/>
    </xf>
    <xf numFmtId="37" fontId="3" fillId="0" borderId="12" xfId="0" applyFont="1" applyBorder="1" applyAlignment="1">
      <alignment horizontal="centerContinuous"/>
    </xf>
    <xf numFmtId="37" fontId="3" fillId="0" borderId="15" xfId="0" applyFont="1" applyBorder="1" applyAlignment="1">
      <alignment horizontal="centerContinuous"/>
    </xf>
    <xf numFmtId="37" fontId="3" fillId="0" borderId="16" xfId="0" applyFont="1" applyBorder="1" applyAlignment="1">
      <alignment horizontal="centerContinuous"/>
    </xf>
    <xf numFmtId="3" fontId="3" fillId="0" borderId="5" xfId="2" applyNumberFormat="1" applyBorder="1" applyAlignment="1">
      <alignment horizontal="right"/>
    </xf>
    <xf numFmtId="37" fontId="3" fillId="0" borderId="10" xfId="0" applyFont="1" applyBorder="1" applyAlignment="1">
      <alignment horizontal="right"/>
    </xf>
    <xf numFmtId="37" fontId="3" fillId="0" borderId="17" xfId="0" applyFont="1" applyBorder="1" applyAlignment="1">
      <alignment horizontal="right"/>
    </xf>
    <xf numFmtId="37" fontId="3" fillId="0" borderId="2" xfId="0" applyFont="1" applyBorder="1" applyAlignment="1">
      <alignment horizontal="right"/>
    </xf>
    <xf numFmtId="166" fontId="3" fillId="0" borderId="0" xfId="0" applyNumberFormat="1" applyFont="1" applyAlignment="1">
      <alignment horizontal="right"/>
    </xf>
    <xf numFmtId="37" fontId="3" fillId="0" borderId="0" xfId="0" quotePrefix="1" applyFont="1" applyAlignment="1">
      <alignment horizontal="right"/>
    </xf>
    <xf numFmtId="166" fontId="3" fillId="0" borderId="5" xfId="0" applyNumberFormat="1" applyFont="1" applyBorder="1" applyAlignment="1">
      <alignment horizontal="right"/>
    </xf>
    <xf numFmtId="166" fontId="3" fillId="0" borderId="0" xfId="0" applyNumberFormat="1" applyFont="1" applyAlignment="1" applyProtection="1">
      <alignment horizontal="right"/>
      <protection locked="0"/>
    </xf>
    <xf numFmtId="166" fontId="3" fillId="0" borderId="18" xfId="0" applyNumberFormat="1" applyFont="1" applyBorder="1" applyAlignment="1">
      <alignment horizontal="right"/>
    </xf>
    <xf numFmtId="3" fontId="3" fillId="0" borderId="0" xfId="0" applyNumberFormat="1" applyFont="1" applyAlignment="1" applyProtection="1">
      <alignment horizontal="right"/>
      <protection locked="0"/>
    </xf>
    <xf numFmtId="3" fontId="3" fillId="0" borderId="5" xfId="0" applyNumberFormat="1" applyFont="1" applyBorder="1" applyAlignment="1">
      <alignment horizontal="right"/>
    </xf>
    <xf numFmtId="37" fontId="3" fillId="0" borderId="0" xfId="0" applyFont="1" applyAlignment="1" applyProtection="1">
      <alignment horizontal="right"/>
      <protection locked="0"/>
    </xf>
    <xf numFmtId="37" fontId="3" fillId="0" borderId="5" xfId="0" applyFont="1" applyBorder="1" applyAlignment="1" applyProtection="1">
      <alignment horizontal="right"/>
      <protection locked="0"/>
    </xf>
    <xf numFmtId="37" fontId="3" fillId="0" borderId="19" xfId="0" applyFont="1" applyBorder="1" applyAlignment="1">
      <alignment horizontal="right"/>
    </xf>
    <xf numFmtId="170" fontId="3" fillId="0" borderId="0" xfId="3" applyNumberFormat="1" applyFont="1" applyAlignment="1">
      <alignment horizontal="right"/>
    </xf>
    <xf numFmtId="37" fontId="3" fillId="0" borderId="19" xfId="0" applyFont="1" applyBorder="1" applyAlignment="1" applyProtection="1">
      <alignment horizontal="right"/>
      <protection locked="0"/>
    </xf>
    <xf numFmtId="3" fontId="3" fillId="0" borderId="0" xfId="3" applyNumberFormat="1" applyFont="1" applyAlignment="1">
      <alignment horizontal="right"/>
    </xf>
    <xf numFmtId="170" fontId="3" fillId="3" borderId="0" xfId="3" applyNumberFormat="1" applyFont="1" applyFill="1" applyAlignment="1">
      <alignment horizontal="right"/>
    </xf>
    <xf numFmtId="169" fontId="3" fillId="0" borderId="0" xfId="1" applyNumberFormat="1" applyFont="1" applyAlignment="1">
      <alignment horizontal="right"/>
    </xf>
    <xf numFmtId="169" fontId="3" fillId="0" borderId="2" xfId="1" applyNumberFormat="1" applyFont="1" applyBorder="1" applyAlignment="1">
      <alignment horizontal="right"/>
    </xf>
    <xf numFmtId="37" fontId="3" fillId="0" borderId="2" xfId="0" applyFont="1" applyBorder="1" applyAlignment="1" applyProtection="1">
      <alignment horizontal="right"/>
      <protection locked="0"/>
    </xf>
    <xf numFmtId="37" fontId="3" fillId="0" borderId="20" xfId="0" applyFont="1" applyBorder="1" applyAlignment="1">
      <alignment horizontal="right"/>
    </xf>
    <xf numFmtId="164" fontId="3" fillId="0" borderId="0" xfId="3" applyNumberFormat="1" applyFont="1" applyAlignment="1">
      <alignment horizontal="right"/>
    </xf>
    <xf numFmtId="37" fontId="4" fillId="0" borderId="0" xfId="0" applyFont="1" applyAlignment="1">
      <alignment horizontal="right"/>
    </xf>
    <xf numFmtId="37" fontId="3" fillId="0" borderId="7" xfId="0" applyFont="1" applyBorder="1" applyAlignment="1">
      <alignment horizontal="left"/>
    </xf>
    <xf numFmtId="37" fontId="3" fillId="0" borderId="1" xfId="0" applyFont="1" applyBorder="1" applyAlignment="1">
      <alignment horizontal="left"/>
    </xf>
    <xf numFmtId="37" fontId="3" fillId="0" borderId="4" xfId="0" applyFont="1" applyBorder="1" applyAlignment="1">
      <alignment horizontal="left"/>
    </xf>
    <xf numFmtId="37" fontId="3" fillId="0" borderId="3" xfId="0" applyFont="1" applyBorder="1" applyAlignment="1">
      <alignment horizontal="left"/>
    </xf>
    <xf numFmtId="37" fontId="13" fillId="0" borderId="0" xfId="0" applyFont="1" applyAlignment="1">
      <alignment horizontal="left"/>
    </xf>
    <xf numFmtId="37" fontId="11" fillId="0" borderId="0" xfId="0" applyFont="1"/>
    <xf numFmtId="37" fontId="4" fillId="0" borderId="2" xfId="0" applyFont="1" applyBorder="1"/>
    <xf numFmtId="37" fontId="3" fillId="0" borderId="23" xfId="0" applyFont="1" applyBorder="1" applyAlignment="1">
      <alignment horizontal="left"/>
    </xf>
    <xf numFmtId="37" fontId="3" fillId="0" borderId="2" xfId="0" applyFont="1" applyBorder="1" applyAlignment="1">
      <alignment horizontal="center"/>
    </xf>
    <xf numFmtId="37" fontId="4" fillId="0" borderId="0" xfId="0" applyFont="1"/>
    <xf numFmtId="164" fontId="3" fillId="0" borderId="0" xfId="3" applyNumberFormat="1" applyFont="1"/>
    <xf numFmtId="37" fontId="15" fillId="0" borderId="2" xfId="0" applyFont="1" applyBorder="1" applyAlignment="1">
      <alignment horizontal="centerContinuous"/>
    </xf>
    <xf numFmtId="37" fontId="15" fillId="0" borderId="2" xfId="0" applyFont="1" applyBorder="1" applyAlignment="1">
      <alignment horizontal="left"/>
    </xf>
    <xf numFmtId="37" fontId="3" fillId="0" borderId="8" xfId="0" applyFont="1" applyBorder="1" applyAlignment="1">
      <alignment horizontal="centerContinuous"/>
    </xf>
    <xf numFmtId="9" fontId="3" fillId="0" borderId="0" xfId="3" applyFont="1" applyAlignment="1">
      <alignment horizontal="right"/>
    </xf>
    <xf numFmtId="3" fontId="4" fillId="0" borderId="0" xfId="2" applyNumberFormat="1" applyFont="1" applyAlignment="1">
      <alignment horizontal="right"/>
    </xf>
    <xf numFmtId="37" fontId="3" fillId="0" borderId="8" xfId="0" applyFont="1" applyBorder="1" applyAlignment="1">
      <alignment horizontal="center"/>
    </xf>
    <xf numFmtId="37" fontId="3" fillId="0" borderId="24" xfId="0" applyFont="1" applyBorder="1" applyAlignment="1">
      <alignment horizontal="centerContinuous"/>
    </xf>
    <xf numFmtId="167" fontId="17" fillId="0" borderId="0" xfId="0" applyNumberFormat="1" applyFont="1" applyAlignment="1">
      <alignment horizontal="centerContinuous"/>
    </xf>
    <xf numFmtId="167" fontId="16" fillId="0" borderId="0" xfId="0" applyNumberFormat="1" applyFont="1" applyAlignment="1">
      <alignment horizontal="centerContinuous"/>
    </xf>
    <xf numFmtId="167" fontId="17" fillId="0" borderId="25" xfId="0" applyNumberFormat="1" applyFont="1" applyBorder="1" applyAlignment="1">
      <alignment horizontal="centerContinuous"/>
    </xf>
    <xf numFmtId="169" fontId="3" fillId="3" borderId="0" xfId="1" applyNumberFormat="1" applyFont="1" applyFill="1" applyAlignment="1">
      <alignment horizontal="right"/>
    </xf>
    <xf numFmtId="169" fontId="3" fillId="0" borderId="0" xfId="1" applyNumberFormat="1" applyFont="1" applyAlignment="1" applyProtection="1">
      <alignment horizontal="right"/>
      <protection locked="0"/>
    </xf>
    <xf numFmtId="169" fontId="3" fillId="0" borderId="5" xfId="1" applyNumberFormat="1" applyFont="1" applyBorder="1" applyAlignment="1">
      <alignment horizontal="right"/>
    </xf>
    <xf numFmtId="169" fontId="3" fillId="0" borderId="19" xfId="1" applyNumberFormat="1" applyFont="1" applyBorder="1" applyAlignment="1">
      <alignment horizontal="right"/>
    </xf>
    <xf numFmtId="169" fontId="3" fillId="0" borderId="0" xfId="1" applyNumberFormat="1" applyFont="1"/>
    <xf numFmtId="37" fontId="3" fillId="0" borderId="26" xfId="0" applyFont="1" applyBorder="1" applyAlignment="1">
      <alignment horizontal="right"/>
    </xf>
    <xf numFmtId="166" fontId="3" fillId="0" borderId="25" xfId="0" applyNumberFormat="1" applyFont="1" applyBorder="1" applyAlignment="1">
      <alignment horizontal="right"/>
    </xf>
    <xf numFmtId="167" fontId="16" fillId="0" borderId="0" xfId="0" applyNumberFormat="1" applyFont="1"/>
    <xf numFmtId="5" fontId="3" fillId="0" borderId="0" xfId="0" applyNumberFormat="1" applyFont="1" applyAlignment="1">
      <alignment horizontal="center"/>
    </xf>
    <xf numFmtId="37" fontId="3" fillId="0" borderId="8" xfId="0" applyFont="1" applyBorder="1" applyAlignment="1">
      <alignment horizontal="centerContinuous" vertical="top"/>
    </xf>
    <xf numFmtId="37" fontId="3" fillId="0" borderId="3" xfId="0" applyFont="1" applyBorder="1" applyAlignment="1">
      <alignment horizontal="centerContinuous" vertical="top"/>
    </xf>
    <xf numFmtId="168" fontId="3" fillId="0" borderId="0" xfId="0" applyNumberFormat="1" applyFont="1" applyAlignment="1">
      <alignment horizontal="center"/>
    </xf>
    <xf numFmtId="168" fontId="3" fillId="0" borderId="0" xfId="0" applyNumberFormat="1" applyFont="1"/>
    <xf numFmtId="37" fontId="4" fillId="0" borderId="20" xfId="0" applyFont="1" applyBorder="1"/>
    <xf numFmtId="164" fontId="15" fillId="0" borderId="2" xfId="3" applyNumberFormat="1" applyFont="1" applyBorder="1" applyAlignment="1">
      <alignment horizontal="centerContinuous"/>
    </xf>
    <xf numFmtId="3" fontId="3" fillId="0" borderId="14" xfId="2" applyNumberFormat="1" applyBorder="1" applyAlignment="1">
      <alignment horizontal="right"/>
    </xf>
    <xf numFmtId="167" fontId="3" fillId="0" borderId="0" xfId="0" applyNumberFormat="1" applyFont="1"/>
    <xf numFmtId="37" fontId="3" fillId="0" borderId="27" xfId="0" applyFont="1" applyBorder="1" applyAlignment="1">
      <alignment horizontal="centerContinuous" vertical="top"/>
    </xf>
    <xf numFmtId="37" fontId="15" fillId="0" borderId="0" xfId="0" applyFont="1" applyAlignment="1">
      <alignment horizontal="center" wrapText="1"/>
    </xf>
    <xf numFmtId="37" fontId="18" fillId="0" borderId="0" xfId="0" applyFont="1" applyAlignment="1">
      <alignment horizontal="right"/>
    </xf>
    <xf numFmtId="37" fontId="3" fillId="0" borderId="16" xfId="0" applyFont="1" applyBorder="1" applyAlignment="1">
      <alignment horizontal="centerContinuous" vertical="top"/>
    </xf>
    <xf numFmtId="37" fontId="3" fillId="0" borderId="24" xfId="0" applyFont="1" applyBorder="1" applyAlignment="1">
      <alignment horizontal="centerContinuous" vertical="top"/>
    </xf>
    <xf numFmtId="0" fontId="3" fillId="0" borderId="26" xfId="0" applyNumberFormat="1" applyFont="1" applyBorder="1" applyAlignment="1">
      <alignment horizontal="right"/>
    </xf>
    <xf numFmtId="0" fontId="3" fillId="0" borderId="10" xfId="0" applyNumberFormat="1" applyFont="1" applyBorder="1" applyAlignment="1">
      <alignment horizontal="right"/>
    </xf>
    <xf numFmtId="0" fontId="3" fillId="0" borderId="0" xfId="0" applyNumberFormat="1" applyFont="1" applyAlignment="1">
      <alignment horizontal="left"/>
    </xf>
    <xf numFmtId="166" fontId="3" fillId="0" borderId="19" xfId="0" applyNumberFormat="1" applyFont="1" applyBorder="1" applyAlignment="1">
      <alignment horizontal="right"/>
    </xf>
    <xf numFmtId="9" fontId="3" fillId="0" borderId="19" xfId="3" applyFont="1" applyBorder="1" applyAlignment="1">
      <alignment horizontal="right"/>
    </xf>
    <xf numFmtId="3" fontId="3" fillId="0" borderId="19" xfId="2" applyNumberFormat="1" applyBorder="1" applyAlignment="1">
      <alignment horizontal="right"/>
    </xf>
    <xf numFmtId="0" fontId="3" fillId="0" borderId="2" xfId="0" applyNumberFormat="1" applyFont="1" applyBorder="1" applyAlignment="1">
      <alignment horizontal="left"/>
    </xf>
    <xf numFmtId="3" fontId="3" fillId="0" borderId="20" xfId="2" applyNumberFormat="1" applyBorder="1" applyAlignment="1">
      <alignment horizontal="right"/>
    </xf>
    <xf numFmtId="0" fontId="22" fillId="0" borderId="26" xfId="0" applyNumberFormat="1" applyFont="1" applyBorder="1" applyAlignment="1">
      <alignment horizontal="right"/>
    </xf>
    <xf numFmtId="0" fontId="22" fillId="0" borderId="10" xfId="0" applyNumberFormat="1" applyFont="1" applyBorder="1" applyAlignment="1">
      <alignment horizontal="right"/>
    </xf>
    <xf numFmtId="166" fontId="22" fillId="0" borderId="19" xfId="0" applyNumberFormat="1" applyFont="1" applyBorder="1" applyAlignment="1">
      <alignment horizontal="right"/>
    </xf>
    <xf numFmtId="166" fontId="22" fillId="0" borderId="0" xfId="0" applyNumberFormat="1" applyFont="1" applyAlignment="1">
      <alignment horizontal="right"/>
    </xf>
    <xf numFmtId="3" fontId="22" fillId="0" borderId="19" xfId="2" applyNumberFormat="1" applyFont="1" applyBorder="1" applyAlignment="1">
      <alignment horizontal="right"/>
    </xf>
    <xf numFmtId="3" fontId="22" fillId="0" borderId="0" xfId="2" applyNumberFormat="1" applyFont="1" applyAlignment="1">
      <alignment horizontal="right"/>
    </xf>
    <xf numFmtId="9" fontId="22" fillId="0" borderId="19" xfId="3" applyFont="1" applyBorder="1" applyAlignment="1">
      <alignment horizontal="right"/>
    </xf>
    <xf numFmtId="9" fontId="22" fillId="0" borderId="0" xfId="3" applyFont="1" applyAlignment="1">
      <alignment horizontal="right"/>
    </xf>
    <xf numFmtId="3" fontId="22" fillId="0" borderId="20" xfId="2" applyNumberFormat="1" applyFont="1" applyBorder="1" applyAlignment="1">
      <alignment horizontal="right"/>
    </xf>
    <xf numFmtId="3" fontId="22" fillId="0" borderId="2" xfId="2" applyNumberFormat="1" applyFont="1" applyBorder="1" applyAlignment="1">
      <alignment horizontal="right"/>
    </xf>
    <xf numFmtId="0" fontId="22" fillId="4" borderId="26" xfId="0" applyNumberFormat="1" applyFont="1" applyFill="1" applyBorder="1" applyAlignment="1">
      <alignment horizontal="right"/>
    </xf>
    <xf numFmtId="0" fontId="22" fillId="4" borderId="10" xfId="0" applyNumberFormat="1" applyFont="1" applyFill="1" applyBorder="1" applyAlignment="1">
      <alignment horizontal="right"/>
    </xf>
    <xf numFmtId="166" fontId="22" fillId="4" borderId="19" xfId="0" applyNumberFormat="1" applyFont="1" applyFill="1" applyBorder="1" applyAlignment="1">
      <alignment horizontal="right"/>
    </xf>
    <xf numFmtId="166" fontId="22" fillId="4" borderId="0" xfId="0" applyNumberFormat="1" applyFont="1" applyFill="1" applyAlignment="1">
      <alignment horizontal="right"/>
    </xf>
    <xf numFmtId="3" fontId="22" fillId="4" borderId="19" xfId="2" applyNumberFormat="1" applyFont="1" applyFill="1" applyBorder="1" applyAlignment="1">
      <alignment horizontal="right"/>
    </xf>
    <xf numFmtId="3" fontId="22" fillId="4" borderId="0" xfId="2" applyNumberFormat="1" applyFont="1" applyFill="1" applyAlignment="1">
      <alignment horizontal="right"/>
    </xf>
    <xf numFmtId="9" fontId="22" fillId="4" borderId="19" xfId="3" applyFont="1" applyFill="1" applyBorder="1" applyAlignment="1">
      <alignment horizontal="right"/>
    </xf>
    <xf numFmtId="9" fontId="22" fillId="4" borderId="0" xfId="3" applyFont="1" applyFill="1" applyAlignment="1">
      <alignment horizontal="right"/>
    </xf>
    <xf numFmtId="3" fontId="22" fillId="4" borderId="20" xfId="2" applyNumberFormat="1" applyFont="1" applyFill="1" applyBorder="1" applyAlignment="1">
      <alignment horizontal="right"/>
    </xf>
    <xf numFmtId="3" fontId="22" fillId="4" borderId="2" xfId="2" applyNumberFormat="1" applyFont="1" applyFill="1" applyBorder="1" applyAlignment="1">
      <alignment horizontal="right"/>
    </xf>
    <xf numFmtId="3" fontId="3" fillId="0" borderId="0" xfId="0" applyNumberFormat="1" applyFont="1"/>
    <xf numFmtId="3" fontId="3" fillId="0" borderId="0" xfId="0" applyNumberFormat="1" applyFont="1" applyAlignment="1">
      <alignment horizontal="left"/>
    </xf>
    <xf numFmtId="3" fontId="3" fillId="0" borderId="2" xfId="0" applyNumberFormat="1" applyFont="1" applyBorder="1"/>
    <xf numFmtId="3" fontId="3" fillId="0" borderId="3" xfId="0" applyNumberFormat="1" applyFont="1" applyBorder="1"/>
    <xf numFmtId="169" fontId="23" fillId="5" borderId="0" xfId="1" applyNumberFormat="1" applyFont="1" applyFill="1" applyAlignment="1">
      <alignment horizontal="right"/>
    </xf>
    <xf numFmtId="169" fontId="23" fillId="5" borderId="19" xfId="1" applyNumberFormat="1" applyFont="1" applyFill="1" applyBorder="1" applyAlignment="1">
      <alignment horizontal="right"/>
    </xf>
    <xf numFmtId="172" fontId="23" fillId="5" borderId="0" xfId="1" applyNumberFormat="1" applyFont="1" applyFill="1" applyAlignment="1">
      <alignment horizontal="right"/>
    </xf>
    <xf numFmtId="172" fontId="23" fillId="5" borderId="19" xfId="1" applyNumberFormat="1" applyFont="1" applyFill="1" applyBorder="1" applyAlignment="1">
      <alignment horizontal="right"/>
    </xf>
    <xf numFmtId="169" fontId="23" fillId="5" borderId="0" xfId="1" applyNumberFormat="1" applyFont="1" applyFill="1"/>
    <xf numFmtId="169" fontId="23" fillId="5" borderId="19" xfId="1" applyNumberFormat="1" applyFont="1" applyFill="1" applyBorder="1"/>
    <xf numFmtId="172" fontId="23" fillId="5" borderId="0" xfId="1" applyNumberFormat="1" applyFont="1" applyFill="1" applyAlignment="1" applyProtection="1">
      <alignment horizontal="right"/>
      <protection locked="0"/>
    </xf>
    <xf numFmtId="169" fontId="23" fillId="5" borderId="0" xfId="1" applyNumberFormat="1" applyFont="1" applyFill="1" applyProtection="1">
      <protection locked="0"/>
    </xf>
    <xf numFmtId="169" fontId="23" fillId="5" borderId="19" xfId="1" applyNumberFormat="1" applyFont="1" applyFill="1" applyBorder="1" applyProtection="1">
      <protection locked="0"/>
    </xf>
    <xf numFmtId="169" fontId="23" fillId="5" borderId="0" xfId="1" applyNumberFormat="1" applyFont="1" applyFill="1" applyAlignment="1" applyProtection="1">
      <alignment horizontal="right"/>
      <protection locked="0"/>
    </xf>
    <xf numFmtId="3" fontId="3" fillId="0" borderId="2" xfId="0" applyNumberFormat="1" applyFont="1" applyBorder="1" applyAlignment="1">
      <alignment horizontal="right"/>
    </xf>
    <xf numFmtId="37" fontId="3" fillId="0" borderId="20" xfId="0" applyFont="1" applyBorder="1" applyAlignment="1" applyProtection="1">
      <alignment horizontal="right"/>
      <protection locked="0"/>
    </xf>
    <xf numFmtId="3" fontId="3" fillId="0" borderId="19" xfId="0" applyNumberFormat="1" applyFont="1" applyBorder="1"/>
    <xf numFmtId="3" fontId="3" fillId="0" borderId="19" xfId="0" applyNumberFormat="1" applyFont="1" applyBorder="1" applyAlignment="1">
      <alignment horizontal="left"/>
    </xf>
    <xf numFmtId="3" fontId="3" fillId="0" borderId="20" xfId="0" applyNumberFormat="1" applyFont="1" applyBorder="1"/>
    <xf numFmtId="3" fontId="3" fillId="0" borderId="16" xfId="0" applyNumberFormat="1" applyFont="1" applyBorder="1"/>
    <xf numFmtId="3" fontId="3" fillId="0" borderId="15" xfId="2" applyNumberFormat="1" applyBorder="1" applyAlignment="1">
      <alignment horizontal="right"/>
    </xf>
    <xf numFmtId="3" fontId="3" fillId="0" borderId="3" xfId="2" applyNumberFormat="1" applyBorder="1" applyAlignment="1">
      <alignment horizontal="right"/>
    </xf>
    <xf numFmtId="37" fontId="4" fillId="0" borderId="19" xfId="0" applyFont="1" applyBorder="1"/>
    <xf numFmtId="164" fontId="15" fillId="0" borderId="2" xfId="3" applyNumberFormat="1" applyFont="1" applyBorder="1" applyAlignment="1">
      <alignment horizontal="right"/>
    </xf>
    <xf numFmtId="167" fontId="16" fillId="0" borderId="0" xfId="0" applyNumberFormat="1" applyFont="1" applyAlignment="1">
      <alignment horizontal="right"/>
    </xf>
    <xf numFmtId="37" fontId="3" fillId="0" borderId="8" xfId="0" applyFont="1" applyBorder="1" applyAlignment="1">
      <alignment horizontal="right"/>
    </xf>
    <xf numFmtId="164" fontId="3" fillId="0" borderId="0" xfId="0" applyNumberFormat="1" applyFont="1"/>
    <xf numFmtId="164" fontId="3" fillId="0" borderId="0" xfId="3" applyNumberFormat="1" applyFont="1" applyAlignment="1">
      <alignment horizontal="center"/>
    </xf>
    <xf numFmtId="169" fontId="3" fillId="0" borderId="0" xfId="0" applyNumberFormat="1" applyFont="1"/>
    <xf numFmtId="3" fontId="3" fillId="0" borderId="3" xfId="0" applyNumberFormat="1" applyFont="1" applyBorder="1" applyAlignment="1">
      <alignment horizontal="right"/>
    </xf>
    <xf numFmtId="37" fontId="3" fillId="0" borderId="3" xfId="0" applyFont="1" applyBorder="1" applyAlignment="1">
      <alignment horizontal="right"/>
    </xf>
    <xf numFmtId="165" fontId="3" fillId="0" borderId="0" xfId="0" applyNumberFormat="1" applyFont="1" applyAlignment="1">
      <alignment vertical="top"/>
    </xf>
    <xf numFmtId="167" fontId="3" fillId="0" borderId="0" xfId="0" applyNumberFormat="1" applyFont="1" applyAlignment="1">
      <alignment vertical="top"/>
    </xf>
    <xf numFmtId="3" fontId="3" fillId="6" borderId="0" xfId="0" applyNumberFormat="1" applyFont="1" applyFill="1"/>
    <xf numFmtId="3" fontId="3" fillId="6" borderId="2" xfId="0" applyNumberFormat="1" applyFont="1" applyFill="1" applyBorder="1"/>
    <xf numFmtId="3" fontId="3" fillId="0" borderId="18" xfId="0" applyNumberFormat="1" applyFont="1" applyBorder="1"/>
    <xf numFmtId="3" fontId="3" fillId="6" borderId="3" xfId="0" applyNumberFormat="1" applyFont="1" applyFill="1" applyBorder="1"/>
    <xf numFmtId="37" fontId="24" fillId="0" borderId="0" xfId="0" applyFont="1" applyAlignment="1">
      <alignment horizontal="centerContinuous"/>
    </xf>
    <xf numFmtId="37" fontId="0" fillId="0" borderId="0" xfId="0" applyAlignment="1">
      <alignment vertical="top" wrapText="1"/>
    </xf>
    <xf numFmtId="37" fontId="0" fillId="0" borderId="0" xfId="0" applyAlignment="1">
      <alignment vertical="top"/>
    </xf>
    <xf numFmtId="37" fontId="3" fillId="0" borderId="2" xfId="0" applyFont="1" applyBorder="1" applyAlignment="1">
      <alignment horizontal="center" vertical="top" wrapText="1"/>
    </xf>
    <xf numFmtId="37" fontId="3" fillId="0" borderId="1" xfId="0" applyFont="1" applyBorder="1" applyAlignment="1">
      <alignment horizontal="right" vertical="top"/>
    </xf>
    <xf numFmtId="37" fontId="3" fillId="0" borderId="7" xfId="0" applyFont="1" applyBorder="1" applyAlignment="1">
      <alignment horizontal="right" vertical="top"/>
    </xf>
    <xf numFmtId="37" fontId="3" fillId="0" borderId="2" xfId="0" applyFont="1" applyBorder="1" applyAlignment="1">
      <alignment horizontal="right" vertical="top" wrapText="1"/>
    </xf>
    <xf numFmtId="3" fontId="3" fillId="6" borderId="0" xfId="0" applyNumberFormat="1" applyFont="1" applyFill="1" applyAlignment="1">
      <alignment horizontal="right"/>
    </xf>
    <xf numFmtId="3" fontId="3" fillId="6" borderId="2" xfId="0" applyNumberFormat="1" applyFont="1" applyFill="1" applyBorder="1" applyAlignment="1">
      <alignment horizontal="right"/>
    </xf>
    <xf numFmtId="3" fontId="3" fillId="0" borderId="18" xfId="0" applyNumberFormat="1" applyFont="1" applyBorder="1" applyAlignment="1">
      <alignment horizontal="right"/>
    </xf>
    <xf numFmtId="3" fontId="3" fillId="6" borderId="3" xfId="0" applyNumberFormat="1" applyFont="1" applyFill="1" applyBorder="1" applyAlignment="1">
      <alignment horizontal="right"/>
    </xf>
    <xf numFmtId="37" fontId="24" fillId="0" borderId="0" xfId="0" applyFont="1" applyAlignment="1">
      <alignment horizontal="right"/>
    </xf>
    <xf numFmtId="3" fontId="3" fillId="6" borderId="19" xfId="0" applyNumberFormat="1" applyFont="1" applyFill="1" applyBorder="1"/>
    <xf numFmtId="3" fontId="3" fillId="6" borderId="20" xfId="0" applyNumberFormat="1" applyFont="1" applyFill="1" applyBorder="1"/>
    <xf numFmtId="0" fontId="4" fillId="0" borderId="0" xfId="3" applyNumberFormat="1" applyFont="1" applyAlignment="1">
      <alignment horizontal="right"/>
    </xf>
    <xf numFmtId="171" fontId="4" fillId="0" borderId="0" xfId="3" applyNumberFormat="1" applyFont="1" applyAlignment="1">
      <alignment horizontal="right"/>
    </xf>
    <xf numFmtId="168" fontId="3" fillId="0" borderId="20" xfId="0" applyNumberFormat="1" applyFont="1" applyBorder="1"/>
    <xf numFmtId="168" fontId="3" fillId="0" borderId="19" xfId="0" applyNumberFormat="1" applyFont="1" applyBorder="1"/>
    <xf numFmtId="168" fontId="3" fillId="6" borderId="19" xfId="0" applyNumberFormat="1" applyFont="1" applyFill="1" applyBorder="1"/>
    <xf numFmtId="168" fontId="3" fillId="6" borderId="20" xfId="0" applyNumberFormat="1" applyFont="1" applyFill="1" applyBorder="1"/>
    <xf numFmtId="168" fontId="3" fillId="0" borderId="25" xfId="0" applyNumberFormat="1" applyFont="1" applyBorder="1"/>
    <xf numFmtId="37" fontId="15" fillId="0" borderId="2" xfId="0" applyFont="1" applyBorder="1" applyAlignment="1">
      <alignment horizontal="right"/>
    </xf>
    <xf numFmtId="168" fontId="3" fillId="0" borderId="2" xfId="0" applyNumberFormat="1" applyFont="1" applyBorder="1"/>
    <xf numFmtId="168" fontId="3" fillId="6" borderId="0" xfId="0" applyNumberFormat="1" applyFont="1" applyFill="1"/>
    <xf numFmtId="168" fontId="3" fillId="6" borderId="2" xfId="0" applyNumberFormat="1" applyFont="1" applyFill="1" applyBorder="1"/>
    <xf numFmtId="168" fontId="3" fillId="0" borderId="18" xfId="0" applyNumberFormat="1" applyFont="1" applyBorder="1"/>
    <xf numFmtId="172" fontId="23" fillId="0" borderId="0" xfId="1" applyNumberFormat="1" applyFont="1" applyAlignment="1">
      <alignment horizontal="right"/>
    </xf>
    <xf numFmtId="37" fontId="3" fillId="0" borderId="30" xfId="0" applyFont="1" applyBorder="1" applyAlignment="1">
      <alignment horizontal="centerContinuous" vertical="top"/>
    </xf>
    <xf numFmtId="172" fontId="23" fillId="0" borderId="5" xfId="1" applyNumberFormat="1" applyFont="1" applyBorder="1" applyAlignment="1">
      <alignment horizontal="right"/>
    </xf>
    <xf numFmtId="172" fontId="23" fillId="0" borderId="0" xfId="1" applyNumberFormat="1" applyFont="1" applyAlignment="1" applyProtection="1">
      <alignment horizontal="right"/>
      <protection locked="0"/>
    </xf>
    <xf numFmtId="3" fontId="3" fillId="6" borderId="16" xfId="0" applyNumberFormat="1" applyFont="1" applyFill="1" applyBorder="1" applyAlignment="1">
      <alignment horizontal="right"/>
    </xf>
    <xf numFmtId="168" fontId="3" fillId="6" borderId="3" xfId="0" applyNumberFormat="1" applyFont="1" applyFill="1" applyBorder="1" applyAlignment="1">
      <alignment horizontal="right"/>
    </xf>
    <xf numFmtId="168" fontId="3" fillId="6" borderId="16" xfId="0" applyNumberFormat="1" applyFont="1" applyFill="1" applyBorder="1" applyAlignment="1">
      <alignment horizontal="right"/>
    </xf>
    <xf numFmtId="37" fontId="15" fillId="0" borderId="0" xfId="0" applyFont="1" applyAlignment="1">
      <alignment horizontal="left"/>
    </xf>
    <xf numFmtId="171" fontId="3" fillId="0" borderId="0" xfId="0" applyNumberFormat="1" applyFont="1" applyAlignment="1">
      <alignment horizontal="right"/>
    </xf>
    <xf numFmtId="171" fontId="3" fillId="0" borderId="19" xfId="0" applyNumberFormat="1" applyFont="1" applyBorder="1" applyAlignment="1">
      <alignment horizontal="right"/>
    </xf>
    <xf numFmtId="37" fontId="3" fillId="0" borderId="26" xfId="0" quotePrefix="1" applyFont="1" applyBorder="1" applyAlignment="1">
      <alignment horizontal="centerContinuous"/>
    </xf>
    <xf numFmtId="37" fontId="3" fillId="0" borderId="19" xfId="0" applyFont="1" applyBorder="1" applyAlignment="1">
      <alignment horizontal="centerContinuous"/>
    </xf>
    <xf numFmtId="3" fontId="3" fillId="6" borderId="19" xfId="0" applyNumberFormat="1" applyFont="1" applyFill="1" applyBorder="1" applyAlignment="1">
      <alignment horizontal="right"/>
    </xf>
    <xf numFmtId="168" fontId="3" fillId="0" borderId="0" xfId="0" applyNumberFormat="1" applyFont="1" applyAlignment="1">
      <alignment horizontal="right"/>
    </xf>
    <xf numFmtId="165" fontId="3" fillId="0" borderId="0" xfId="0" applyNumberFormat="1" applyFont="1"/>
    <xf numFmtId="37" fontId="3" fillId="0" borderId="19" xfId="0" applyFont="1" applyBorder="1" applyAlignment="1">
      <alignment horizontal="center" vertical="top"/>
    </xf>
    <xf numFmtId="171" fontId="4" fillId="0" borderId="19" xfId="3" applyNumberFormat="1" applyFont="1" applyBorder="1" applyAlignment="1">
      <alignment horizontal="right"/>
    </xf>
    <xf numFmtId="3" fontId="3" fillId="0" borderId="0" xfId="5" applyNumberFormat="1" applyFont="1" applyAlignment="1">
      <alignment horizontal="right" vertical="center"/>
    </xf>
    <xf numFmtId="3" fontId="3" fillId="0" borderId="0" xfId="5" applyNumberFormat="1" applyFont="1" applyAlignment="1">
      <alignment horizontal="right"/>
    </xf>
    <xf numFmtId="3" fontId="3" fillId="0" borderId="14" xfId="5" applyNumberFormat="1" applyFont="1" applyBorder="1" applyAlignment="1">
      <alignment horizontal="right" vertical="center"/>
    </xf>
    <xf numFmtId="3" fontId="3" fillId="0" borderId="11" xfId="5" applyNumberFormat="1" applyFont="1" applyBorder="1" applyAlignment="1">
      <alignment horizontal="right"/>
    </xf>
    <xf numFmtId="37" fontId="3" fillId="0" borderId="30" xfId="0" applyFont="1" applyBorder="1" applyAlignment="1">
      <alignment horizontal="left"/>
    </xf>
    <xf numFmtId="3" fontId="3" fillId="0" borderId="14" xfId="5" applyNumberFormat="1" applyFont="1" applyBorder="1" applyAlignment="1">
      <alignment horizontal="right"/>
    </xf>
    <xf numFmtId="3" fontId="3" fillId="0" borderId="2" xfId="5" applyNumberFormat="1" applyFont="1" applyBorder="1" applyAlignment="1">
      <alignment horizontal="right"/>
    </xf>
    <xf numFmtId="3" fontId="3" fillId="0" borderId="19" xfId="0" applyNumberFormat="1" applyFont="1" applyBorder="1" applyAlignment="1">
      <alignment horizontal="right"/>
    </xf>
    <xf numFmtId="172" fontId="23" fillId="0" borderId="19" xfId="1" applyNumberFormat="1" applyFont="1" applyBorder="1" applyAlignment="1">
      <alignment horizontal="right"/>
    </xf>
    <xf numFmtId="3" fontId="3" fillId="0" borderId="0" xfId="5" applyNumberFormat="1" applyFont="1" applyAlignment="1">
      <alignment horizontal="right" vertical="top"/>
    </xf>
    <xf numFmtId="3" fontId="3" fillId="0" borderId="11" xfId="2" applyNumberFormat="1" applyBorder="1" applyAlignment="1">
      <alignment horizontal="right"/>
    </xf>
    <xf numFmtId="37" fontId="3" fillId="0" borderId="7" xfId="0" applyFont="1" applyBorder="1" applyAlignment="1">
      <alignment horizontal="right"/>
    </xf>
    <xf numFmtId="37" fontId="3" fillId="0" borderId="1" xfId="0" applyFont="1" applyBorder="1" applyAlignment="1">
      <alignment horizontal="right"/>
    </xf>
    <xf numFmtId="0" fontId="3" fillId="0" borderId="0" xfId="0" applyNumberFormat="1" applyFont="1" applyAlignment="1">
      <alignment horizontal="centerContinuous"/>
    </xf>
    <xf numFmtId="0" fontId="3" fillId="0" borderId="2" xfId="0" applyNumberFormat="1" applyFont="1" applyBorder="1" applyAlignment="1">
      <alignment horizontal="centerContinuous"/>
    </xf>
    <xf numFmtId="0" fontId="3" fillId="0" borderId="0" xfId="0" applyNumberFormat="1" applyFont="1" applyAlignment="1">
      <alignment horizontal="right"/>
    </xf>
    <xf numFmtId="0" fontId="3" fillId="0" borderId="25" xfId="0" applyNumberFormat="1" applyFont="1" applyBorder="1"/>
    <xf numFmtId="0" fontId="3" fillId="0" borderId="0" xfId="0" applyNumberFormat="1" applyFont="1"/>
    <xf numFmtId="0" fontId="3" fillId="0" borderId="16" xfId="0" applyNumberFormat="1" applyFont="1" applyBorder="1" applyAlignment="1">
      <alignment horizontal="centerContinuous"/>
    </xf>
    <xf numFmtId="0" fontId="3" fillId="0" borderId="3" xfId="0" applyNumberFormat="1" applyFont="1" applyBorder="1" applyAlignment="1">
      <alignment horizontal="centerContinuous"/>
    </xf>
    <xf numFmtId="0" fontId="22" fillId="0" borderId="16" xfId="0" applyNumberFormat="1" applyFont="1" applyBorder="1" applyAlignment="1">
      <alignment horizontal="centerContinuous"/>
    </xf>
    <xf numFmtId="0" fontId="22" fillId="0" borderId="3" xfId="0" applyNumberFormat="1" applyFont="1" applyBorder="1" applyAlignment="1">
      <alignment horizontal="centerContinuous"/>
    </xf>
    <xf numFmtId="0" fontId="22" fillId="4" borderId="16" xfId="0" applyNumberFormat="1" applyFont="1" applyFill="1" applyBorder="1" applyAlignment="1">
      <alignment horizontal="centerContinuous"/>
    </xf>
    <xf numFmtId="0" fontId="22" fillId="4" borderId="3" xfId="0" applyNumberFormat="1" applyFont="1" applyFill="1" applyBorder="1" applyAlignment="1">
      <alignment horizontal="centerContinuous"/>
    </xf>
    <xf numFmtId="0" fontId="3" fillId="0" borderId="19" xfId="0" applyNumberFormat="1" applyFont="1" applyBorder="1" applyAlignment="1">
      <alignment horizontal="centerContinuous"/>
    </xf>
    <xf numFmtId="0" fontId="3" fillId="0" borderId="24" xfId="0" applyNumberFormat="1" applyFont="1" applyBorder="1"/>
    <xf numFmtId="0" fontId="3" fillId="0" borderId="19" xfId="0" applyNumberFormat="1" applyFont="1" applyBorder="1"/>
    <xf numFmtId="0" fontId="3" fillId="0" borderId="29" xfId="0" applyNumberFormat="1" applyFont="1" applyBorder="1"/>
    <xf numFmtId="0" fontId="22" fillId="0" borderId="24" xfId="0" applyNumberFormat="1" applyFont="1" applyBorder="1"/>
    <xf numFmtId="0" fontId="22" fillId="0" borderId="19" xfId="0" applyNumberFormat="1" applyFont="1" applyBorder="1"/>
    <xf numFmtId="0" fontId="22" fillId="0" borderId="29" xfId="0" applyNumberFormat="1" applyFont="1" applyBorder="1"/>
    <xf numFmtId="0" fontId="22" fillId="0" borderId="28" xfId="0" applyNumberFormat="1" applyFont="1" applyBorder="1"/>
    <xf numFmtId="0" fontId="22" fillId="4" borderId="24" xfId="0" applyNumberFormat="1" applyFont="1" applyFill="1" applyBorder="1"/>
    <xf numFmtId="0" fontId="22" fillId="4" borderId="19" xfId="0" applyNumberFormat="1" applyFont="1" applyFill="1" applyBorder="1"/>
    <xf numFmtId="0" fontId="22" fillId="4" borderId="29" xfId="0" applyNumberFormat="1" applyFont="1" applyFill="1" applyBorder="1"/>
    <xf numFmtId="0" fontId="3" fillId="0" borderId="14" xfId="0" applyNumberFormat="1" applyFont="1" applyBorder="1" applyAlignment="1">
      <alignment horizontal="right"/>
    </xf>
    <xf numFmtId="0" fontId="3" fillId="0" borderId="18" xfId="0" applyNumberFormat="1" applyFont="1" applyBorder="1"/>
    <xf numFmtId="0" fontId="10" fillId="0" borderId="0" xfId="0" applyNumberFormat="1" applyFont="1"/>
    <xf numFmtId="0" fontId="3" fillId="0" borderId="8" xfId="0" applyNumberFormat="1" applyFont="1" applyBorder="1"/>
    <xf numFmtId="0" fontId="22" fillId="4" borderId="8" xfId="0" applyNumberFormat="1" applyFont="1" applyFill="1" applyBorder="1"/>
    <xf numFmtId="37" fontId="3" fillId="0" borderId="0" xfId="0" applyFont="1" applyAlignment="1">
      <alignment horizontal="right" vertical="top"/>
    </xf>
    <xf numFmtId="0" fontId="23" fillId="0" borderId="0" xfId="0" applyNumberFormat="1" applyFont="1"/>
    <xf numFmtId="37" fontId="28" fillId="0" borderId="0" xfId="0" applyFont="1" applyAlignment="1">
      <alignment horizontal="centerContinuous" vertical="center"/>
    </xf>
    <xf numFmtId="169" fontId="23" fillId="0" borderId="0" xfId="1" applyNumberFormat="1" applyFont="1"/>
    <xf numFmtId="3" fontId="30" fillId="5" borderId="0" xfId="6" applyNumberFormat="1" applyFont="1" applyFill="1"/>
    <xf numFmtId="3" fontId="31" fillId="5" borderId="0" xfId="0" applyNumberFormat="1" applyFont="1" applyFill="1" applyAlignment="1">
      <alignment horizontal="left"/>
    </xf>
    <xf numFmtId="169" fontId="31" fillId="5" borderId="0" xfId="1" applyNumberFormat="1" applyFont="1" applyFill="1" applyAlignment="1">
      <alignment horizontal="centerContinuous"/>
    </xf>
    <xf numFmtId="3" fontId="23" fillId="5" borderId="0" xfId="0" applyNumberFormat="1" applyFont="1" applyFill="1"/>
    <xf numFmtId="3" fontId="23" fillId="0" borderId="0" xfId="0" applyNumberFormat="1" applyFont="1"/>
    <xf numFmtId="37" fontId="23" fillId="5" borderId="2" xfId="0" applyFont="1" applyFill="1" applyBorder="1"/>
    <xf numFmtId="169" fontId="23" fillId="5" borderId="2" xfId="1" applyNumberFormat="1" applyFont="1" applyFill="1" applyBorder="1"/>
    <xf numFmtId="3" fontId="23" fillId="5" borderId="2" xfId="0" applyNumberFormat="1" applyFont="1" applyFill="1" applyBorder="1"/>
    <xf numFmtId="37" fontId="23" fillId="5" borderId="2" xfId="0" applyFont="1" applyFill="1" applyBorder="1" applyAlignment="1">
      <alignment horizontal="left"/>
    </xf>
    <xf numFmtId="169" fontId="23" fillId="5" borderId="3" xfId="1" applyNumberFormat="1" applyFont="1" applyFill="1" applyBorder="1" applyAlignment="1">
      <alignment horizontal="center"/>
    </xf>
    <xf numFmtId="169" fontId="23" fillId="5" borderId="2" xfId="1" applyNumberFormat="1" applyFont="1" applyFill="1" applyBorder="1" applyAlignment="1">
      <alignment horizontal="center"/>
    </xf>
    <xf numFmtId="169" fontId="23" fillId="5" borderId="20" xfId="1" applyNumberFormat="1" applyFont="1" applyFill="1" applyBorder="1" applyAlignment="1">
      <alignment horizontal="center"/>
    </xf>
    <xf numFmtId="37" fontId="23" fillId="5" borderId="0" xfId="0" applyFont="1" applyFill="1"/>
    <xf numFmtId="169" fontId="23" fillId="5" borderId="2" xfId="1" applyNumberFormat="1" applyFont="1" applyFill="1" applyBorder="1" applyAlignment="1">
      <alignment horizontal="right"/>
    </xf>
    <xf numFmtId="169" fontId="23" fillId="5" borderId="20" xfId="1" applyNumberFormat="1" applyFont="1" applyFill="1" applyBorder="1"/>
    <xf numFmtId="37" fontId="23" fillId="5" borderId="0" xfId="0" applyFont="1" applyFill="1" applyAlignment="1">
      <alignment horizontal="left"/>
    </xf>
    <xf numFmtId="0" fontId="23" fillId="5" borderId="0" xfId="0" applyNumberFormat="1" applyFont="1" applyFill="1"/>
    <xf numFmtId="3" fontId="23" fillId="0" borderId="0" xfId="0" applyNumberFormat="1" applyFont="1" applyAlignment="1">
      <alignment horizontal="left" vertical="top"/>
    </xf>
    <xf numFmtId="0" fontId="23" fillId="0" borderId="0" xfId="0" applyNumberFormat="1" applyFont="1" applyAlignment="1">
      <alignment horizontal="left" vertical="top"/>
    </xf>
    <xf numFmtId="0" fontId="23" fillId="0" borderId="0" xfId="0" applyNumberFormat="1" applyFont="1" applyAlignment="1">
      <alignment vertical="top"/>
    </xf>
    <xf numFmtId="3" fontId="23" fillId="0" borderId="19" xfId="0" applyNumberFormat="1" applyFont="1" applyBorder="1"/>
    <xf numFmtId="0" fontId="30" fillId="0" borderId="0" xfId="6" applyFont="1"/>
    <xf numFmtId="0" fontId="30" fillId="5" borderId="2" xfId="6" applyFont="1" applyFill="1" applyBorder="1"/>
    <xf numFmtId="0" fontId="23" fillId="5" borderId="2" xfId="0" applyNumberFormat="1" applyFont="1" applyFill="1" applyBorder="1"/>
    <xf numFmtId="37" fontId="23" fillId="5" borderId="3" xfId="0" applyFont="1" applyFill="1" applyBorder="1"/>
    <xf numFmtId="6" fontId="23" fillId="5" borderId="3" xfId="0" applyNumberFormat="1" applyFont="1" applyFill="1" applyBorder="1"/>
    <xf numFmtId="0" fontId="33" fillId="0" borderId="0" xfId="0" applyNumberFormat="1" applyFont="1"/>
    <xf numFmtId="0" fontId="30" fillId="5" borderId="0" xfId="6" applyFont="1" applyFill="1"/>
    <xf numFmtId="169" fontId="30" fillId="5" borderId="0" xfId="1" applyNumberFormat="1" applyFont="1" applyFill="1"/>
    <xf numFmtId="6" fontId="30" fillId="5" borderId="0" xfId="6" applyNumberFormat="1" applyFont="1" applyFill="1"/>
    <xf numFmtId="0" fontId="23" fillId="5" borderId="3" xfId="0" applyNumberFormat="1" applyFont="1" applyFill="1" applyBorder="1"/>
    <xf numFmtId="3" fontId="23" fillId="5" borderId="3" xfId="0" applyNumberFormat="1" applyFont="1" applyFill="1" applyBorder="1"/>
    <xf numFmtId="0" fontId="23" fillId="5" borderId="2" xfId="1" applyNumberFormat="1" applyFont="1" applyFill="1" applyBorder="1"/>
    <xf numFmtId="0" fontId="23" fillId="5" borderId="16" xfId="1" applyNumberFormat="1" applyFont="1" applyFill="1" applyBorder="1"/>
    <xf numFmtId="3" fontId="23" fillId="5" borderId="19" xfId="0" applyNumberFormat="1" applyFont="1" applyFill="1" applyBorder="1"/>
    <xf numFmtId="3" fontId="3" fillId="0" borderId="2" xfId="5" applyNumberFormat="1" applyFont="1" applyBorder="1" applyAlignment="1">
      <alignment horizontal="right" vertical="center"/>
    </xf>
    <xf numFmtId="171" fontId="3" fillId="0" borderId="0" xfId="3" applyNumberFormat="1" applyFont="1" applyAlignment="1">
      <alignment horizontal="right"/>
    </xf>
    <xf numFmtId="169" fontId="35" fillId="0" borderId="0" xfId="8" applyNumberFormat="1" applyFont="1"/>
    <xf numFmtId="169" fontId="35" fillId="0" borderId="2" xfId="8" applyNumberFormat="1" applyFont="1" applyBorder="1"/>
    <xf numFmtId="169" fontId="34" fillId="0" borderId="0" xfId="8" applyNumberFormat="1" applyFont="1"/>
    <xf numFmtId="37" fontId="3" fillId="0" borderId="23" xfId="0" applyFont="1" applyBorder="1" applyAlignment="1">
      <alignment horizontal="center" vertical="top"/>
    </xf>
    <xf numFmtId="168" fontId="3" fillId="0" borderId="32" xfId="0" applyNumberFormat="1" applyFont="1" applyBorder="1"/>
    <xf numFmtId="37" fontId="3" fillId="7" borderId="0" xfId="0" applyFont="1" applyFill="1" applyAlignment="1">
      <alignment horizontal="right"/>
    </xf>
    <xf numFmtId="37" fontId="3" fillId="7" borderId="7" xfId="0" applyFont="1" applyFill="1" applyBorder="1" applyAlignment="1">
      <alignment horizontal="left"/>
    </xf>
    <xf numFmtId="37" fontId="3" fillId="7" borderId="10" xfId="0" applyFont="1" applyFill="1" applyBorder="1" applyAlignment="1">
      <alignment horizontal="right"/>
    </xf>
    <xf numFmtId="166" fontId="3" fillId="7" borderId="0" xfId="0" applyNumberFormat="1" applyFont="1" applyFill="1" applyAlignment="1">
      <alignment horizontal="right"/>
    </xf>
    <xf numFmtId="3" fontId="3" fillId="7" borderId="0" xfId="5" applyNumberFormat="1" applyFont="1" applyFill="1" applyAlignment="1">
      <alignment horizontal="right" vertical="center"/>
    </xf>
    <xf numFmtId="172" fontId="23" fillId="7" borderId="0" xfId="1" applyNumberFormat="1" applyFont="1" applyFill="1" applyAlignment="1">
      <alignment horizontal="right"/>
    </xf>
    <xf numFmtId="3" fontId="3" fillId="7" borderId="0" xfId="5" applyNumberFormat="1" applyFont="1" applyFill="1" applyAlignment="1">
      <alignment horizontal="right"/>
    </xf>
    <xf numFmtId="3" fontId="3" fillId="7" borderId="2" xfId="2" applyNumberFormat="1" applyFill="1" applyBorder="1" applyAlignment="1">
      <alignment horizontal="right"/>
    </xf>
    <xf numFmtId="3" fontId="3" fillId="7" borderId="0" xfId="0" applyNumberFormat="1" applyFont="1" applyFill="1"/>
    <xf numFmtId="3" fontId="3" fillId="7" borderId="0" xfId="0" applyNumberFormat="1" applyFont="1" applyFill="1" applyAlignment="1">
      <alignment horizontal="right"/>
    </xf>
    <xf numFmtId="3" fontId="3" fillId="7" borderId="2" xfId="0" applyNumberFormat="1" applyFont="1" applyFill="1" applyBorder="1" applyAlignment="1">
      <alignment horizontal="right"/>
    </xf>
    <xf numFmtId="3" fontId="3" fillId="7" borderId="2" xfId="0" applyNumberFormat="1" applyFont="1" applyFill="1" applyBorder="1"/>
    <xf numFmtId="3" fontId="3" fillId="7" borderId="3" xfId="0" applyNumberFormat="1" applyFont="1" applyFill="1" applyBorder="1" applyAlignment="1">
      <alignment horizontal="right"/>
    </xf>
    <xf numFmtId="3" fontId="3" fillId="7" borderId="0" xfId="2" applyNumberFormat="1" applyFill="1" applyAlignment="1">
      <alignment horizontal="right"/>
    </xf>
    <xf numFmtId="3" fontId="3" fillId="8" borderId="0" xfId="0" applyNumberFormat="1" applyFont="1" applyFill="1"/>
    <xf numFmtId="37" fontId="3" fillId="8" borderId="0" xfId="0" applyFont="1" applyFill="1" applyAlignment="1">
      <alignment horizontal="left"/>
    </xf>
    <xf numFmtId="169" fontId="35" fillId="8" borderId="0" xfId="8" applyNumberFormat="1" applyFont="1" applyFill="1"/>
    <xf numFmtId="3" fontId="3" fillId="8" borderId="0" xfId="0" applyNumberFormat="1" applyFont="1" applyFill="1" applyAlignment="1">
      <alignment horizontal="right"/>
    </xf>
    <xf numFmtId="164" fontId="3" fillId="0" borderId="2" xfId="3" applyNumberFormat="1" applyFont="1" applyBorder="1" applyAlignment="1">
      <alignment horizontal="centerContinuous"/>
    </xf>
    <xf numFmtId="0" fontId="23" fillId="5" borderId="15" xfId="1" applyNumberFormat="1" applyFont="1" applyFill="1" applyBorder="1"/>
    <xf numFmtId="169" fontId="23" fillId="5" borderId="14" xfId="1" applyNumberFormat="1" applyFont="1" applyFill="1" applyBorder="1" applyAlignment="1">
      <alignment horizontal="center"/>
    </xf>
    <xf numFmtId="169" fontId="23" fillId="5" borderId="11" xfId="1" applyNumberFormat="1" applyFont="1" applyFill="1" applyBorder="1" applyAlignment="1">
      <alignment horizontal="right"/>
    </xf>
    <xf numFmtId="172" fontId="23" fillId="5" borderId="11" xfId="1" applyNumberFormat="1" applyFont="1" applyFill="1" applyBorder="1" applyAlignment="1">
      <alignment horizontal="right"/>
    </xf>
    <xf numFmtId="169" fontId="23" fillId="5" borderId="11" xfId="1" applyNumberFormat="1" applyFont="1" applyFill="1" applyBorder="1"/>
    <xf numFmtId="169" fontId="23" fillId="5" borderId="14" xfId="1" applyNumberFormat="1" applyFont="1" applyFill="1" applyBorder="1"/>
    <xf numFmtId="3" fontId="23" fillId="5" borderId="11" xfId="0" applyNumberFormat="1" applyFont="1" applyFill="1" applyBorder="1"/>
    <xf numFmtId="169" fontId="23" fillId="5" borderId="15" xfId="1" applyNumberFormat="1" applyFont="1" applyFill="1" applyBorder="1" applyAlignment="1">
      <alignment horizontal="center"/>
    </xf>
    <xf numFmtId="0" fontId="22" fillId="0" borderId="8" xfId="0" applyNumberFormat="1" applyFont="1" applyBorder="1"/>
    <xf numFmtId="37" fontId="8" fillId="0" borderId="0" xfId="0" applyFont="1" applyAlignment="1">
      <alignment horizontal="right" vertical="top"/>
    </xf>
    <xf numFmtId="0" fontId="23" fillId="5" borderId="15" xfId="0" applyNumberFormat="1" applyFont="1" applyFill="1" applyBorder="1"/>
    <xf numFmtId="37" fontId="3" fillId="9" borderId="10" xfId="0" applyFont="1" applyFill="1" applyBorder="1" applyAlignment="1">
      <alignment horizontal="right"/>
    </xf>
    <xf numFmtId="37" fontId="3" fillId="8" borderId="0" xfId="0" applyFont="1" applyFill="1" applyAlignment="1">
      <alignment horizontal="right"/>
    </xf>
    <xf numFmtId="37" fontId="3" fillId="10" borderId="10" xfId="0" applyFont="1" applyFill="1" applyBorder="1" applyAlignment="1">
      <alignment horizontal="right"/>
    </xf>
    <xf numFmtId="3" fontId="3" fillId="11" borderId="0" xfId="0" applyNumberFormat="1" applyFont="1" applyFill="1"/>
    <xf numFmtId="37" fontId="3" fillId="11" borderId="0" xfId="0" applyFont="1" applyFill="1" applyAlignment="1">
      <alignment horizontal="left"/>
    </xf>
    <xf numFmtId="3" fontId="3" fillId="11" borderId="3" xfId="0" applyNumberFormat="1" applyFont="1" applyFill="1" applyBorder="1"/>
    <xf numFmtId="37" fontId="3" fillId="13" borderId="30" xfId="0" applyFont="1" applyFill="1" applyBorder="1" applyAlignment="1">
      <alignment horizontal="left"/>
    </xf>
    <xf numFmtId="37" fontId="3" fillId="13" borderId="7" xfId="0" applyFont="1" applyFill="1" applyBorder="1" applyAlignment="1">
      <alignment horizontal="left"/>
    </xf>
    <xf numFmtId="37" fontId="3" fillId="14" borderId="30" xfId="0" applyFont="1" applyFill="1" applyBorder="1" applyAlignment="1">
      <alignment horizontal="left"/>
    </xf>
    <xf numFmtId="37" fontId="3" fillId="14" borderId="7" xfId="0" applyFont="1" applyFill="1" applyBorder="1" applyAlignment="1">
      <alignment horizontal="left"/>
    </xf>
    <xf numFmtId="37" fontId="3" fillId="0" borderId="14" xfId="0" applyFont="1" applyBorder="1" applyAlignment="1">
      <alignment horizontal="right"/>
    </xf>
    <xf numFmtId="37" fontId="3" fillId="12" borderId="30" xfId="0" applyFont="1" applyFill="1" applyBorder="1" applyAlignment="1">
      <alignment horizontal="left"/>
    </xf>
    <xf numFmtId="37" fontId="3" fillId="12" borderId="7" xfId="0" applyFont="1" applyFill="1" applyBorder="1" applyAlignment="1">
      <alignment horizontal="left"/>
    </xf>
    <xf numFmtId="37" fontId="3" fillId="15" borderId="30" xfId="0" applyFont="1" applyFill="1" applyBorder="1" applyAlignment="1">
      <alignment horizontal="left"/>
    </xf>
    <xf numFmtId="37" fontId="3" fillId="15" borderId="7" xfId="0" applyFont="1" applyFill="1" applyBorder="1" applyAlignment="1">
      <alignment horizontal="left"/>
    </xf>
    <xf numFmtId="37" fontId="3" fillId="16" borderId="30" xfId="0" applyFont="1" applyFill="1" applyBorder="1" applyAlignment="1">
      <alignment horizontal="left"/>
    </xf>
    <xf numFmtId="37" fontId="3" fillId="16" borderId="7" xfId="0" applyFont="1" applyFill="1" applyBorder="1" applyAlignment="1">
      <alignment horizontal="left"/>
    </xf>
    <xf numFmtId="37" fontId="3" fillId="17" borderId="30" xfId="0" applyFont="1" applyFill="1" applyBorder="1" applyAlignment="1">
      <alignment horizontal="left"/>
    </xf>
    <xf numFmtId="37" fontId="3" fillId="17" borderId="7" xfId="0" applyFont="1" applyFill="1" applyBorder="1" applyAlignment="1">
      <alignment horizontal="left"/>
    </xf>
    <xf numFmtId="37" fontId="3" fillId="17" borderId="2" xfId="0" applyFont="1" applyFill="1" applyBorder="1" applyAlignment="1">
      <alignment horizontal="left"/>
    </xf>
    <xf numFmtId="37" fontId="3" fillId="17" borderId="3" xfId="0" applyFont="1" applyFill="1" applyBorder="1" applyAlignment="1">
      <alignment horizontal="left"/>
    </xf>
    <xf numFmtId="3" fontId="3" fillId="0" borderId="6" xfId="2" applyNumberFormat="1" applyBorder="1" applyAlignment="1">
      <alignment horizontal="right"/>
    </xf>
    <xf numFmtId="37" fontId="3" fillId="13" borderId="1" xfId="0" applyFont="1" applyFill="1" applyBorder="1" applyAlignment="1">
      <alignment horizontal="left"/>
    </xf>
    <xf numFmtId="37" fontId="3" fillId="13" borderId="4" xfId="0" applyFont="1" applyFill="1" applyBorder="1" applyAlignment="1">
      <alignment horizontal="left"/>
    </xf>
    <xf numFmtId="37" fontId="3" fillId="14" borderId="23" xfId="0" applyFont="1" applyFill="1" applyBorder="1" applyAlignment="1">
      <alignment horizontal="left"/>
    </xf>
    <xf numFmtId="37" fontId="3" fillId="14" borderId="1" xfId="0" applyFont="1" applyFill="1" applyBorder="1" applyAlignment="1">
      <alignment horizontal="left"/>
    </xf>
    <xf numFmtId="37" fontId="3" fillId="14" borderId="4" xfId="0" applyFont="1" applyFill="1" applyBorder="1" applyAlignment="1">
      <alignment horizontal="left"/>
    </xf>
    <xf numFmtId="37" fontId="3" fillId="14" borderId="3" xfId="0" applyFont="1" applyFill="1" applyBorder="1" applyAlignment="1">
      <alignment horizontal="left"/>
    </xf>
    <xf numFmtId="37" fontId="3" fillId="14" borderId="1" xfId="0" applyFont="1" applyFill="1" applyBorder="1" applyAlignment="1">
      <alignment horizontal="right"/>
    </xf>
    <xf numFmtId="3" fontId="3" fillId="0" borderId="33" xfId="2" applyNumberFormat="1" applyBorder="1" applyAlignment="1">
      <alignment horizontal="right"/>
    </xf>
    <xf numFmtId="5" fontId="3" fillId="0" borderId="2" xfId="0" applyNumberFormat="1" applyFont="1" applyBorder="1" applyAlignment="1">
      <alignment horizontal="center"/>
    </xf>
    <xf numFmtId="5" fontId="3" fillId="0" borderId="20" xfId="0" applyNumberFormat="1" applyFont="1" applyBorder="1" applyAlignment="1">
      <alignment horizontal="center"/>
    </xf>
    <xf numFmtId="5" fontId="3" fillId="0" borderId="20" xfId="0" applyNumberFormat="1" applyFont="1" applyBorder="1" applyAlignment="1">
      <alignment horizontal="right"/>
    </xf>
    <xf numFmtId="5" fontId="3" fillId="0" borderId="2" xfId="0" applyNumberFormat="1" applyFont="1" applyBorder="1" applyAlignment="1">
      <alignment horizontal="right"/>
    </xf>
    <xf numFmtId="5" fontId="3" fillId="0" borderId="19" xfId="0" applyNumberFormat="1" applyFont="1" applyBorder="1" applyAlignment="1">
      <alignment horizontal="right"/>
    </xf>
    <xf numFmtId="169" fontId="30" fillId="5" borderId="2" xfId="1" applyNumberFormat="1" applyFont="1" applyFill="1" applyBorder="1"/>
    <xf numFmtId="37" fontId="3" fillId="0" borderId="34" xfId="0" applyFont="1" applyBorder="1" applyAlignment="1">
      <alignment horizontal="centerContinuous" vertical="top"/>
    </xf>
    <xf numFmtId="37" fontId="3" fillId="0" borderId="37" xfId="0" applyFont="1" applyBorder="1" applyAlignment="1">
      <alignment horizontal="centerContinuous" vertical="top"/>
    </xf>
    <xf numFmtId="167" fontId="23" fillId="5" borderId="0" xfId="1" applyNumberFormat="1" applyFont="1" applyFill="1" applyAlignment="1">
      <alignment horizontal="right"/>
    </xf>
    <xf numFmtId="169" fontId="23" fillId="5" borderId="20" xfId="1" applyNumberFormat="1" applyFont="1" applyFill="1" applyBorder="1" applyAlignment="1">
      <alignment horizontal="right"/>
    </xf>
    <xf numFmtId="37" fontId="3" fillId="0" borderId="18" xfId="0" applyFont="1" applyBorder="1" applyAlignment="1">
      <alignment horizontal="centerContinuous"/>
    </xf>
    <xf numFmtId="171" fontId="5" fillId="0" borderId="11" xfId="0" applyNumberFormat="1" applyFont="1" applyBorder="1" applyAlignment="1">
      <alignment horizontal="right"/>
    </xf>
    <xf numFmtId="168" fontId="5" fillId="0" borderId="11" xfId="0" applyNumberFormat="1" applyFont="1" applyBorder="1" applyAlignment="1">
      <alignment horizontal="right"/>
    </xf>
    <xf numFmtId="3" fontId="3" fillId="0" borderId="0" xfId="0" quotePrefix="1" applyNumberFormat="1" applyFont="1"/>
    <xf numFmtId="172" fontId="3" fillId="0" borderId="0" xfId="1" applyNumberFormat="1" applyFont="1" applyAlignment="1">
      <alignment horizontal="right"/>
    </xf>
    <xf numFmtId="37" fontId="3" fillId="14" borderId="0" xfId="0" applyFont="1" applyFill="1" applyAlignment="1">
      <alignment horizontal="right"/>
    </xf>
    <xf numFmtId="169" fontId="35" fillId="0" borderId="0" xfId="8" applyNumberFormat="1" applyFont="1" applyAlignment="1">
      <alignment horizontal="right"/>
    </xf>
    <xf numFmtId="5" fontId="3" fillId="0" borderId="11" xfId="0" applyNumberFormat="1" applyFont="1" applyBorder="1" applyAlignment="1">
      <alignment horizontal="right"/>
    </xf>
    <xf numFmtId="5" fontId="3" fillId="0" borderId="14" xfId="0" applyNumberFormat="1" applyFont="1" applyBorder="1" applyAlignment="1">
      <alignment horizontal="right"/>
    </xf>
    <xf numFmtId="37" fontId="3" fillId="9" borderId="13" xfId="0" applyFont="1" applyFill="1" applyBorder="1" applyAlignment="1">
      <alignment horizontal="right"/>
    </xf>
    <xf numFmtId="5" fontId="3" fillId="0" borderId="34" xfId="0" applyNumberFormat="1" applyFont="1" applyBorder="1" applyAlignment="1">
      <alignment horizontal="center"/>
    </xf>
    <xf numFmtId="5" fontId="3" fillId="0" borderId="11" xfId="0" applyNumberFormat="1" applyFont="1" applyBorder="1" applyAlignment="1">
      <alignment horizontal="center"/>
    </xf>
    <xf numFmtId="37" fontId="3" fillId="0" borderId="11" xfId="0" applyFont="1" applyBorder="1" applyAlignment="1">
      <alignment horizontal="center"/>
    </xf>
    <xf numFmtId="5" fontId="3" fillId="0" borderId="14" xfId="0" applyNumberFormat="1" applyFont="1" applyBorder="1" applyAlignment="1">
      <alignment horizontal="center"/>
    </xf>
    <xf numFmtId="37" fontId="3" fillId="9" borderId="8" xfId="0" applyFont="1" applyFill="1" applyBorder="1" applyAlignment="1">
      <alignment horizontal="right"/>
    </xf>
    <xf numFmtId="5" fontId="3" fillId="0" borderId="34" xfId="0" applyNumberFormat="1" applyFont="1" applyBorder="1" applyAlignment="1">
      <alignment horizontal="right"/>
    </xf>
    <xf numFmtId="37" fontId="3" fillId="0" borderId="11" xfId="0" applyFont="1" applyBorder="1" applyAlignment="1">
      <alignment horizontal="right"/>
    </xf>
    <xf numFmtId="168" fontId="3" fillId="0" borderId="11" xfId="0" applyNumberFormat="1" applyFont="1" applyBorder="1"/>
    <xf numFmtId="3" fontId="3" fillId="0" borderId="32" xfId="0" applyNumberFormat="1" applyFont="1" applyBorder="1"/>
    <xf numFmtId="168" fontId="3" fillId="0" borderId="14" xfId="0" applyNumberFormat="1" applyFont="1" applyBorder="1"/>
    <xf numFmtId="166" fontId="3" fillId="0" borderId="2" xfId="0" applyNumberFormat="1" applyFont="1" applyBorder="1"/>
    <xf numFmtId="168" fontId="3" fillId="0" borderId="36" xfId="0" applyNumberFormat="1" applyFont="1" applyBorder="1"/>
    <xf numFmtId="166" fontId="3" fillId="0" borderId="20" xfId="0" applyNumberFormat="1" applyFont="1" applyBorder="1"/>
    <xf numFmtId="168" fontId="3" fillId="0" borderId="26" xfId="0" applyNumberFormat="1" applyFont="1" applyBorder="1"/>
    <xf numFmtId="168" fontId="3" fillId="0" borderId="30" xfId="0" applyNumberFormat="1" applyFont="1" applyBorder="1"/>
    <xf numFmtId="168" fontId="3" fillId="0" borderId="10" xfId="0" applyNumberFormat="1" applyFont="1" applyBorder="1"/>
    <xf numFmtId="168" fontId="3" fillId="0" borderId="35" xfId="0" applyNumberFormat="1" applyFont="1" applyBorder="1"/>
    <xf numFmtId="3" fontId="3" fillId="0" borderId="38" xfId="0" applyNumberFormat="1" applyFont="1" applyBorder="1"/>
    <xf numFmtId="168" fontId="3" fillId="0" borderId="23" xfId="0" applyNumberFormat="1" applyFont="1" applyBorder="1"/>
    <xf numFmtId="168" fontId="3" fillId="6" borderId="11" xfId="0" applyNumberFormat="1" applyFont="1" applyFill="1" applyBorder="1"/>
    <xf numFmtId="3" fontId="3" fillId="6" borderId="32" xfId="0" applyNumberFormat="1" applyFont="1" applyFill="1" applyBorder="1"/>
    <xf numFmtId="168" fontId="3" fillId="6" borderId="14" xfId="0" applyNumberFormat="1" applyFont="1" applyFill="1" applyBorder="1"/>
    <xf numFmtId="3" fontId="3" fillId="0" borderId="0" xfId="2" quotePrefix="1" applyNumberFormat="1" applyAlignment="1">
      <alignment horizontal="right"/>
    </xf>
    <xf numFmtId="171" fontId="3" fillId="0" borderId="2" xfId="0" applyNumberFormat="1" applyFont="1" applyBorder="1" applyAlignment="1">
      <alignment horizontal="right"/>
    </xf>
    <xf numFmtId="171" fontId="3" fillId="0" borderId="15" xfId="0" applyNumberFormat="1" applyFont="1" applyBorder="1" applyAlignment="1">
      <alignment horizontal="right"/>
    </xf>
    <xf numFmtId="171" fontId="3" fillId="0" borderId="26" xfId="0" applyNumberFormat="1" applyFont="1" applyBorder="1" applyAlignment="1">
      <alignment horizontal="right"/>
    </xf>
    <xf numFmtId="171" fontId="3" fillId="0" borderId="10" xfId="0" applyNumberFormat="1" applyFont="1" applyBorder="1" applyAlignment="1">
      <alignment horizontal="right"/>
    </xf>
    <xf numFmtId="171" fontId="3" fillId="0" borderId="36" xfId="0" applyNumberFormat="1" applyFont="1" applyBorder="1" applyAlignment="1">
      <alignment horizontal="right"/>
    </xf>
    <xf numFmtId="171" fontId="3" fillId="0" borderId="11" xfId="0" applyNumberFormat="1" applyFont="1" applyBorder="1" applyAlignment="1">
      <alignment horizontal="right"/>
    </xf>
    <xf numFmtId="171" fontId="3" fillId="0" borderId="14" xfId="0" applyNumberFormat="1" applyFont="1" applyBorder="1" applyAlignment="1">
      <alignment horizontal="right"/>
    </xf>
    <xf numFmtId="171" fontId="3" fillId="0" borderId="20" xfId="0" applyNumberFormat="1" applyFont="1" applyBorder="1" applyAlignment="1">
      <alignment horizontal="right"/>
    </xf>
    <xf numFmtId="171" fontId="3" fillId="6" borderId="0" xfId="0" applyNumberFormat="1" applyFont="1" applyFill="1" applyAlignment="1">
      <alignment horizontal="right"/>
    </xf>
    <xf numFmtId="171" fontId="3" fillId="6" borderId="11" xfId="0" applyNumberFormat="1" applyFont="1" applyFill="1" applyBorder="1" applyAlignment="1">
      <alignment horizontal="right"/>
    </xf>
    <xf numFmtId="37" fontId="3" fillId="18" borderId="10" xfId="0" applyFont="1" applyFill="1" applyBorder="1" applyAlignment="1">
      <alignment horizontal="right"/>
    </xf>
    <xf numFmtId="37" fontId="37" fillId="0" borderId="0" xfId="0" applyFont="1" applyAlignment="1">
      <alignment horizontal="centerContinuous"/>
    </xf>
    <xf numFmtId="37" fontId="38" fillId="0" borderId="0" xfId="0" applyFont="1" applyAlignment="1">
      <alignment horizontal="left"/>
    </xf>
    <xf numFmtId="37" fontId="37" fillId="0" borderId="0" xfId="0" applyFont="1"/>
    <xf numFmtId="37" fontId="40" fillId="0" borderId="0" xfId="0" applyFont="1" applyAlignment="1">
      <alignment horizontal="right" vertical="top"/>
    </xf>
    <xf numFmtId="37" fontId="37" fillId="0" borderId="0" xfId="0" applyFont="1" applyAlignment="1">
      <alignment horizontal="left"/>
    </xf>
    <xf numFmtId="37" fontId="37" fillId="0" borderId="2" xfId="0" applyFont="1" applyBorder="1"/>
    <xf numFmtId="37" fontId="37" fillId="0" borderId="1" xfId="0" applyFont="1" applyBorder="1"/>
    <xf numFmtId="37" fontId="37" fillId="0" borderId="1" xfId="0" applyFont="1" applyBorder="1" applyAlignment="1">
      <alignment horizontal="centerContinuous"/>
    </xf>
    <xf numFmtId="37" fontId="37" fillId="0" borderId="7" xfId="0" applyFont="1" applyBorder="1" applyAlignment="1">
      <alignment horizontal="centerContinuous"/>
    </xf>
    <xf numFmtId="37" fontId="37" fillId="0" borderId="1" xfId="0" applyFont="1" applyBorder="1" applyAlignment="1">
      <alignment horizontal="center"/>
    </xf>
    <xf numFmtId="37" fontId="37" fillId="0" borderId="9" xfId="0" applyFont="1" applyBorder="1" applyAlignment="1">
      <alignment horizontal="center"/>
    </xf>
    <xf numFmtId="37" fontId="37" fillId="0" borderId="4" xfId="0" applyFont="1" applyBorder="1" applyAlignment="1">
      <alignment horizontal="centerContinuous"/>
    </xf>
    <xf numFmtId="37" fontId="37" fillId="0" borderId="9" xfId="0" applyFont="1" applyBorder="1" applyAlignment="1">
      <alignment horizontal="centerContinuous"/>
    </xf>
    <xf numFmtId="37" fontId="37" fillId="0" borderId="8" xfId="0" applyFont="1" applyBorder="1" applyAlignment="1">
      <alignment horizontal="centerContinuous"/>
    </xf>
    <xf numFmtId="37" fontId="37" fillId="0" borderId="5" xfId="0" applyFont="1" applyBorder="1" applyAlignment="1">
      <alignment horizontal="centerContinuous"/>
    </xf>
    <xf numFmtId="37" fontId="37" fillId="0" borderId="6" xfId="0" applyFont="1" applyBorder="1" applyAlignment="1">
      <alignment horizontal="centerContinuous"/>
    </xf>
    <xf numFmtId="37" fontId="37" fillId="0" borderId="23" xfId="0" applyFont="1" applyBorder="1" applyAlignment="1">
      <alignment horizontal="centerContinuous"/>
    </xf>
    <xf numFmtId="37" fontId="37" fillId="0" borderId="0" xfId="0" applyFont="1" applyAlignment="1">
      <alignment horizontal="center"/>
    </xf>
    <xf numFmtId="37" fontId="37" fillId="0" borderId="4" xfId="0" applyFont="1" applyBorder="1" applyAlignment="1">
      <alignment horizontal="center"/>
    </xf>
    <xf numFmtId="37" fontId="37" fillId="0" borderId="23" xfId="0" applyFont="1" applyBorder="1" applyAlignment="1">
      <alignment horizontal="center"/>
    </xf>
    <xf numFmtId="37" fontId="37" fillId="0" borderId="8" xfId="0" applyFont="1" applyBorder="1" applyAlignment="1">
      <alignment horizontal="center"/>
    </xf>
    <xf numFmtId="37" fontId="37" fillId="0" borderId="2" xfId="0" applyFont="1" applyBorder="1" applyAlignment="1">
      <alignment horizontal="center"/>
    </xf>
    <xf numFmtId="3" fontId="37" fillId="0" borderId="2" xfId="0" applyNumberFormat="1" applyFont="1" applyBorder="1"/>
    <xf numFmtId="166" fontId="37" fillId="0" borderId="2" xfId="0" applyNumberFormat="1" applyFont="1" applyBorder="1"/>
    <xf numFmtId="166" fontId="37" fillId="0" borderId="26" xfId="0" applyNumberFormat="1" applyFont="1" applyBorder="1" applyAlignment="1">
      <alignment horizontal="right"/>
    </xf>
    <xf numFmtId="166" fontId="37" fillId="0" borderId="10" xfId="0" applyNumberFormat="1" applyFont="1" applyBorder="1" applyAlignment="1">
      <alignment horizontal="right"/>
    </xf>
    <xf numFmtId="3" fontId="37" fillId="0" borderId="2" xfId="0" applyNumberFormat="1" applyFont="1" applyBorder="1" applyAlignment="1">
      <alignment horizontal="right"/>
    </xf>
    <xf numFmtId="37" fontId="37" fillId="2" borderId="0" xfId="0" applyFont="1" applyFill="1"/>
    <xf numFmtId="3" fontId="37" fillId="0" borderId="0" xfId="0" applyNumberFormat="1" applyFont="1"/>
    <xf numFmtId="3" fontId="37" fillId="0" borderId="19" xfId="0" applyNumberFormat="1" applyFont="1" applyBorder="1" applyAlignment="1">
      <alignment horizontal="right"/>
    </xf>
    <xf numFmtId="3" fontId="37" fillId="0" borderId="0" xfId="0" applyNumberFormat="1" applyFont="1" applyAlignment="1">
      <alignment horizontal="right"/>
    </xf>
    <xf numFmtId="168" fontId="37" fillId="0" borderId="0" xfId="0" applyNumberFormat="1" applyFont="1"/>
    <xf numFmtId="168" fontId="37" fillId="0" borderId="19" xfId="0" applyNumberFormat="1" applyFont="1" applyBorder="1"/>
    <xf numFmtId="168" fontId="37" fillId="0" borderId="11" xfId="0" applyNumberFormat="1" applyFont="1" applyBorder="1"/>
    <xf numFmtId="3" fontId="37" fillId="6" borderId="0" xfId="0" applyNumberFormat="1" applyFont="1" applyFill="1"/>
    <xf numFmtId="3" fontId="37" fillId="6" borderId="19" xfId="0" applyNumberFormat="1" applyFont="1" applyFill="1" applyBorder="1" applyAlignment="1">
      <alignment horizontal="right"/>
    </xf>
    <xf numFmtId="3" fontId="37" fillId="6" borderId="0" xfId="0" applyNumberFormat="1" applyFont="1" applyFill="1" applyAlignment="1">
      <alignment horizontal="right"/>
    </xf>
    <xf numFmtId="3" fontId="37" fillId="0" borderId="11" xfId="0" applyNumberFormat="1" applyFont="1" applyBorder="1" applyAlignment="1">
      <alignment horizontal="right"/>
    </xf>
    <xf numFmtId="3" fontId="37" fillId="6" borderId="11" xfId="0" applyNumberFormat="1" applyFont="1" applyFill="1" applyBorder="1" applyAlignment="1">
      <alignment horizontal="right"/>
    </xf>
    <xf numFmtId="3" fontId="37" fillId="6" borderId="11" xfId="0" applyNumberFormat="1" applyFont="1" applyFill="1" applyBorder="1"/>
    <xf numFmtId="3" fontId="37" fillId="0" borderId="11" xfId="0" applyNumberFormat="1" applyFont="1" applyBorder="1"/>
    <xf numFmtId="3" fontId="37" fillId="0" borderId="14" xfId="0" applyNumberFormat="1" applyFont="1" applyBorder="1"/>
    <xf numFmtId="3" fontId="37" fillId="0" borderId="14" xfId="0" applyNumberFormat="1" applyFont="1" applyBorder="1" applyAlignment="1">
      <alignment horizontal="right"/>
    </xf>
    <xf numFmtId="3" fontId="37" fillId="0" borderId="20" xfId="0" applyNumberFormat="1" applyFont="1" applyBorder="1" applyAlignment="1">
      <alignment horizontal="right"/>
    </xf>
    <xf numFmtId="168" fontId="37" fillId="0" borderId="0" xfId="0" applyNumberFormat="1" applyFont="1" applyAlignment="1">
      <alignment horizontal="right"/>
    </xf>
    <xf numFmtId="168" fontId="37" fillId="0" borderId="11" xfId="0" applyNumberFormat="1" applyFont="1" applyBorder="1" applyAlignment="1">
      <alignment horizontal="right"/>
    </xf>
    <xf numFmtId="168" fontId="37" fillId="0" borderId="19" xfId="0" applyNumberFormat="1" applyFont="1" applyBorder="1" applyAlignment="1">
      <alignment horizontal="right"/>
    </xf>
    <xf numFmtId="3" fontId="37" fillId="6" borderId="2" xfId="0" applyNumberFormat="1" applyFont="1" applyFill="1" applyBorder="1"/>
    <xf numFmtId="3" fontId="37" fillId="6" borderId="2" xfId="0" applyNumberFormat="1" applyFont="1" applyFill="1" applyBorder="1" applyAlignment="1">
      <alignment horizontal="right"/>
    </xf>
    <xf numFmtId="3" fontId="37" fillId="6" borderId="14" xfId="0" applyNumberFormat="1" applyFont="1" applyFill="1" applyBorder="1" applyAlignment="1">
      <alignment horizontal="right"/>
    </xf>
    <xf numFmtId="3" fontId="37" fillId="6" borderId="20" xfId="0" applyNumberFormat="1" applyFont="1" applyFill="1" applyBorder="1" applyAlignment="1">
      <alignment horizontal="right"/>
    </xf>
    <xf numFmtId="3" fontId="37" fillId="0" borderId="18" xfId="0" applyNumberFormat="1" applyFont="1" applyBorder="1"/>
    <xf numFmtId="3" fontId="37" fillId="0" borderId="18" xfId="0" applyNumberFormat="1" applyFont="1" applyBorder="1" applyAlignment="1">
      <alignment horizontal="right"/>
    </xf>
    <xf numFmtId="3" fontId="37" fillId="6" borderId="3" xfId="0" applyNumberFormat="1" applyFont="1" applyFill="1" applyBorder="1"/>
    <xf numFmtId="3" fontId="37" fillId="6" borderId="3" xfId="0" applyNumberFormat="1" applyFont="1" applyFill="1" applyBorder="1" applyAlignment="1">
      <alignment horizontal="right"/>
    </xf>
    <xf numFmtId="37" fontId="37" fillId="0" borderId="0" xfId="0" applyFont="1" applyAlignment="1">
      <alignment vertical="top"/>
    </xf>
    <xf numFmtId="37" fontId="37" fillId="0" borderId="0" xfId="0" applyFont="1" applyAlignment="1">
      <alignment wrapText="1"/>
    </xf>
    <xf numFmtId="3" fontId="3" fillId="11" borderId="0" xfId="2" applyNumberFormat="1" applyFill="1" applyAlignment="1">
      <alignment horizontal="right"/>
    </xf>
    <xf numFmtId="37" fontId="3" fillId="0" borderId="39" xfId="0" applyFont="1" applyBorder="1" applyAlignment="1">
      <alignment horizontal="right"/>
    </xf>
    <xf numFmtId="37" fontId="5" fillId="0" borderId="1" xfId="0" applyFont="1" applyBorder="1" applyAlignment="1">
      <alignment horizontal="centerContinuous"/>
    </xf>
    <xf numFmtId="37" fontId="37" fillId="0" borderId="0" xfId="0" applyFont="1" applyAlignment="1">
      <alignment vertical="top" wrapText="1"/>
    </xf>
    <xf numFmtId="166" fontId="3" fillId="19" borderId="0" xfId="0" applyNumberFormat="1" applyFont="1" applyFill="1" applyAlignment="1">
      <alignment horizontal="right"/>
    </xf>
    <xf numFmtId="37" fontId="3" fillId="0" borderId="41" xfId="0" applyFont="1" applyBorder="1" applyAlignment="1">
      <alignment horizontal="left"/>
    </xf>
    <xf numFmtId="37" fontId="3" fillId="20" borderId="10" xfId="0" applyFont="1" applyFill="1" applyBorder="1" applyAlignment="1">
      <alignment horizontal="right"/>
    </xf>
    <xf numFmtId="37" fontId="3" fillId="13" borderId="44" xfId="0" applyFont="1" applyFill="1" applyBorder="1" applyAlignment="1">
      <alignment horizontal="left"/>
    </xf>
    <xf numFmtId="37" fontId="3" fillId="14" borderId="41" xfId="0" applyFont="1" applyFill="1" applyBorder="1" applyAlignment="1">
      <alignment horizontal="left"/>
    </xf>
    <xf numFmtId="37" fontId="3" fillId="12" borderId="41" xfId="0" applyFont="1" applyFill="1" applyBorder="1" applyAlignment="1">
      <alignment horizontal="left"/>
    </xf>
    <xf numFmtId="37" fontId="3" fillId="15" borderId="41" xfId="0" applyFont="1" applyFill="1" applyBorder="1" applyAlignment="1">
      <alignment horizontal="left"/>
    </xf>
    <xf numFmtId="37" fontId="3" fillId="16" borderId="41" xfId="0" applyFont="1" applyFill="1" applyBorder="1" applyAlignment="1">
      <alignment horizontal="left"/>
    </xf>
    <xf numFmtId="37" fontId="3" fillId="17" borderId="41" xfId="0" applyFont="1" applyFill="1" applyBorder="1" applyAlignment="1">
      <alignment horizontal="left"/>
    </xf>
    <xf numFmtId="37" fontId="3" fillId="17" borderId="44" xfId="0" applyFont="1" applyFill="1" applyBorder="1" applyAlignment="1">
      <alignment horizontal="left"/>
    </xf>
    <xf numFmtId="37" fontId="3" fillId="16" borderId="44" xfId="0" applyFont="1" applyFill="1" applyBorder="1" applyAlignment="1">
      <alignment horizontal="left"/>
    </xf>
    <xf numFmtId="37" fontId="3" fillId="15" borderId="44" xfId="0" applyFont="1" applyFill="1" applyBorder="1" applyAlignment="1">
      <alignment horizontal="left"/>
    </xf>
    <xf numFmtId="37" fontId="3" fillId="12" borderId="44" xfId="0" applyFont="1" applyFill="1" applyBorder="1" applyAlignment="1">
      <alignment horizontal="left"/>
    </xf>
    <xf numFmtId="37" fontId="3" fillId="14" borderId="44" xfId="0" applyFont="1" applyFill="1" applyBorder="1" applyAlignment="1">
      <alignment horizontal="left"/>
    </xf>
    <xf numFmtId="37" fontId="3" fillId="13" borderId="42" xfId="0" applyFont="1" applyFill="1" applyBorder="1" applyAlignment="1">
      <alignment horizontal="left"/>
    </xf>
    <xf numFmtId="37" fontId="3" fillId="14" borderId="42" xfId="0" applyFont="1" applyFill="1" applyBorder="1" applyAlignment="1">
      <alignment horizontal="left"/>
    </xf>
    <xf numFmtId="37" fontId="3" fillId="21" borderId="43" xfId="0" applyFont="1" applyFill="1" applyBorder="1" applyAlignment="1">
      <alignment horizontal="right"/>
    </xf>
    <xf numFmtId="37" fontId="3" fillId="21" borderId="10" xfId="0" applyFont="1" applyFill="1" applyBorder="1" applyAlignment="1">
      <alignment horizontal="right"/>
    </xf>
    <xf numFmtId="3" fontId="3" fillId="8" borderId="0" xfId="2" applyNumberFormat="1" applyFill="1" applyAlignment="1">
      <alignment horizontal="right"/>
    </xf>
    <xf numFmtId="37" fontId="5" fillId="0" borderId="8" xfId="0" applyFont="1" applyBorder="1" applyAlignment="1">
      <alignment horizontal="center" wrapText="1"/>
    </xf>
    <xf numFmtId="37" fontId="3" fillId="0" borderId="30" xfId="0" applyFont="1" applyBorder="1" applyAlignment="1">
      <alignment horizontal="center" wrapText="1"/>
    </xf>
    <xf numFmtId="37" fontId="3" fillId="0" borderId="7" xfId="0" applyFont="1" applyBorder="1" applyAlignment="1">
      <alignment horizontal="center" wrapText="1"/>
    </xf>
    <xf numFmtId="49" fontId="5" fillId="0" borderId="30" xfId="0" applyNumberFormat="1" applyFont="1" applyBorder="1" applyAlignment="1">
      <alignment horizontal="center"/>
    </xf>
    <xf numFmtId="49" fontId="5" fillId="0" borderId="7" xfId="0" applyNumberFormat="1" applyFont="1" applyBorder="1" applyAlignment="1">
      <alignment horizontal="center"/>
    </xf>
    <xf numFmtId="37" fontId="5" fillId="0" borderId="31" xfId="0" applyFont="1" applyBorder="1" applyAlignment="1">
      <alignment horizontal="center" wrapText="1"/>
    </xf>
    <xf numFmtId="37" fontId="3" fillId="0" borderId="37" xfId="0" applyFont="1" applyBorder="1" applyAlignment="1">
      <alignment horizontal="center" wrapText="1"/>
    </xf>
    <xf numFmtId="37" fontId="3" fillId="0" borderId="2" xfId="0" applyFont="1" applyBorder="1" applyAlignment="1">
      <alignment horizontal="center" wrapText="1"/>
    </xf>
    <xf numFmtId="37" fontId="3" fillId="0" borderId="14" xfId="0" applyFont="1" applyBorder="1" applyAlignment="1">
      <alignment horizontal="center" wrapText="1"/>
    </xf>
    <xf numFmtId="37" fontId="3" fillId="0" borderId="24" xfId="0" applyFont="1" applyBorder="1" applyAlignment="1">
      <alignment horizontal="center" wrapText="1"/>
    </xf>
    <xf numFmtId="37" fontId="3" fillId="0" borderId="13" xfId="0" applyFont="1" applyBorder="1" applyAlignment="1">
      <alignment horizontal="center" wrapText="1"/>
    </xf>
    <xf numFmtId="37" fontId="37" fillId="0" borderId="21" xfId="0" applyFont="1" applyBorder="1" applyAlignment="1">
      <alignment horizontal="center"/>
    </xf>
    <xf numFmtId="37" fontId="37" fillId="0" borderId="22" xfId="0" applyFont="1" applyBorder="1" applyAlignment="1">
      <alignment horizontal="center"/>
    </xf>
    <xf numFmtId="37" fontId="37" fillId="0" borderId="24" xfId="0" applyFont="1" applyBorder="1" applyAlignment="1">
      <alignment horizontal="center"/>
    </xf>
    <xf numFmtId="37" fontId="3" fillId="0" borderId="13" xfId="0" applyFont="1" applyBorder="1" applyAlignment="1">
      <alignment horizontal="right"/>
    </xf>
    <xf numFmtId="167" fontId="17" fillId="0" borderId="40" xfId="0" applyNumberFormat="1" applyFont="1" applyBorder="1" applyAlignment="1">
      <alignment horizontal="centerContinuous"/>
    </xf>
    <xf numFmtId="164" fontId="3" fillId="0" borderId="14" xfId="3" applyNumberFormat="1" applyFont="1" applyBorder="1" applyAlignment="1">
      <alignment horizontal="centerContinuous"/>
    </xf>
    <xf numFmtId="37" fontId="15" fillId="0" borderId="14" xfId="0" applyFont="1" applyBorder="1" applyAlignment="1">
      <alignment horizontal="centerContinuous"/>
    </xf>
    <xf numFmtId="167" fontId="16" fillId="0" borderId="11" xfId="0" applyNumberFormat="1" applyFont="1" applyBorder="1" applyAlignment="1">
      <alignment horizontal="right"/>
    </xf>
    <xf numFmtId="37" fontId="3" fillId="0" borderId="11" xfId="0" applyFont="1" applyBorder="1"/>
    <xf numFmtId="37" fontId="3" fillId="0" borderId="14" xfId="0" applyFont="1" applyBorder="1" applyAlignment="1">
      <alignment horizontal="centerContinuous"/>
    </xf>
    <xf numFmtId="164" fontId="15" fillId="0" borderId="14" xfId="3" applyNumberFormat="1" applyFont="1" applyBorder="1" applyAlignment="1">
      <alignment horizontal="centerContinuous"/>
    </xf>
    <xf numFmtId="164" fontId="3" fillId="0" borderId="0" xfId="3" applyNumberFormat="1" applyFont="1" applyAlignment="1">
      <alignment horizontal="centerContinuous"/>
    </xf>
    <xf numFmtId="37" fontId="15" fillId="0" borderId="0" xfId="0" applyFont="1" applyAlignment="1">
      <alignment horizontal="centerContinuous"/>
    </xf>
    <xf numFmtId="3" fontId="3" fillId="0" borderId="25" xfId="0" applyNumberFormat="1" applyFont="1" applyBorder="1"/>
    <xf numFmtId="168" fontId="3" fillId="0" borderId="40" xfId="0" applyNumberFormat="1" applyFont="1" applyBorder="1"/>
    <xf numFmtId="3" fontId="3" fillId="0" borderId="40" xfId="0" applyNumberFormat="1" applyFont="1" applyBorder="1" applyAlignment="1">
      <alignment horizontal="right"/>
    </xf>
    <xf numFmtId="37" fontId="41" fillId="0" borderId="0" xfId="0" applyFont="1"/>
    <xf numFmtId="37" fontId="3" fillId="0" borderId="0" xfId="0" applyFont="1" applyFill="1" applyAlignment="1">
      <alignment horizontal="center"/>
    </xf>
    <xf numFmtId="37" fontId="3" fillId="0" borderId="1" xfId="0" applyFont="1" applyFill="1" applyBorder="1" applyAlignment="1">
      <alignment horizontal="centerContinuous" vertical="top"/>
    </xf>
    <xf numFmtId="37" fontId="3" fillId="0" borderId="7" xfId="0" applyFont="1" applyFill="1" applyBorder="1" applyAlignment="1">
      <alignment horizontal="centerContinuous" vertical="top"/>
    </xf>
    <xf numFmtId="49" fontId="5" fillId="0" borderId="30" xfId="0" applyNumberFormat="1" applyFont="1" applyFill="1" applyBorder="1" applyAlignment="1">
      <alignment horizontal="center"/>
    </xf>
    <xf numFmtId="168" fontId="3" fillId="0" borderId="20" xfId="0" applyNumberFormat="1" applyFont="1" applyFill="1" applyBorder="1"/>
    <xf numFmtId="168" fontId="3" fillId="0" borderId="25" xfId="0" applyNumberFormat="1" applyFont="1" applyFill="1" applyBorder="1"/>
    <xf numFmtId="168" fontId="3" fillId="0" borderId="19" xfId="0" applyNumberFormat="1" applyFont="1" applyFill="1" applyBorder="1"/>
    <xf numFmtId="165" fontId="3" fillId="0" borderId="0" xfId="0" applyNumberFormat="1" applyFont="1" applyFill="1" applyAlignment="1">
      <alignment vertical="top"/>
    </xf>
    <xf numFmtId="37" fontId="3" fillId="0" borderId="0" xfId="0" applyFont="1" applyFill="1" applyAlignment="1">
      <alignment vertical="top"/>
    </xf>
    <xf numFmtId="37" fontId="3" fillId="0" borderId="0" xfId="0" applyFont="1" applyAlignment="1">
      <alignment vertical="top" wrapText="1"/>
    </xf>
    <xf numFmtId="37" fontId="0" fillId="0" borderId="0" xfId="0" applyAlignment="1">
      <alignment wrapText="1"/>
    </xf>
    <xf numFmtId="37" fontId="29" fillId="0" borderId="0" xfId="0" applyFont="1" applyAlignment="1">
      <alignment horizontal="center" vertical="top"/>
    </xf>
    <xf numFmtId="37" fontId="3" fillId="0" borderId="0" xfId="0" applyFont="1" applyFill="1" applyAlignment="1">
      <alignment vertical="top" wrapText="1"/>
    </xf>
    <xf numFmtId="37" fontId="0" fillId="0" borderId="0" xfId="0" applyFill="1" applyAlignment="1">
      <alignment wrapText="1"/>
    </xf>
    <xf numFmtId="37" fontId="5" fillId="0" borderId="22" xfId="0" applyFont="1" applyBorder="1" applyAlignment="1">
      <alignment horizontal="center" vertical="top" wrapText="1"/>
    </xf>
    <xf numFmtId="37" fontId="5" fillId="0" borderId="21" xfId="0" applyFont="1" applyBorder="1" applyAlignment="1">
      <alignment horizontal="center" vertical="top" wrapText="1"/>
    </xf>
    <xf numFmtId="37" fontId="3" fillId="0" borderId="5" xfId="0" applyFont="1" applyBorder="1" applyAlignment="1">
      <alignment horizontal="center" vertical="top"/>
    </xf>
    <xf numFmtId="37" fontId="3" fillId="0" borderId="0" xfId="0" applyFont="1" applyAlignment="1">
      <alignment horizontal="center" vertical="top"/>
    </xf>
    <xf numFmtId="37" fontId="5" fillId="0" borderId="13" xfId="0" applyFont="1" applyBorder="1" applyAlignment="1">
      <alignment horizontal="center" vertical="top" wrapText="1"/>
    </xf>
    <xf numFmtId="37" fontId="3" fillId="0" borderId="6" xfId="0" applyFont="1" applyBorder="1" applyAlignment="1">
      <alignment horizontal="center" vertical="top"/>
    </xf>
    <xf numFmtId="37" fontId="3" fillId="0" borderId="11" xfId="0" applyFont="1" applyBorder="1" applyAlignment="1">
      <alignment horizontal="center" vertical="top"/>
    </xf>
    <xf numFmtId="37" fontId="3" fillId="0" borderId="4" xfId="0" applyFont="1" applyBorder="1" applyAlignment="1">
      <alignment horizontal="center" vertical="top"/>
    </xf>
    <xf numFmtId="37" fontId="3" fillId="0" borderId="34" xfId="0" applyFont="1" applyBorder="1" applyAlignment="1">
      <alignment horizontal="center" vertical="top"/>
    </xf>
    <xf numFmtId="37" fontId="3" fillId="0" borderId="9" xfId="0" applyFont="1" applyBorder="1" applyAlignment="1">
      <alignment horizontal="center" vertical="top"/>
    </xf>
    <xf numFmtId="37" fontId="3" fillId="0" borderId="1" xfId="0" applyFont="1" applyBorder="1" applyAlignment="1">
      <alignment horizontal="center" vertical="top"/>
    </xf>
    <xf numFmtId="164" fontId="3" fillId="0" borderId="0" xfId="0" applyNumberFormat="1" applyFont="1" applyAlignment="1">
      <alignment vertical="top" wrapText="1"/>
    </xf>
    <xf numFmtId="37" fontId="14" fillId="0" borderId="0" xfId="0" applyFont="1" applyAlignment="1">
      <alignment vertical="top" wrapText="1"/>
    </xf>
    <xf numFmtId="37" fontId="14" fillId="0" borderId="0" xfId="0" applyFont="1" applyAlignment="1">
      <alignment vertical="top"/>
    </xf>
    <xf numFmtId="37" fontId="3" fillId="0" borderId="0" xfId="0" applyFont="1" applyAlignment="1">
      <alignment horizontal="left" vertical="top" wrapText="1"/>
    </xf>
    <xf numFmtId="37" fontId="10" fillId="0" borderId="0" xfId="0" applyFont="1" applyAlignment="1">
      <alignment vertical="top" wrapText="1"/>
    </xf>
    <xf numFmtId="37" fontId="0" fillId="0" borderId="0" xfId="0" applyAlignment="1">
      <alignment vertical="top" wrapText="1"/>
    </xf>
    <xf numFmtId="37" fontId="37" fillId="0" borderId="0" xfId="0" applyFont="1" applyAlignment="1">
      <alignment horizontal="left" wrapText="1"/>
    </xf>
    <xf numFmtId="37" fontId="37" fillId="0" borderId="0" xfId="0" applyFont="1" applyAlignment="1">
      <alignment vertical="top" wrapText="1"/>
    </xf>
    <xf numFmtId="37" fontId="16" fillId="0" borderId="18" xfId="0" applyFont="1" applyBorder="1" applyAlignment="1">
      <alignment horizontal="right" wrapText="1"/>
    </xf>
    <xf numFmtId="37" fontId="0" fillId="0" borderId="8" xfId="0" applyBorder="1" applyAlignment="1">
      <alignment wrapText="1"/>
    </xf>
  </cellXfs>
  <cellStyles count="9">
    <cellStyle name="Comma" xfId="1" builtinId="3"/>
    <cellStyle name="Comma 2" xfId="5" xr:uid="{00000000-0005-0000-0000-000001000000}"/>
    <cellStyle name="Comma 3" xfId="8" xr:uid="{00000000-0005-0000-0000-000002000000}"/>
    <cellStyle name="Normal" xfId="0" builtinId="0"/>
    <cellStyle name="Normal 2" xfId="7" xr:uid="{00000000-0005-0000-0000-000004000000}"/>
    <cellStyle name="Normal_Median household income by state 1984 to 2000" xfId="6" xr:uid="{00000000-0005-0000-0000-000005000000}"/>
    <cellStyle name="Normal_Tuition Tables" xfId="2" xr:uid="{00000000-0005-0000-0000-000006000000}"/>
    <cellStyle name="Percent" xfId="3" builtinId="5"/>
    <cellStyle name="Style 1" xfId="4" xr:uid="{00000000-0005-0000-0000-000008000000}"/>
  </cellStyles>
  <dxfs count="1">
    <dxf>
      <font>
        <b/>
        <i val="0"/>
        <condense val="0"/>
        <extend val="0"/>
      </font>
    </dxf>
  </dxfs>
  <tableStyles count="0" defaultTableStyle="TableStyleMedium9" defaultPivotStyle="PivotStyleLight16"/>
  <colors>
    <mruColors>
      <color rgb="FF990033"/>
      <color rgb="FF0000FF"/>
      <color rgb="FF00660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103131048012942E-2"/>
          <c:y val="6.4088180086061791E-2"/>
          <c:w val="0.93350343328296059"/>
          <c:h val="0.7858858904431459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62'!$C$10</c:f>
              <c:numCache>
                <c:formatCode>"$"#,##0</c:formatCode>
                <c:ptCount val="1"/>
                <c:pt idx="0">
                  <c:v>8462</c:v>
                </c:pt>
              </c:numCache>
            </c:numRef>
          </c:val>
          <c:extLst>
            <c:ext xmlns:c16="http://schemas.microsoft.com/office/drawing/2014/chart" uri="{C3380CC4-5D6E-409C-BE32-E72D297353CC}">
              <c16:uniqueId val="{00000000-42F3-4F89-BF4D-7880253D714A}"/>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62'!$C$11</c:f>
              <c:numCache>
                <c:formatCode>#,##0</c:formatCode>
                <c:ptCount val="1"/>
                <c:pt idx="0">
                  <c:v>8020</c:v>
                </c:pt>
              </c:numCache>
            </c:numRef>
          </c:val>
          <c:extLst>
            <c:ext xmlns:c16="http://schemas.microsoft.com/office/drawing/2014/chart" uri="{C3380CC4-5D6E-409C-BE32-E72D297353CC}">
              <c16:uniqueId val="{00000001-42F3-4F89-BF4D-7880253D714A}"/>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62'!$C$13</c:f>
              <c:numCache>
                <c:formatCode>#,##0</c:formatCode>
                <c:ptCount val="1"/>
                <c:pt idx="0">
                  <c:v>9530.5</c:v>
                </c:pt>
              </c:numCache>
            </c:numRef>
          </c:val>
          <c:extLst>
            <c:ext xmlns:c16="http://schemas.microsoft.com/office/drawing/2014/chart" uri="{C3380CC4-5D6E-409C-BE32-E72D297353CC}">
              <c16:uniqueId val="{00000002-42F3-4F89-BF4D-7880253D714A}"/>
            </c:ext>
          </c:extLst>
        </c:ser>
        <c:dLbls>
          <c:showLegendKey val="0"/>
          <c:showVal val="1"/>
          <c:showCatName val="0"/>
          <c:showSerName val="0"/>
          <c:showPercent val="0"/>
          <c:showBubbleSize val="0"/>
        </c:dLbls>
        <c:gapWidth val="150"/>
        <c:axId val="102598144"/>
        <c:axId val="52583168"/>
      </c:barChart>
      <c:catAx>
        <c:axId val="102598144"/>
        <c:scaling>
          <c:orientation val="minMax"/>
        </c:scaling>
        <c:delete val="0"/>
        <c:axPos val="b"/>
        <c:numFmt formatCode="General" sourceLinked="1"/>
        <c:majorTickMark val="out"/>
        <c:minorTickMark val="none"/>
        <c:tickLblPos val="nextTo"/>
        <c:txPr>
          <a:bodyPr/>
          <a:lstStyle/>
          <a:p>
            <a:pPr>
              <a:defRPr sz="1200" b="1"/>
            </a:pPr>
            <a:endParaRPr lang="en-US"/>
          </a:p>
        </c:txPr>
        <c:crossAx val="52583168"/>
        <c:crosses val="autoZero"/>
        <c:auto val="1"/>
        <c:lblAlgn val="ctr"/>
        <c:lblOffset val="100"/>
        <c:noMultiLvlLbl val="0"/>
      </c:catAx>
      <c:valAx>
        <c:axId val="52583168"/>
        <c:scaling>
          <c:orientation val="minMax"/>
          <c:max val="16500"/>
          <c:min val="0"/>
        </c:scaling>
        <c:delete val="1"/>
        <c:axPos val="l"/>
        <c:numFmt formatCode="&quot;$&quot;#,##0" sourceLinked="1"/>
        <c:majorTickMark val="out"/>
        <c:minorTickMark val="none"/>
        <c:tickLblPos val="none"/>
        <c:crossAx val="102598144"/>
        <c:crosses val="autoZero"/>
        <c:crossBetween val="between"/>
      </c:valAx>
      <c:spPr>
        <a:noFill/>
        <a:ln w="25400">
          <a:noFill/>
        </a:ln>
      </c:spPr>
    </c:plotArea>
    <c:legend>
      <c:legendPos val="r"/>
      <c:legendEntry>
        <c:idx val="0"/>
        <c:txPr>
          <a:bodyPr/>
          <a:lstStyle/>
          <a:p>
            <a:pPr>
              <a:defRPr sz="1100" b="1"/>
            </a:pPr>
            <a:endParaRPr lang="en-US"/>
          </a:p>
        </c:txPr>
      </c:legendEntry>
      <c:legendEntry>
        <c:idx val="1"/>
        <c:txPr>
          <a:bodyPr/>
          <a:lstStyle/>
          <a:p>
            <a:pPr>
              <a:defRPr sz="1100" b="1"/>
            </a:pPr>
            <a:endParaRPr lang="en-US"/>
          </a:p>
        </c:txPr>
      </c:legendEntry>
      <c:legendEntry>
        <c:idx val="2"/>
        <c:txPr>
          <a:bodyPr/>
          <a:lstStyle/>
          <a:p>
            <a:pPr>
              <a:defRPr sz="1100" b="1"/>
            </a:pPr>
            <a:endParaRPr lang="en-US"/>
          </a:p>
        </c:txPr>
      </c:legendEntry>
      <c:layout>
        <c:manualLayout>
          <c:xMode val="edge"/>
          <c:yMode val="edge"/>
          <c:x val="8.6816087383016508E-2"/>
          <c:y val="5.4311382854523423E-2"/>
          <c:w val="0.85123105066412186"/>
          <c:h val="6.7285537634886899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01377053895698E-2"/>
          <c:y val="6.0765230751358125E-2"/>
          <c:w val="0.93180627763995261"/>
          <c:h val="0.795854738447256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62'!$H$10</c:f>
              <c:numCache>
                <c:formatCode>"$"#,##0</c:formatCode>
                <c:ptCount val="1"/>
                <c:pt idx="0">
                  <c:v>19080</c:v>
                </c:pt>
              </c:numCache>
            </c:numRef>
          </c:val>
          <c:extLst>
            <c:ext xmlns:c16="http://schemas.microsoft.com/office/drawing/2014/chart" uri="{C3380CC4-5D6E-409C-BE32-E72D297353CC}">
              <c16:uniqueId val="{00000000-E8D9-4264-A893-97D717444499}"/>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62'!$H$11</c:f>
              <c:numCache>
                <c:formatCode>#,##0</c:formatCode>
                <c:ptCount val="1"/>
                <c:pt idx="0">
                  <c:v>18925</c:v>
                </c:pt>
              </c:numCache>
            </c:numRef>
          </c:val>
          <c:extLst>
            <c:ext xmlns:c16="http://schemas.microsoft.com/office/drawing/2014/chart" uri="{C3380CC4-5D6E-409C-BE32-E72D297353CC}">
              <c16:uniqueId val="{00000001-E8D9-4264-A893-97D717444499}"/>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62'!$H$13</c:f>
              <c:numCache>
                <c:formatCode>#,##0</c:formatCode>
                <c:ptCount val="1"/>
                <c:pt idx="0">
                  <c:v>18634</c:v>
                </c:pt>
              </c:numCache>
            </c:numRef>
          </c:val>
          <c:extLst>
            <c:ext xmlns:c16="http://schemas.microsoft.com/office/drawing/2014/chart" uri="{C3380CC4-5D6E-409C-BE32-E72D297353CC}">
              <c16:uniqueId val="{00000002-E8D9-4264-A893-97D717444499}"/>
            </c:ext>
          </c:extLst>
        </c:ser>
        <c:dLbls>
          <c:showLegendKey val="0"/>
          <c:showVal val="1"/>
          <c:showCatName val="0"/>
          <c:showSerName val="0"/>
          <c:showPercent val="0"/>
          <c:showBubbleSize val="0"/>
        </c:dLbls>
        <c:gapWidth val="150"/>
        <c:axId val="102600192"/>
        <c:axId val="103343232"/>
      </c:barChart>
      <c:catAx>
        <c:axId val="102600192"/>
        <c:scaling>
          <c:orientation val="minMax"/>
        </c:scaling>
        <c:delete val="0"/>
        <c:axPos val="b"/>
        <c:numFmt formatCode="General" sourceLinked="1"/>
        <c:majorTickMark val="out"/>
        <c:minorTickMark val="none"/>
        <c:tickLblPos val="nextTo"/>
        <c:txPr>
          <a:bodyPr/>
          <a:lstStyle/>
          <a:p>
            <a:pPr>
              <a:defRPr sz="1200" b="1"/>
            </a:pPr>
            <a:endParaRPr lang="en-US"/>
          </a:p>
        </c:txPr>
        <c:crossAx val="103343232"/>
        <c:crosses val="autoZero"/>
        <c:auto val="1"/>
        <c:lblAlgn val="ctr"/>
        <c:lblOffset val="100"/>
        <c:noMultiLvlLbl val="0"/>
      </c:catAx>
      <c:valAx>
        <c:axId val="103343232"/>
        <c:scaling>
          <c:orientation val="minMax"/>
          <c:min val="5600"/>
        </c:scaling>
        <c:delete val="0"/>
        <c:axPos val="l"/>
        <c:numFmt formatCode="&quot;$&quot;#,##0" sourceLinked="1"/>
        <c:majorTickMark val="out"/>
        <c:minorTickMark val="none"/>
        <c:tickLblPos val="none"/>
        <c:crossAx val="102600192"/>
        <c:crosses val="autoZero"/>
        <c:crossBetween val="between"/>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7170391579842E-2"/>
          <c:y val="8.0702926759580226E-2"/>
          <c:w val="0.87963137941090708"/>
          <c:h val="0.78588589044314616"/>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62'!$M$10</c:f>
              <c:numCache>
                <c:formatCode>"$"#,##0</c:formatCode>
                <c:ptCount val="1"/>
                <c:pt idx="0">
                  <c:v>3779.5</c:v>
                </c:pt>
              </c:numCache>
            </c:numRef>
          </c:val>
          <c:extLst>
            <c:ext xmlns:c16="http://schemas.microsoft.com/office/drawing/2014/chart" uri="{C3380CC4-5D6E-409C-BE32-E72D297353CC}">
              <c16:uniqueId val="{00000000-7649-4A66-98C8-BDAF8EE7934C}"/>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62'!$M$11</c:f>
              <c:numCache>
                <c:formatCode>#,##0</c:formatCode>
                <c:ptCount val="1"/>
                <c:pt idx="0">
                  <c:v>3294</c:v>
                </c:pt>
              </c:numCache>
            </c:numRef>
          </c:val>
          <c:extLst>
            <c:ext xmlns:c16="http://schemas.microsoft.com/office/drawing/2014/chart" uri="{C3380CC4-5D6E-409C-BE32-E72D297353CC}">
              <c16:uniqueId val="{00000001-7649-4A66-98C8-BDAF8EE7934C}"/>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62'!$C$5</c:f>
              <c:strCache>
                <c:ptCount val="1"/>
                <c:pt idx="0">
                  <c:v>In-State Students</c:v>
                </c:pt>
              </c:strCache>
            </c:strRef>
          </c:cat>
          <c:val>
            <c:numRef>
              <c:f>'Table 62'!$M$13</c:f>
              <c:numCache>
                <c:formatCode>#,##0</c:formatCode>
                <c:ptCount val="1"/>
                <c:pt idx="0">
                  <c:v>4440</c:v>
                </c:pt>
              </c:numCache>
            </c:numRef>
          </c:val>
          <c:extLst>
            <c:ext xmlns:c16="http://schemas.microsoft.com/office/drawing/2014/chart" uri="{C3380CC4-5D6E-409C-BE32-E72D297353CC}">
              <c16:uniqueId val="{00000002-7649-4A66-98C8-BDAF8EE7934C}"/>
            </c:ext>
          </c:extLst>
        </c:ser>
        <c:dLbls>
          <c:showLegendKey val="0"/>
          <c:showVal val="1"/>
          <c:showCatName val="0"/>
          <c:showSerName val="0"/>
          <c:showPercent val="0"/>
          <c:showBubbleSize val="0"/>
        </c:dLbls>
        <c:gapWidth val="150"/>
        <c:axId val="106509824"/>
        <c:axId val="103345536"/>
      </c:barChart>
      <c:catAx>
        <c:axId val="106509824"/>
        <c:scaling>
          <c:orientation val="minMax"/>
        </c:scaling>
        <c:delete val="0"/>
        <c:axPos val="b"/>
        <c:numFmt formatCode="General" sourceLinked="1"/>
        <c:majorTickMark val="out"/>
        <c:minorTickMark val="none"/>
        <c:tickLblPos val="nextTo"/>
        <c:txPr>
          <a:bodyPr/>
          <a:lstStyle/>
          <a:p>
            <a:pPr>
              <a:defRPr sz="1200" b="1"/>
            </a:pPr>
            <a:endParaRPr lang="en-US"/>
          </a:p>
        </c:txPr>
        <c:crossAx val="103345536"/>
        <c:crosses val="autoZero"/>
        <c:auto val="1"/>
        <c:lblAlgn val="ctr"/>
        <c:lblOffset val="100"/>
        <c:noMultiLvlLbl val="0"/>
      </c:catAx>
      <c:valAx>
        <c:axId val="103345536"/>
        <c:scaling>
          <c:orientation val="minMax"/>
          <c:max val="16900"/>
          <c:min val="0"/>
        </c:scaling>
        <c:delete val="1"/>
        <c:axPos val="l"/>
        <c:numFmt formatCode="&quot;$&quot;#,##0" sourceLinked="1"/>
        <c:majorTickMark val="out"/>
        <c:minorTickMark val="none"/>
        <c:tickLblPos val="none"/>
        <c:crossAx val="106509824"/>
        <c:crosses val="autoZero"/>
        <c:crossBetween val="between"/>
      </c:valAx>
      <c:spPr>
        <a:noFill/>
        <a:ln w="25400">
          <a:noFill/>
        </a:ln>
      </c:spPr>
    </c:plotArea>
    <c:legend>
      <c:legendPos val="r"/>
      <c:legendEntry>
        <c:idx val="0"/>
        <c:txPr>
          <a:bodyPr/>
          <a:lstStyle/>
          <a:p>
            <a:pPr>
              <a:defRPr sz="1100" b="1"/>
            </a:pPr>
            <a:endParaRPr lang="en-US"/>
          </a:p>
        </c:txPr>
      </c:legendEntry>
      <c:legendEntry>
        <c:idx val="1"/>
        <c:txPr>
          <a:bodyPr/>
          <a:lstStyle/>
          <a:p>
            <a:pPr>
              <a:defRPr sz="1100" b="1"/>
            </a:pPr>
            <a:endParaRPr lang="en-US"/>
          </a:p>
        </c:txPr>
      </c:legendEntry>
      <c:legendEntry>
        <c:idx val="2"/>
        <c:txPr>
          <a:bodyPr/>
          <a:lstStyle/>
          <a:p>
            <a:pPr>
              <a:defRPr sz="1100" b="1"/>
            </a:pPr>
            <a:endParaRPr lang="en-US"/>
          </a:p>
        </c:txPr>
      </c:legendEntry>
      <c:layout>
        <c:manualLayout>
          <c:xMode val="edge"/>
          <c:yMode val="edge"/>
          <c:x val="4.6412046978976114E-2"/>
          <c:y val="2.4404838842190257E-2"/>
          <c:w val="0.89702229645536735"/>
          <c:h val="7.7254385638997919E-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01377053895719E-2"/>
          <c:y val="6.0765230751358146E-2"/>
          <c:w val="0.93180627763995261"/>
          <c:h val="0.7958547384472564"/>
        </c:manualLayout>
      </c:layout>
      <c:barChart>
        <c:barDir val="col"/>
        <c:grouping val="clustered"/>
        <c:varyColors val="0"/>
        <c:ser>
          <c:idx val="0"/>
          <c:order val="0"/>
          <c:tx>
            <c:strRef>
              <c:f>'Table 62'!$A$10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62'!$R$10</c:f>
              <c:numCache>
                <c:formatCode>"$"#,##0</c:formatCode>
                <c:ptCount val="1"/>
                <c:pt idx="0">
                  <c:v>7906</c:v>
                </c:pt>
              </c:numCache>
            </c:numRef>
          </c:val>
          <c:extLst>
            <c:ext xmlns:c16="http://schemas.microsoft.com/office/drawing/2014/chart" uri="{C3380CC4-5D6E-409C-BE32-E72D297353CC}">
              <c16:uniqueId val="{00000000-33FF-4591-8CFA-A0591A926C81}"/>
            </c:ext>
          </c:extLst>
        </c:ser>
        <c:ser>
          <c:idx val="1"/>
          <c:order val="1"/>
          <c:tx>
            <c:strRef>
              <c:f>'Table 62'!$A$11</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62'!$R$11</c:f>
              <c:numCache>
                <c:formatCode>#,##0</c:formatCode>
                <c:ptCount val="1"/>
                <c:pt idx="0">
                  <c:v>8333.5</c:v>
                </c:pt>
              </c:numCache>
            </c:numRef>
          </c:val>
          <c:extLst>
            <c:ext xmlns:c16="http://schemas.microsoft.com/office/drawing/2014/chart" uri="{C3380CC4-5D6E-409C-BE32-E72D297353CC}">
              <c16:uniqueId val="{00000001-33FF-4591-8CFA-A0591A926C81}"/>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62'!$H$5</c:f>
              <c:strCache>
                <c:ptCount val="1"/>
                <c:pt idx="0">
                  <c:v>Out-of-State Students</c:v>
                </c:pt>
              </c:strCache>
            </c:strRef>
          </c:cat>
          <c:val>
            <c:numRef>
              <c:f>'Table 62'!$R$13</c:f>
              <c:numCache>
                <c:formatCode>#,##0</c:formatCode>
                <c:ptCount val="1"/>
                <c:pt idx="0">
                  <c:v>8010</c:v>
                </c:pt>
              </c:numCache>
            </c:numRef>
          </c:val>
          <c:extLst>
            <c:ext xmlns:c16="http://schemas.microsoft.com/office/drawing/2014/chart" uri="{C3380CC4-5D6E-409C-BE32-E72D297353CC}">
              <c16:uniqueId val="{00000002-33FF-4591-8CFA-A0591A926C81}"/>
            </c:ext>
          </c:extLst>
        </c:ser>
        <c:dLbls>
          <c:showLegendKey val="0"/>
          <c:showVal val="1"/>
          <c:showCatName val="0"/>
          <c:showSerName val="0"/>
          <c:showPercent val="0"/>
          <c:showBubbleSize val="0"/>
        </c:dLbls>
        <c:gapWidth val="150"/>
        <c:axId val="106511360"/>
        <c:axId val="103347840"/>
      </c:barChart>
      <c:catAx>
        <c:axId val="106511360"/>
        <c:scaling>
          <c:orientation val="minMax"/>
        </c:scaling>
        <c:delete val="0"/>
        <c:axPos val="b"/>
        <c:numFmt formatCode="General" sourceLinked="1"/>
        <c:majorTickMark val="out"/>
        <c:minorTickMark val="none"/>
        <c:tickLblPos val="nextTo"/>
        <c:txPr>
          <a:bodyPr/>
          <a:lstStyle/>
          <a:p>
            <a:pPr>
              <a:defRPr sz="1200" b="1"/>
            </a:pPr>
            <a:endParaRPr lang="en-US"/>
          </a:p>
        </c:txPr>
        <c:crossAx val="103347840"/>
        <c:crosses val="autoZero"/>
        <c:auto val="1"/>
        <c:lblAlgn val="ctr"/>
        <c:lblOffset val="100"/>
        <c:noMultiLvlLbl val="0"/>
      </c:catAx>
      <c:valAx>
        <c:axId val="103347840"/>
        <c:scaling>
          <c:orientation val="minMax"/>
          <c:max val="16900"/>
          <c:min val="0"/>
        </c:scaling>
        <c:delete val="1"/>
        <c:axPos val="l"/>
        <c:numFmt formatCode="&quot;$&quot;#,##0" sourceLinked="1"/>
        <c:majorTickMark val="out"/>
        <c:minorTickMark val="none"/>
        <c:tickLblPos val="none"/>
        <c:crossAx val="106511360"/>
        <c:crosses val="autoZero"/>
        <c:crossBetween val="between"/>
      </c:valAx>
      <c:spPr>
        <a:noFill/>
        <a:ln w="25400">
          <a:noFill/>
        </a:ln>
      </c:spPr>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800"/>
              <a:t>Percent of Median Family Incomes Required to Pay Median Annual Tuition and Fees, 2014-15</a:t>
            </a:r>
          </a:p>
        </c:rich>
      </c:tx>
      <c:layout>
        <c:manualLayout>
          <c:xMode val="edge"/>
          <c:yMode val="edge"/>
          <c:x val="0.14428282726927855"/>
          <c:y val="1.9860245036850049E-2"/>
        </c:manualLayout>
      </c:layout>
      <c:overlay val="0"/>
    </c:title>
    <c:autoTitleDeleted val="0"/>
    <c:plotArea>
      <c:layout>
        <c:manualLayout>
          <c:layoutTarget val="inner"/>
          <c:xMode val="edge"/>
          <c:yMode val="edge"/>
          <c:x val="0.37327427821522308"/>
          <c:y val="0.17808170618692529"/>
          <c:w val="0.34860104986876639"/>
          <c:h val="0.79752353954089317"/>
        </c:manualLayout>
      </c:layout>
      <c:barChart>
        <c:barDir val="bar"/>
        <c:grouping val="clustered"/>
        <c:varyColors val="0"/>
        <c:ser>
          <c:idx val="0"/>
          <c:order val="0"/>
          <c:tx>
            <c:strRef>
              <c:f>'Table 63'!$A$8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2016-17</c:v>
                  </c:pt>
                </c:lvl>
              </c:multiLvlStrCache>
            </c:multiLvlStrRef>
          </c:cat>
          <c:val>
            <c:numRef>
              <c:f>'Table 63'!$C$8:$L$8</c:f>
              <c:numCache>
                <c:formatCode>0.0</c:formatCode>
                <c:ptCount val="10"/>
                <c:pt idx="0">
                  <c:v>40.981958194152071</c:v>
                </c:pt>
                <c:pt idx="1">
                  <c:v>18.441881187368427</c:v>
                </c:pt>
                <c:pt idx="2">
                  <c:v>11.575503170388172</c:v>
                </c:pt>
                <c:pt idx="3">
                  <c:v>7.7133343369221574</c:v>
                </c:pt>
                <c:pt idx="4">
                  <c:v>4.3861771472660047</c:v>
                </c:pt>
                <c:pt idx="5">
                  <c:v>18.290504580535824</c:v>
                </c:pt>
                <c:pt idx="6">
                  <c:v>8.2307270612411205</c:v>
                </c:pt>
                <c:pt idx="7">
                  <c:v>5.1662195534181068</c:v>
                </c:pt>
                <c:pt idx="8">
                  <c:v>3.4425094172491377</c:v>
                </c:pt>
                <c:pt idx="9">
                  <c:v>1.9575783280789694</c:v>
                </c:pt>
              </c:numCache>
            </c:numRef>
          </c:val>
          <c:extLst>
            <c:ext xmlns:c16="http://schemas.microsoft.com/office/drawing/2014/chart" uri="{C3380CC4-5D6E-409C-BE32-E72D297353CC}">
              <c16:uniqueId val="{00000000-50A5-4EA3-BC8F-34ECC648BCE5}"/>
            </c:ext>
          </c:extLst>
        </c:ser>
        <c:ser>
          <c:idx val="1"/>
          <c:order val="1"/>
          <c:tx>
            <c:strRef>
              <c:f>'Table 63'!$A$9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2016-17</c:v>
                  </c:pt>
                </c:lvl>
              </c:multiLvlStrCache>
            </c:multiLvlStrRef>
          </c:cat>
          <c:val>
            <c:numRef>
              <c:f>'Table 63'!$C$9:$L$9</c:f>
              <c:numCache>
                <c:formatCode>0.0</c:formatCode>
                <c:ptCount val="10"/>
                <c:pt idx="0">
                  <c:v>42.862914474254858</c:v>
                </c:pt>
                <c:pt idx="1">
                  <c:v>19.454446840834283</c:v>
                </c:pt>
                <c:pt idx="2">
                  <c:v>12.434138608427526</c:v>
                </c:pt>
                <c:pt idx="3">
                  <c:v>8.3237931756803398</c:v>
                </c:pt>
                <c:pt idx="4">
                  <c:v>4.8015758465579497</c:v>
                </c:pt>
                <c:pt idx="5">
                  <c:v>17.86613967408303</c:v>
                </c:pt>
                <c:pt idx="6">
                  <c:v>8.109011456725284</c:v>
                </c:pt>
                <c:pt idx="7">
                  <c:v>5.1828033587988189</c:v>
                </c:pt>
                <c:pt idx="8">
                  <c:v>3.4695272899421608</c:v>
                </c:pt>
                <c:pt idx="9">
                  <c:v>2.0013950470361506</c:v>
                </c:pt>
              </c:numCache>
            </c:numRef>
          </c:val>
          <c:extLst>
            <c:ext xmlns:c16="http://schemas.microsoft.com/office/drawing/2014/chart" uri="{C3380CC4-5D6E-409C-BE32-E72D297353CC}">
              <c16:uniqueId val="{00000001-50A5-4EA3-BC8F-34ECC648BCE5}"/>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63'!$C$4:$L$7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2016-17</c:v>
                  </c:pt>
                </c:lvl>
              </c:multiLvlStrCache>
            </c:multiLvlStrRef>
          </c:cat>
          <c:val>
            <c:numRef>
              <c:f>'Table 63'!$C$15:$L$15</c:f>
              <c:numCache>
                <c:formatCode>0.0</c:formatCode>
                <c:ptCount val="10"/>
                <c:pt idx="0">
                  <c:v>31.631787412879643</c:v>
                </c:pt>
                <c:pt idx="1">
                  <c:v>13.941710302226703</c:v>
                </c:pt>
                <c:pt idx="2">
                  <c:v>8.5795140321395102</c:v>
                </c:pt>
                <c:pt idx="3">
                  <c:v>5.7491588875161668</c:v>
                </c:pt>
                <c:pt idx="4">
                  <c:v>3.2727019488795075</c:v>
                </c:pt>
                <c:pt idx="5">
                  <c:v>18.326621093189122</c:v>
                </c:pt>
                <c:pt idx="6">
                  <c:v>8.077458246823106</c:v>
                </c:pt>
                <c:pt idx="7">
                  <c:v>4.9707435365065269</c:v>
                </c:pt>
                <c:pt idx="8">
                  <c:v>3.3309106172466421</c:v>
                </c:pt>
                <c:pt idx="9">
                  <c:v>1.8961169593481468</c:v>
                </c:pt>
              </c:numCache>
            </c:numRef>
          </c:val>
          <c:extLst>
            <c:ext xmlns:c16="http://schemas.microsoft.com/office/drawing/2014/chart" uri="{C3380CC4-5D6E-409C-BE32-E72D297353CC}">
              <c16:uniqueId val="{00000002-50A5-4EA3-BC8F-34ECC648BCE5}"/>
            </c:ext>
          </c:extLst>
        </c:ser>
        <c:dLbls>
          <c:showLegendKey val="0"/>
          <c:showVal val="1"/>
          <c:showCatName val="0"/>
          <c:showSerName val="0"/>
          <c:showPercent val="0"/>
          <c:showBubbleSize val="0"/>
        </c:dLbls>
        <c:gapWidth val="150"/>
        <c:axId val="108472832"/>
        <c:axId val="108388928"/>
      </c:barChart>
      <c:catAx>
        <c:axId val="108472832"/>
        <c:scaling>
          <c:orientation val="maxMin"/>
        </c:scaling>
        <c:delete val="0"/>
        <c:axPos val="l"/>
        <c:numFmt formatCode="General" sourceLinked="0"/>
        <c:majorTickMark val="out"/>
        <c:minorTickMark val="none"/>
        <c:tickLblPos val="nextTo"/>
        <c:crossAx val="108388928"/>
        <c:crosses val="autoZero"/>
        <c:auto val="1"/>
        <c:lblAlgn val="ctr"/>
        <c:lblOffset val="100"/>
        <c:noMultiLvlLbl val="0"/>
      </c:catAx>
      <c:valAx>
        <c:axId val="108388928"/>
        <c:scaling>
          <c:orientation val="minMax"/>
        </c:scaling>
        <c:delete val="1"/>
        <c:axPos val="t"/>
        <c:numFmt formatCode="0.0" sourceLinked="1"/>
        <c:majorTickMark val="out"/>
        <c:minorTickMark val="none"/>
        <c:tickLblPos val="none"/>
        <c:crossAx val="108472832"/>
        <c:crosses val="autoZero"/>
        <c:crossBetween val="between"/>
      </c:valAx>
    </c:plotArea>
    <c:legend>
      <c:legendPos val="r"/>
      <c:layout>
        <c:manualLayout>
          <c:xMode val="edge"/>
          <c:yMode val="edge"/>
          <c:x val="0.76277794990687242"/>
          <c:y val="0.37508407920895259"/>
          <c:w val="0.16666574073084828"/>
          <c:h val="0.16375632122234857"/>
        </c:manualLayout>
      </c:layout>
      <c:overlay val="0"/>
    </c:legend>
    <c:plotVisOnly val="1"/>
    <c:dispBlanksAs val="gap"/>
    <c:showDLblsOverMax val="0"/>
  </c:chart>
  <c:txPr>
    <a:bodyPr/>
    <a:lstStyle/>
    <a:p>
      <a:pPr>
        <a:defRPr b="1"/>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Median Family Incomes Required to Pay Median Annual Tuition and Fees, 2013-14</a:t>
            </a:r>
          </a:p>
        </c:rich>
      </c:tx>
      <c:overlay val="0"/>
    </c:title>
    <c:autoTitleDeleted val="0"/>
    <c:plotArea>
      <c:layout>
        <c:manualLayout>
          <c:layoutTarget val="inner"/>
          <c:xMode val="edge"/>
          <c:yMode val="edge"/>
          <c:x val="0.399342560480762"/>
          <c:y val="0.18961025963230571"/>
          <c:w val="0.43386726114524493"/>
          <c:h val="0.7861161075448776"/>
        </c:manualLayout>
      </c:layout>
      <c:barChart>
        <c:barDir val="bar"/>
        <c:grouping val="clustered"/>
        <c:varyColors val="0"/>
        <c:ser>
          <c:idx val="0"/>
          <c:order val="0"/>
          <c:tx>
            <c:strRef>
              <c:f>'Table 63'!$A$8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2017-18</c:v>
                  </c:pt>
                </c:lvl>
              </c:multiLvlStrCache>
            </c:multiLvlStrRef>
          </c:cat>
          <c:val>
            <c:numRef>
              <c:f>'Table 63'!$N$8:$W$8</c:f>
              <c:numCache>
                <c:formatCode>0.0</c:formatCode>
                <c:ptCount val="10"/>
                <c:pt idx="0">
                  <c:v>41.223479551339473</c:v>
                </c:pt>
                <c:pt idx="1">
                  <c:v>18.192100758525896</c:v>
                </c:pt>
                <c:pt idx="2">
                  <c:v>11.463515546468372</c:v>
                </c:pt>
                <c:pt idx="3">
                  <c:v>7.6493293865831005</c:v>
                </c:pt>
                <c:pt idx="4">
                  <c:v>4.3813436381790121</c:v>
                </c:pt>
                <c:pt idx="5">
                  <c:v>18.412212356923604</c:v>
                </c:pt>
                <c:pt idx="6">
                  <c:v>8.2385589978246703</c:v>
                </c:pt>
                <c:pt idx="7">
                  <c:v>5.1766693545386513</c:v>
                </c:pt>
                <c:pt idx="8">
                  <c:v>3.4241510834708784</c:v>
                </c:pt>
                <c:pt idx="9">
                  <c:v>1.9683742755281695</c:v>
                </c:pt>
              </c:numCache>
            </c:numRef>
          </c:val>
          <c:extLst>
            <c:ext xmlns:c16="http://schemas.microsoft.com/office/drawing/2014/chart" uri="{C3380CC4-5D6E-409C-BE32-E72D297353CC}">
              <c16:uniqueId val="{00000000-21F6-4CDD-89F3-E1D9404D9B5A}"/>
            </c:ext>
          </c:extLst>
        </c:ser>
        <c:ser>
          <c:idx val="1"/>
          <c:order val="1"/>
          <c:tx>
            <c:strRef>
              <c:f>'Table 63'!$A$9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2017-18</c:v>
                  </c:pt>
                </c:lvl>
              </c:multiLvlStrCache>
            </c:multiLvlStrRef>
          </c:cat>
          <c:val>
            <c:numRef>
              <c:f>'Table 63'!$N$9:$W$9</c:f>
              <c:numCache>
                <c:formatCode>0.0</c:formatCode>
                <c:ptCount val="10"/>
                <c:pt idx="0">
                  <c:v>43.819100351361982</c:v>
                </c:pt>
                <c:pt idx="1">
                  <c:v>20.028427180799287</c:v>
                </c:pt>
                <c:pt idx="2">
                  <c:v>12.810946799542108</c:v>
                </c:pt>
                <c:pt idx="3">
                  <c:v>8.4780942422196883</c:v>
                </c:pt>
                <c:pt idx="4">
                  <c:v>4.9601358121304067</c:v>
                </c:pt>
                <c:pt idx="5">
                  <c:v>17.997520767753912</c:v>
                </c:pt>
                <c:pt idx="6">
                  <c:v>8.2261395428370143</c:v>
                </c:pt>
                <c:pt idx="7">
                  <c:v>5.2617529623056987</c:v>
                </c:pt>
                <c:pt idx="8">
                  <c:v>3.482149929410431</c:v>
                </c:pt>
                <c:pt idx="9">
                  <c:v>2.0372428136106677</c:v>
                </c:pt>
              </c:numCache>
            </c:numRef>
          </c:val>
          <c:extLst>
            <c:ext xmlns:c16="http://schemas.microsoft.com/office/drawing/2014/chart" uri="{C3380CC4-5D6E-409C-BE32-E72D297353CC}">
              <c16:uniqueId val="{00000001-21F6-4CDD-89F3-E1D9404D9B5A}"/>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63'!$N$4:$W$7</c:f>
              <c:multiLvlStrCache>
                <c:ptCount val="10"/>
                <c:lvl>
                  <c:pt idx="0">
                    <c:v>Lowest Fifth</c:v>
                  </c:pt>
                  <c:pt idx="1">
                    <c:v>Second Fifth</c:v>
                  </c:pt>
                  <c:pt idx="2">
                    <c:v>Middle Fifth</c:v>
                  </c:pt>
                  <c:pt idx="3">
                    <c:v>Fourth Fifth</c:v>
                  </c:pt>
                  <c:pt idx="4">
                    <c:v>Highest Fifth</c:v>
                  </c:pt>
                  <c:pt idx="5">
                    <c:v>Lowest Fifth</c:v>
                  </c:pt>
                  <c:pt idx="6">
                    <c:v>Second Fifth</c:v>
                  </c:pt>
                  <c:pt idx="7">
                    <c:v>Middle Fifth</c:v>
                  </c:pt>
                  <c:pt idx="8">
                    <c:v>Fourth Fifth</c:v>
                  </c:pt>
                  <c:pt idx="9">
                    <c:v>Highest Fifth</c:v>
                  </c:pt>
                </c:lvl>
                <c:lvl>
                  <c:pt idx="0">
                    <c:v>Family Income</c:v>
                  </c:pt>
                  <c:pt idx="5">
                    <c:v>Family Income</c:v>
                  </c:pt>
                </c:lvl>
                <c:lvl>
                  <c:pt idx="0">
                    <c:v>Four-Year Colleges and Universities</c:v>
                  </c:pt>
                  <c:pt idx="5">
                    <c:v>Two-Year Colleges</c:v>
                  </c:pt>
                </c:lvl>
                <c:lvl>
                  <c:pt idx="0">
                    <c:v>2017-18</c:v>
                  </c:pt>
                </c:lvl>
              </c:multiLvlStrCache>
            </c:multiLvlStrRef>
          </c:cat>
          <c:val>
            <c:numRef>
              <c:f>'Table 63'!$N$11:$W$11</c:f>
              <c:numCache>
                <c:formatCode>0.0</c:formatCode>
                <c:ptCount val="10"/>
                <c:pt idx="0">
                  <c:v>57.399775832690366</c:v>
                </c:pt>
                <c:pt idx="1">
                  <c:v>25.0666042333185</c:v>
                </c:pt>
                <c:pt idx="2">
                  <c:v>15.708405319546264</c:v>
                </c:pt>
                <c:pt idx="3">
                  <c:v>10.472270213030843</c:v>
                </c:pt>
                <c:pt idx="4">
                  <c:v>6.2541759732765492</c:v>
                </c:pt>
                <c:pt idx="5">
                  <c:v>26.740989947761946</c:v>
                </c:pt>
                <c:pt idx="6">
                  <c:v>11.677847205910934</c:v>
                </c:pt>
                <c:pt idx="7">
                  <c:v>7.3181175823708529</c:v>
                </c:pt>
                <c:pt idx="8">
                  <c:v>4.8787450549139022</c:v>
                </c:pt>
                <c:pt idx="9">
                  <c:v>2.9136499996167964</c:v>
                </c:pt>
              </c:numCache>
            </c:numRef>
          </c:val>
          <c:extLst>
            <c:ext xmlns:c16="http://schemas.microsoft.com/office/drawing/2014/chart" uri="{C3380CC4-5D6E-409C-BE32-E72D297353CC}">
              <c16:uniqueId val="{00000002-21F6-4CDD-89F3-E1D9404D9B5A}"/>
            </c:ext>
          </c:extLst>
        </c:ser>
        <c:dLbls>
          <c:showLegendKey val="0"/>
          <c:showVal val="1"/>
          <c:showCatName val="0"/>
          <c:showSerName val="0"/>
          <c:showPercent val="0"/>
          <c:showBubbleSize val="0"/>
        </c:dLbls>
        <c:gapWidth val="150"/>
        <c:axId val="105665024"/>
        <c:axId val="108391232"/>
      </c:barChart>
      <c:catAx>
        <c:axId val="105665024"/>
        <c:scaling>
          <c:orientation val="maxMin"/>
        </c:scaling>
        <c:delete val="0"/>
        <c:axPos val="l"/>
        <c:numFmt formatCode="General" sourceLinked="0"/>
        <c:majorTickMark val="out"/>
        <c:minorTickMark val="none"/>
        <c:tickLblPos val="nextTo"/>
        <c:crossAx val="108391232"/>
        <c:crosses val="autoZero"/>
        <c:auto val="1"/>
        <c:lblAlgn val="ctr"/>
        <c:lblOffset val="100"/>
        <c:noMultiLvlLbl val="0"/>
      </c:catAx>
      <c:valAx>
        <c:axId val="108391232"/>
        <c:scaling>
          <c:orientation val="minMax"/>
          <c:max val="60"/>
        </c:scaling>
        <c:delete val="1"/>
        <c:axPos val="t"/>
        <c:numFmt formatCode="0.0" sourceLinked="1"/>
        <c:majorTickMark val="out"/>
        <c:minorTickMark val="none"/>
        <c:tickLblPos val="none"/>
        <c:crossAx val="105665024"/>
        <c:crosses val="autoZero"/>
        <c:crossBetween val="between"/>
      </c:valAx>
    </c:plotArea>
    <c:legend>
      <c:legendPos val="r"/>
      <c:layout>
        <c:manualLayout>
          <c:xMode val="edge"/>
          <c:yMode val="edge"/>
          <c:x val="0.75554140535689518"/>
          <c:y val="0.41036522584621798"/>
          <c:w val="0.16666574073084828"/>
          <c:h val="0.11962235977393679"/>
        </c:manualLayout>
      </c:layout>
      <c:overlay val="0"/>
    </c:legend>
    <c:plotVisOnly val="1"/>
    <c:dispBlanksAs val="gap"/>
    <c:showDLblsOverMax val="0"/>
  </c:chart>
  <c:txPr>
    <a:bodyPr/>
    <a:lstStyle/>
    <a:p>
      <a:pPr>
        <a:defRPr b="1"/>
      </a:pPr>
      <a:endParaRPr lang="en-US"/>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Median Annual Tuition and Required Fees for Full-Time Undergraduate Students, 2015-16</a:t>
            </a:r>
          </a:p>
        </c:rich>
      </c:tx>
      <c:layout>
        <c:manualLayout>
          <c:xMode val="edge"/>
          <c:yMode val="edge"/>
          <c:x val="0.1807757166431645"/>
          <c:y val="0"/>
        </c:manualLayout>
      </c:layout>
      <c:overlay val="0"/>
    </c:title>
    <c:autoTitleDeleted val="0"/>
    <c:plotArea>
      <c:layout>
        <c:manualLayout>
          <c:layoutTarget val="inner"/>
          <c:xMode val="edge"/>
          <c:yMode val="edge"/>
          <c:x val="1.7453689503556011E-2"/>
          <c:y val="9.3577690921777812E-2"/>
          <c:w val="0.97938931421594555"/>
          <c:h val="0.65302870760564591"/>
        </c:manualLayout>
      </c:layout>
      <c:barChart>
        <c:barDir val="col"/>
        <c:grouping val="clustered"/>
        <c:varyColors val="0"/>
        <c:ser>
          <c:idx val="0"/>
          <c:order val="0"/>
          <c:tx>
            <c:strRef>
              <c:f>'Table 64'!$A$11</c:f>
              <c:strCache>
                <c:ptCount val="1"/>
                <c:pt idx="0">
                  <c:v>50 states and D.C.</c:v>
                </c:pt>
              </c:strCache>
            </c:strRef>
          </c:tx>
          <c:spPr>
            <a:solidFill>
              <a:srgbClr val="003399"/>
            </a:solidFill>
            <a:ln>
              <a:solidFill>
                <a:schemeClr val="tx1"/>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pt idx="0">
                    <c:v>State</c:v>
                  </c:pt>
                  <c:pt idx="1">
                    <c:v>State</c:v>
                  </c:pt>
                  <c:pt idx="2">
                    <c:v>State</c:v>
                  </c:pt>
                  <c:pt idx="3">
                    <c:v>State</c:v>
                  </c:pt>
                  <c:pt idx="4">
                    <c:v>State</c:v>
                  </c:pt>
                  <c:pt idx="5">
                    <c:v>State</c:v>
                  </c:pt>
                  <c:pt idx="6">
                    <c:v>State</c:v>
                  </c:pt>
                  <c:pt idx="7">
                    <c:v>State</c:v>
                  </c:pt>
                  <c:pt idx="8">
                    <c:v>State</c:v>
                  </c:pt>
                  <c:pt idx="9">
                    <c:v>State</c:v>
                  </c:pt>
                  <c:pt idx="10">
                    <c:v>State</c:v>
                  </c:pt>
                  <c:pt idx="11">
                    <c:v>State</c:v>
                  </c:pt>
                  <c:pt idx="12">
                    <c:v>State</c:v>
                  </c:pt>
                  <c:pt idx="13">
                    <c:v>State</c:v>
                  </c:pt>
                  <c:pt idx="14">
                    <c:v>State</c:v>
                  </c:pt>
                  <c:pt idx="15">
                    <c:v>State</c:v>
                  </c:pt>
                </c:lvl>
                <c:lvl>
                  <c:pt idx="0">
                    <c:v>In-</c:v>
                  </c:pt>
                  <c:pt idx="1">
                    <c:v>Out-of-</c:v>
                  </c:pt>
                  <c:pt idx="2">
                    <c:v>In-</c:v>
                  </c:pt>
                  <c:pt idx="3">
                    <c:v>Out-of-</c:v>
                  </c:pt>
                  <c:pt idx="4">
                    <c:v>In-</c:v>
                  </c:pt>
                  <c:pt idx="5">
                    <c:v>Out-of-</c:v>
                  </c:pt>
                  <c:pt idx="6">
                    <c:v>In-</c:v>
                  </c:pt>
                  <c:pt idx="7">
                    <c:v>Out-of-</c:v>
                  </c:pt>
                  <c:pt idx="8">
                    <c:v>In-</c:v>
                  </c:pt>
                  <c:pt idx="9">
                    <c:v>Out-of-</c:v>
                  </c:pt>
                  <c:pt idx="10">
                    <c:v>In-</c:v>
                  </c:pt>
                  <c:pt idx="11">
                    <c:v>Out-of-</c:v>
                  </c:pt>
                  <c:pt idx="12">
                    <c:v>In-</c:v>
                  </c:pt>
                  <c:pt idx="13">
                    <c:v>Out-of-</c:v>
                  </c:pt>
                  <c:pt idx="14">
                    <c:v>In-</c:v>
                  </c:pt>
                  <c:pt idx="15">
                    <c:v>Out-of-</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64'!$C$11:$R$11</c:f>
              <c:numCache>
                <c:formatCode>"$"#,##0</c:formatCode>
                <c:ptCount val="16"/>
                <c:pt idx="0">
                  <c:v>10568</c:v>
                </c:pt>
                <c:pt idx="1">
                  <c:v>27973</c:v>
                </c:pt>
                <c:pt idx="2">
                  <c:v>9763</c:v>
                </c:pt>
                <c:pt idx="3">
                  <c:v>23250</c:v>
                </c:pt>
                <c:pt idx="4">
                  <c:v>8271</c:v>
                </c:pt>
                <c:pt idx="5">
                  <c:v>18742.5</c:v>
                </c:pt>
                <c:pt idx="6">
                  <c:v>7970</c:v>
                </c:pt>
                <c:pt idx="7">
                  <c:v>17440</c:v>
                </c:pt>
                <c:pt idx="8">
                  <c:v>7596</c:v>
                </c:pt>
                <c:pt idx="9">
                  <c:v>16815</c:v>
                </c:pt>
                <c:pt idx="10">
                  <c:v>7808</c:v>
                </c:pt>
                <c:pt idx="11">
                  <c:v>17544</c:v>
                </c:pt>
                <c:pt idx="12">
                  <c:v>3779.5</c:v>
                </c:pt>
                <c:pt idx="13">
                  <c:v>7906</c:v>
                </c:pt>
                <c:pt idx="14">
                  <c:v>2961</c:v>
                </c:pt>
                <c:pt idx="15">
                  <c:v>5036.5</c:v>
                </c:pt>
              </c:numCache>
            </c:numRef>
          </c:val>
          <c:extLst>
            <c:ext xmlns:c16="http://schemas.microsoft.com/office/drawing/2014/chart" uri="{C3380CC4-5D6E-409C-BE32-E72D297353CC}">
              <c16:uniqueId val="{00000000-ACF9-47B8-856B-4E3BAC474BA1}"/>
            </c:ext>
          </c:extLst>
        </c:ser>
        <c:ser>
          <c:idx val="1"/>
          <c:order val="1"/>
          <c:tx>
            <c:strRef>
              <c:f>'Table 64'!$A$12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pt idx="0">
                    <c:v>State</c:v>
                  </c:pt>
                  <c:pt idx="1">
                    <c:v>State</c:v>
                  </c:pt>
                  <c:pt idx="2">
                    <c:v>State</c:v>
                  </c:pt>
                  <c:pt idx="3">
                    <c:v>State</c:v>
                  </c:pt>
                  <c:pt idx="4">
                    <c:v>State</c:v>
                  </c:pt>
                  <c:pt idx="5">
                    <c:v>State</c:v>
                  </c:pt>
                  <c:pt idx="6">
                    <c:v>State</c:v>
                  </c:pt>
                  <c:pt idx="7">
                    <c:v>State</c:v>
                  </c:pt>
                  <c:pt idx="8">
                    <c:v>State</c:v>
                  </c:pt>
                  <c:pt idx="9">
                    <c:v>State</c:v>
                  </c:pt>
                  <c:pt idx="10">
                    <c:v>State</c:v>
                  </c:pt>
                  <c:pt idx="11">
                    <c:v>State</c:v>
                  </c:pt>
                  <c:pt idx="12">
                    <c:v>State</c:v>
                  </c:pt>
                  <c:pt idx="13">
                    <c:v>State</c:v>
                  </c:pt>
                  <c:pt idx="14">
                    <c:v>State</c:v>
                  </c:pt>
                  <c:pt idx="15">
                    <c:v>State</c:v>
                  </c:pt>
                </c:lvl>
                <c:lvl>
                  <c:pt idx="0">
                    <c:v>In-</c:v>
                  </c:pt>
                  <c:pt idx="1">
                    <c:v>Out-of-</c:v>
                  </c:pt>
                  <c:pt idx="2">
                    <c:v>In-</c:v>
                  </c:pt>
                  <c:pt idx="3">
                    <c:v>Out-of-</c:v>
                  </c:pt>
                  <c:pt idx="4">
                    <c:v>In-</c:v>
                  </c:pt>
                  <c:pt idx="5">
                    <c:v>Out-of-</c:v>
                  </c:pt>
                  <c:pt idx="6">
                    <c:v>In-</c:v>
                  </c:pt>
                  <c:pt idx="7">
                    <c:v>Out-of-</c:v>
                  </c:pt>
                  <c:pt idx="8">
                    <c:v>In-</c:v>
                  </c:pt>
                  <c:pt idx="9">
                    <c:v>Out-of-</c:v>
                  </c:pt>
                  <c:pt idx="10">
                    <c:v>In-</c:v>
                  </c:pt>
                  <c:pt idx="11">
                    <c:v>Out-of-</c:v>
                  </c:pt>
                  <c:pt idx="12">
                    <c:v>In-</c:v>
                  </c:pt>
                  <c:pt idx="13">
                    <c:v>Out-of-</c:v>
                  </c:pt>
                  <c:pt idx="14">
                    <c:v>In-</c:v>
                  </c:pt>
                  <c:pt idx="15">
                    <c:v>Out-of-</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64'!$C$12:$R$12</c:f>
              <c:numCache>
                <c:formatCode>#,##0</c:formatCode>
                <c:ptCount val="16"/>
                <c:pt idx="0">
                  <c:v>9706</c:v>
                </c:pt>
                <c:pt idx="1">
                  <c:v>26286</c:v>
                </c:pt>
                <c:pt idx="2">
                  <c:v>8548</c:v>
                </c:pt>
                <c:pt idx="3">
                  <c:v>21438</c:v>
                </c:pt>
                <c:pt idx="4">
                  <c:v>8233.5</c:v>
                </c:pt>
                <c:pt idx="5">
                  <c:v>18688</c:v>
                </c:pt>
                <c:pt idx="6">
                  <c:v>6963</c:v>
                </c:pt>
                <c:pt idx="7">
                  <c:v>16791</c:v>
                </c:pt>
                <c:pt idx="8">
                  <c:v>7197</c:v>
                </c:pt>
                <c:pt idx="9">
                  <c:v>16196</c:v>
                </c:pt>
                <c:pt idx="10">
                  <c:v>6938</c:v>
                </c:pt>
                <c:pt idx="11">
                  <c:v>16554</c:v>
                </c:pt>
                <c:pt idx="12">
                  <c:v>3294</c:v>
                </c:pt>
                <c:pt idx="13">
                  <c:v>8333.5</c:v>
                </c:pt>
                <c:pt idx="14">
                  <c:v>2870</c:v>
                </c:pt>
                <c:pt idx="15">
                  <c:v>4974</c:v>
                </c:pt>
              </c:numCache>
            </c:numRef>
          </c:val>
          <c:extLst>
            <c:ext xmlns:c16="http://schemas.microsoft.com/office/drawing/2014/chart" uri="{C3380CC4-5D6E-409C-BE32-E72D297353CC}">
              <c16:uniqueId val="{00000001-ACF9-47B8-856B-4E3BAC474BA1}"/>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64'!$C$6:$R$10</c:f>
              <c:multiLvlStrCache>
                <c:ptCount val="16"/>
                <c:lvl>
                  <c:pt idx="0">
                    <c:v>State</c:v>
                  </c:pt>
                  <c:pt idx="1">
                    <c:v>State</c:v>
                  </c:pt>
                  <c:pt idx="2">
                    <c:v>State</c:v>
                  </c:pt>
                  <c:pt idx="3">
                    <c:v>State</c:v>
                  </c:pt>
                  <c:pt idx="4">
                    <c:v>State</c:v>
                  </c:pt>
                  <c:pt idx="5">
                    <c:v>State</c:v>
                  </c:pt>
                  <c:pt idx="6">
                    <c:v>State</c:v>
                  </c:pt>
                  <c:pt idx="7">
                    <c:v>State</c:v>
                  </c:pt>
                  <c:pt idx="8">
                    <c:v>State</c:v>
                  </c:pt>
                  <c:pt idx="9">
                    <c:v>State</c:v>
                  </c:pt>
                  <c:pt idx="10">
                    <c:v>State</c:v>
                  </c:pt>
                  <c:pt idx="11">
                    <c:v>State</c:v>
                  </c:pt>
                  <c:pt idx="12">
                    <c:v>State</c:v>
                  </c:pt>
                  <c:pt idx="13">
                    <c:v>State</c:v>
                  </c:pt>
                  <c:pt idx="14">
                    <c:v>State</c:v>
                  </c:pt>
                  <c:pt idx="15">
                    <c:v>State</c:v>
                  </c:pt>
                </c:lvl>
                <c:lvl>
                  <c:pt idx="0">
                    <c:v>In-</c:v>
                  </c:pt>
                  <c:pt idx="1">
                    <c:v>Out-of-</c:v>
                  </c:pt>
                  <c:pt idx="2">
                    <c:v>In-</c:v>
                  </c:pt>
                  <c:pt idx="3">
                    <c:v>Out-of-</c:v>
                  </c:pt>
                  <c:pt idx="4">
                    <c:v>In-</c:v>
                  </c:pt>
                  <c:pt idx="5">
                    <c:v>Out-of-</c:v>
                  </c:pt>
                  <c:pt idx="6">
                    <c:v>In-</c:v>
                  </c:pt>
                  <c:pt idx="7">
                    <c:v>Out-of-</c:v>
                  </c:pt>
                  <c:pt idx="8">
                    <c:v>In-</c:v>
                  </c:pt>
                  <c:pt idx="9">
                    <c:v>Out-of-</c:v>
                  </c:pt>
                  <c:pt idx="10">
                    <c:v>In-</c:v>
                  </c:pt>
                  <c:pt idx="11">
                    <c:v>Out-of-</c:v>
                  </c:pt>
                  <c:pt idx="12">
                    <c:v>In-</c:v>
                  </c:pt>
                  <c:pt idx="13">
                    <c:v>Out-of-</c:v>
                  </c:pt>
                  <c:pt idx="14">
                    <c:v>In-</c:v>
                  </c:pt>
                  <c:pt idx="15">
                    <c:v>Out-of-</c:v>
                  </c:pt>
                </c:lvl>
                <c:lvl>
                  <c:pt idx="0">
                    <c:v>1 </c:v>
                  </c:pt>
                  <c:pt idx="2">
                    <c:v>2 </c:v>
                  </c:pt>
                  <c:pt idx="4">
                    <c:v>3 </c:v>
                  </c:pt>
                  <c:pt idx="6">
                    <c:v>4 </c:v>
                  </c:pt>
                  <c:pt idx="8">
                    <c:v>5 </c:v>
                  </c:pt>
                  <c:pt idx="10">
                    <c:v>6 </c:v>
                  </c:pt>
                  <c:pt idx="12">
                    <c:v>Two-Year</c:v>
                  </c:pt>
                  <c:pt idx="14">
                    <c:v>Colleges</c:v>
                  </c:pt>
                </c:lvl>
                <c:lvl>
                  <c:pt idx="0">
                    <c:v>Four-Year</c:v>
                  </c:pt>
                  <c:pt idx="8">
                    <c:v>Four-Year</c:v>
                  </c:pt>
                  <c:pt idx="12">
                    <c:v> </c:v>
                  </c:pt>
                  <c:pt idx="14">
                    <c:v>Institutes or</c:v>
                  </c:pt>
                </c:lvl>
                <c:lvl>
                  <c:pt idx="8">
                    <c:v> </c:v>
                  </c:pt>
                  <c:pt idx="12">
                    <c:v> </c:v>
                  </c:pt>
                  <c:pt idx="14">
                    <c:v>Technical</c:v>
                  </c:pt>
                </c:lvl>
              </c:multiLvlStrCache>
            </c:multiLvlStrRef>
          </c:cat>
          <c:val>
            <c:numRef>
              <c:f>'Table 64'!$C$18:$R$18</c:f>
              <c:numCache>
                <c:formatCode>#,##0</c:formatCode>
                <c:ptCount val="16"/>
                <c:pt idx="0">
                  <c:v>10465</c:v>
                </c:pt>
                <c:pt idx="1">
                  <c:v>27181.5</c:v>
                </c:pt>
                <c:pt idx="2">
                  <c:v>12418</c:v>
                </c:pt>
                <c:pt idx="3">
                  <c:v>33014</c:v>
                </c:pt>
                <c:pt idx="4">
                  <c:v>6351.5</c:v>
                </c:pt>
                <c:pt idx="5">
                  <c:v>17169</c:v>
                </c:pt>
                <c:pt idx="6">
                  <c:v>5735</c:v>
                </c:pt>
                <c:pt idx="7">
                  <c:v>16196</c:v>
                </c:pt>
                <c:pt idx="8">
                  <c:v>5542</c:v>
                </c:pt>
                <c:pt idx="9">
                  <c:v>16003</c:v>
                </c:pt>
                <c:pt idx="10">
                  <c:v>4354</c:v>
                </c:pt>
                <c:pt idx="11">
                  <c:v>12776</c:v>
                </c:pt>
                <c:pt idx="12">
                  <c:v>3360</c:v>
                </c:pt>
                <c:pt idx="13">
                  <c:v>9476</c:v>
                </c:pt>
                <c:pt idx="14">
                  <c:v>2794</c:v>
                </c:pt>
                <c:pt idx="15">
                  <c:v>4930</c:v>
                </c:pt>
              </c:numCache>
            </c:numRef>
          </c:val>
          <c:extLst>
            <c:ext xmlns:c16="http://schemas.microsoft.com/office/drawing/2014/chart" uri="{C3380CC4-5D6E-409C-BE32-E72D297353CC}">
              <c16:uniqueId val="{00000002-ACF9-47B8-856B-4E3BAC474BA1}"/>
            </c:ext>
          </c:extLst>
        </c:ser>
        <c:dLbls>
          <c:showLegendKey val="0"/>
          <c:showVal val="1"/>
          <c:showCatName val="0"/>
          <c:showSerName val="0"/>
          <c:showPercent val="0"/>
          <c:showBubbleSize val="0"/>
        </c:dLbls>
        <c:gapWidth val="104"/>
        <c:overlap val="-25"/>
        <c:axId val="105498112"/>
        <c:axId val="108393536"/>
      </c:barChart>
      <c:catAx>
        <c:axId val="105498112"/>
        <c:scaling>
          <c:orientation val="minMax"/>
        </c:scaling>
        <c:delete val="0"/>
        <c:axPos val="b"/>
        <c:numFmt formatCode="General" sourceLinked="0"/>
        <c:majorTickMark val="out"/>
        <c:minorTickMark val="none"/>
        <c:tickLblPos val="nextTo"/>
        <c:txPr>
          <a:bodyPr/>
          <a:lstStyle/>
          <a:p>
            <a:pPr>
              <a:defRPr b="1"/>
            </a:pPr>
            <a:endParaRPr lang="en-US"/>
          </a:p>
        </c:txPr>
        <c:crossAx val="108393536"/>
        <c:crosses val="autoZero"/>
        <c:auto val="1"/>
        <c:lblAlgn val="ctr"/>
        <c:lblOffset val="100"/>
        <c:noMultiLvlLbl val="0"/>
      </c:catAx>
      <c:valAx>
        <c:axId val="108393536"/>
        <c:scaling>
          <c:orientation val="minMax"/>
        </c:scaling>
        <c:delete val="1"/>
        <c:axPos val="l"/>
        <c:numFmt formatCode="&quot;$&quot;#,##0" sourceLinked="1"/>
        <c:majorTickMark val="out"/>
        <c:minorTickMark val="none"/>
        <c:tickLblPos val="none"/>
        <c:crossAx val="105498112"/>
        <c:crosses val="autoZero"/>
        <c:crossBetween val="between"/>
      </c:valAx>
    </c:plotArea>
    <c:legend>
      <c:legendPos val="t"/>
      <c:legendEntry>
        <c:idx val="0"/>
        <c:txPr>
          <a:bodyPr/>
          <a:lstStyle/>
          <a:p>
            <a:pPr>
              <a:defRPr sz="1200" b="1"/>
            </a:pPr>
            <a:endParaRPr lang="en-US"/>
          </a:p>
        </c:txPr>
      </c:legendEntry>
      <c:legendEntry>
        <c:idx val="1"/>
        <c:txPr>
          <a:bodyPr/>
          <a:lstStyle/>
          <a:p>
            <a:pPr>
              <a:defRPr sz="1200" b="1"/>
            </a:pPr>
            <a:endParaRPr lang="en-US"/>
          </a:p>
        </c:txPr>
      </c:legendEntry>
      <c:legendEntry>
        <c:idx val="2"/>
        <c:txPr>
          <a:bodyPr/>
          <a:lstStyle/>
          <a:p>
            <a:pPr>
              <a:defRPr sz="1200" b="1"/>
            </a:pPr>
            <a:endParaRPr lang="en-US"/>
          </a:p>
        </c:txPr>
      </c:legendEntry>
      <c:layout>
        <c:manualLayout>
          <c:xMode val="edge"/>
          <c:yMode val="edge"/>
          <c:x val="0.34223537014924632"/>
          <c:y val="6.9328191995256749E-2"/>
          <c:w val="0.25917298583511172"/>
          <c:h val="0.1182804509566486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23</xdr:col>
      <xdr:colOff>130969</xdr:colOff>
      <xdr:row>4</xdr:row>
      <xdr:rowOff>47625</xdr:rowOff>
    </xdr:from>
    <xdr:to>
      <xdr:col>30</xdr:col>
      <xdr:colOff>345281</xdr:colOff>
      <xdr:row>25</xdr:row>
      <xdr:rowOff>23812</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238125</xdr:colOff>
      <xdr:row>4</xdr:row>
      <xdr:rowOff>47624</xdr:rowOff>
    </xdr:from>
    <xdr:to>
      <xdr:col>35</xdr:col>
      <xdr:colOff>500063</xdr:colOff>
      <xdr:row>25</xdr:row>
      <xdr:rowOff>23811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190500</xdr:colOff>
      <xdr:row>41</xdr:row>
      <xdr:rowOff>11906</xdr:rowOff>
    </xdr:from>
    <xdr:to>
      <xdr:col>30</xdr:col>
      <xdr:colOff>297656</xdr:colOff>
      <xdr:row>63</xdr:row>
      <xdr:rowOff>107156</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321469</xdr:colOff>
      <xdr:row>41</xdr:row>
      <xdr:rowOff>11905</xdr:rowOff>
    </xdr:from>
    <xdr:to>
      <xdr:col>35</xdr:col>
      <xdr:colOff>607219</xdr:colOff>
      <xdr:row>63</xdr:row>
      <xdr:rowOff>95250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333375</xdr:colOff>
      <xdr:row>26</xdr:row>
      <xdr:rowOff>35719</xdr:rowOff>
    </xdr:from>
    <xdr:to>
      <xdr:col>27</xdr:col>
      <xdr:colOff>14288</xdr:colOff>
      <xdr:row>37</xdr:row>
      <xdr:rowOff>55296</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5704344" y="4750594"/>
          <a:ext cx="1609725" cy="1853140"/>
        </a:xfrm>
        <a:prstGeom prst="wedgeEllipseCallout">
          <a:avLst>
            <a:gd name="adj1" fmla="val 118239"/>
            <a:gd name="adj2" fmla="val -8866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2</xdr:row>
      <xdr:rowOff>123825</xdr:rowOff>
    </xdr:from>
    <xdr:to>
      <xdr:col>32</xdr:col>
      <xdr:colOff>133350</xdr:colOff>
      <xdr:row>38</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152401</xdr:colOff>
      <xdr:row>2</xdr:row>
      <xdr:rowOff>102659</xdr:rowOff>
    </xdr:from>
    <xdr:to>
      <xdr:col>38</xdr:col>
      <xdr:colOff>539750</xdr:colOff>
      <xdr:row>38</xdr:row>
      <xdr:rowOff>133350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289984</xdr:colOff>
      <xdr:row>28</xdr:row>
      <xdr:rowOff>28575</xdr:rowOff>
    </xdr:from>
    <xdr:to>
      <xdr:col>31</xdr:col>
      <xdr:colOff>604309</xdr:colOff>
      <xdr:row>40</xdr:row>
      <xdr:rowOff>52915</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15953317" y="4473575"/>
          <a:ext cx="1605492" cy="1802340"/>
        </a:xfrm>
        <a:prstGeom prst="wedgeEllipseCallout">
          <a:avLst>
            <a:gd name="adj1" fmla="val -84572"/>
            <a:gd name="adj2" fmla="val -628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550333</xdr:colOff>
      <xdr:row>26</xdr:row>
      <xdr:rowOff>127000</xdr:rowOff>
    </xdr:from>
    <xdr:to>
      <xdr:col>40</xdr:col>
      <xdr:colOff>219076</xdr:colOff>
      <xdr:row>39</xdr:row>
      <xdr:rowOff>3174</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378333" y="4275667"/>
          <a:ext cx="1605493" cy="1802340"/>
        </a:xfrm>
        <a:prstGeom prst="wedgeEllipseCallout">
          <a:avLst>
            <a:gd name="adj1" fmla="val -136876"/>
            <a:gd name="adj2" fmla="val -546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190498</xdr:colOff>
      <xdr:row>3</xdr:row>
      <xdr:rowOff>179916</xdr:rowOff>
    </xdr:from>
    <xdr:to>
      <xdr:col>56</xdr:col>
      <xdr:colOff>306915</xdr:colOff>
      <xdr:row>45</xdr:row>
      <xdr:rowOff>137583</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12</xdr:row>
      <xdr:rowOff>0</xdr:rowOff>
    </xdr:from>
    <xdr:to>
      <xdr:col>23</xdr:col>
      <xdr:colOff>200025</xdr:colOff>
      <xdr:row>23</xdr:row>
      <xdr:rowOff>106890</xdr:rowOff>
    </xdr:to>
    <xdr:sp macro="" textlink="">
      <xdr:nvSpPr>
        <xdr:cNvPr id="3" name="Oval Callout 2">
          <a:extLst>
            <a:ext uri="{FF2B5EF4-FFF2-40B4-BE49-F238E27FC236}">
              <a16:creationId xmlns:a16="http://schemas.microsoft.com/office/drawing/2014/main" id="{00000000-0008-0000-0200-000003000000}"/>
            </a:ext>
          </a:extLst>
        </xdr:cNvPr>
        <xdr:cNvSpPr/>
      </xdr:nvSpPr>
      <xdr:spPr>
        <a:xfrm>
          <a:off x="12677775" y="2190750"/>
          <a:ext cx="1343025" cy="1888065"/>
        </a:xfrm>
        <a:prstGeom prst="wedgeEllipseCallout">
          <a:avLst>
            <a:gd name="adj1" fmla="val 75268"/>
            <a:gd name="adj2" fmla="val 7690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Exchange/DE2015-16/Summary%20Data/07_08Tuition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ctBooks/1_Population/FB19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Tabs 132-139"/>
      <sheetName val="OLD...Tables"/>
      <sheetName val="Summary Medians"/>
      <sheetName val="Tuition &amp; Fees Data"/>
      <sheetName val="Tuition &amp; Fees Policies A"/>
      <sheetName val="Tuition &amp; Fees Policies B"/>
    </sheetNames>
    <sheetDataSet>
      <sheetData sheetId="0"/>
      <sheetData sheetId="1"/>
      <sheetData sheetId="2">
        <row r="18">
          <cell r="G18">
            <v>5142.5</v>
          </cell>
        </row>
        <row r="20">
          <cell r="C20">
            <v>10013</v>
          </cell>
          <cell r="D20">
            <v>10297</v>
          </cell>
          <cell r="F20">
            <v>26167</v>
          </cell>
          <cell r="G20">
            <v>26995</v>
          </cell>
        </row>
        <row r="21">
          <cell r="C21">
            <v>9219</v>
          </cell>
          <cell r="D21">
            <v>9362</v>
          </cell>
          <cell r="F21">
            <v>21226</v>
          </cell>
          <cell r="G21">
            <v>21289</v>
          </cell>
        </row>
        <row r="22">
          <cell r="C22">
            <v>8943</v>
          </cell>
          <cell r="D22">
            <v>9333</v>
          </cell>
          <cell r="F22">
            <v>17250</v>
          </cell>
          <cell r="G22">
            <v>17940</v>
          </cell>
        </row>
        <row r="23">
          <cell r="C23">
            <v>9073</v>
          </cell>
          <cell r="D23">
            <v>9350</v>
          </cell>
          <cell r="F23">
            <v>16393</v>
          </cell>
          <cell r="G23">
            <v>18149</v>
          </cell>
        </row>
        <row r="24">
          <cell r="D24">
            <v>10072</v>
          </cell>
          <cell r="F24">
            <v>18053</v>
          </cell>
          <cell r="G24">
            <v>19329</v>
          </cell>
        </row>
        <row r="25">
          <cell r="C25">
            <v>6120</v>
          </cell>
          <cell r="D25">
            <v>6270</v>
          </cell>
          <cell r="F25">
            <v>11490</v>
          </cell>
          <cell r="G25">
            <v>11790</v>
          </cell>
        </row>
        <row r="26">
          <cell r="C26">
            <v>9088</v>
          </cell>
          <cell r="D26">
            <v>9358</v>
          </cell>
          <cell r="F26">
            <v>17435</v>
          </cell>
          <cell r="G26">
            <v>18395</v>
          </cell>
        </row>
        <row r="31">
          <cell r="C31">
            <v>4260</v>
          </cell>
          <cell r="D31">
            <v>4320</v>
          </cell>
          <cell r="F31">
            <v>7650</v>
          </cell>
          <cell r="G31">
            <v>7770</v>
          </cell>
        </row>
        <row r="35">
          <cell r="D35">
            <v>4260</v>
          </cell>
          <cell r="F35">
            <v>7620</v>
          </cell>
          <cell r="G35">
            <v>7800</v>
          </cell>
        </row>
        <row r="37">
          <cell r="C37">
            <v>8208.2999999999993</v>
          </cell>
          <cell r="D37">
            <v>8521</v>
          </cell>
          <cell r="F37">
            <v>20298.599999999999</v>
          </cell>
          <cell r="G37">
            <v>21825</v>
          </cell>
        </row>
        <row r="38">
          <cell r="C38">
            <v>8045</v>
          </cell>
          <cell r="D38">
            <v>8165</v>
          </cell>
          <cell r="F38">
            <v>19115</v>
          </cell>
          <cell r="G38">
            <v>19235</v>
          </cell>
        </row>
        <row r="39">
          <cell r="C39">
            <v>7720</v>
          </cell>
          <cell r="D39">
            <v>7889</v>
          </cell>
          <cell r="F39">
            <v>13518</v>
          </cell>
          <cell r="G39">
            <v>14050</v>
          </cell>
        </row>
        <row r="40">
          <cell r="C40">
            <v>7608.5</v>
          </cell>
          <cell r="D40">
            <v>7852.5</v>
          </cell>
          <cell r="F40">
            <v>12513.5</v>
          </cell>
          <cell r="G40">
            <v>12937.5</v>
          </cell>
        </row>
        <row r="41">
          <cell r="D41">
            <v>6447</v>
          </cell>
          <cell r="F41">
            <v>12052</v>
          </cell>
          <cell r="G41">
            <v>12297</v>
          </cell>
        </row>
        <row r="42">
          <cell r="C42">
            <v>5959</v>
          </cell>
          <cell r="D42">
            <v>6296.5</v>
          </cell>
          <cell r="F42">
            <v>12409</v>
          </cell>
          <cell r="G42">
            <v>13087.5</v>
          </cell>
        </row>
        <row r="43">
          <cell r="C43">
            <v>7608.5</v>
          </cell>
          <cell r="D43">
            <v>7849</v>
          </cell>
          <cell r="F43">
            <v>13499</v>
          </cell>
          <cell r="G43">
            <v>14086</v>
          </cell>
        </row>
        <row r="48">
          <cell r="C48">
            <v>3078.75</v>
          </cell>
          <cell r="D48">
            <v>3175</v>
          </cell>
          <cell r="F48">
            <v>5280</v>
          </cell>
          <cell r="G48">
            <v>5400</v>
          </cell>
        </row>
        <row r="54">
          <cell r="C54">
            <v>12342</v>
          </cell>
          <cell r="D54">
            <v>12520</v>
          </cell>
          <cell r="F54">
            <v>30692</v>
          </cell>
          <cell r="G54">
            <v>31420</v>
          </cell>
        </row>
        <row r="56">
          <cell r="C56">
            <v>7336</v>
          </cell>
          <cell r="D56">
            <v>7531</v>
          </cell>
          <cell r="F56">
            <v>15692</v>
          </cell>
          <cell r="G56">
            <v>16138</v>
          </cell>
        </row>
        <row r="60">
          <cell r="C60">
            <v>9839</v>
          </cell>
          <cell r="D60">
            <v>10025.5</v>
          </cell>
          <cell r="F60">
            <v>23192</v>
          </cell>
          <cell r="G60">
            <v>23779</v>
          </cell>
        </row>
        <row r="65">
          <cell r="C65">
            <v>3530</v>
          </cell>
          <cell r="D65">
            <v>3632</v>
          </cell>
          <cell r="F65">
            <v>8282</v>
          </cell>
          <cell r="G65">
            <v>8522</v>
          </cell>
        </row>
        <row r="71">
          <cell r="C71">
            <v>6389.0499999999993</v>
          </cell>
          <cell r="D71">
            <v>6395.5</v>
          </cell>
          <cell r="F71">
            <v>21711</v>
          </cell>
          <cell r="G71">
            <v>21632.25</v>
          </cell>
        </row>
        <row r="73">
          <cell r="C73">
            <v>6359.4</v>
          </cell>
          <cell r="D73">
            <v>6359.4</v>
          </cell>
          <cell r="F73">
            <v>19241.099999999999</v>
          </cell>
          <cell r="G73">
            <v>19241.099999999999</v>
          </cell>
        </row>
        <row r="74">
          <cell r="C74">
            <v>6170.7</v>
          </cell>
          <cell r="D74">
            <v>6170.7</v>
          </cell>
          <cell r="F74">
            <v>25161.9</v>
          </cell>
          <cell r="G74">
            <v>25214.400000000001</v>
          </cell>
        </row>
        <row r="76">
          <cell r="C76">
            <v>5763</v>
          </cell>
          <cell r="D76">
            <v>5763</v>
          </cell>
          <cell r="F76">
            <v>24953.699999999997</v>
          </cell>
          <cell r="G76">
            <v>24953.699999999997</v>
          </cell>
        </row>
        <row r="77">
          <cell r="C77">
            <v>6359.4</v>
          </cell>
          <cell r="D77">
            <v>6368.4</v>
          </cell>
          <cell r="F77">
            <v>21673</v>
          </cell>
          <cell r="G77">
            <v>21515.5</v>
          </cell>
        </row>
        <row r="82">
          <cell r="C82">
            <v>3117.75</v>
          </cell>
          <cell r="D82">
            <v>3127.3500000000004</v>
          </cell>
          <cell r="F82">
            <v>11722.95</v>
          </cell>
          <cell r="G82">
            <v>11779.05</v>
          </cell>
        </row>
        <row r="88">
          <cell r="C88">
            <v>10538</v>
          </cell>
          <cell r="D88">
            <v>11154</v>
          </cell>
          <cell r="F88">
            <v>28748</v>
          </cell>
          <cell r="G88">
            <v>29364</v>
          </cell>
        </row>
        <row r="89">
          <cell r="D89">
            <v>12204</v>
          </cell>
          <cell r="G89">
            <v>32396</v>
          </cell>
        </row>
        <row r="90">
          <cell r="C90">
            <v>7059</v>
          </cell>
          <cell r="D90">
            <v>7322</v>
          </cell>
          <cell r="F90">
            <v>20072</v>
          </cell>
          <cell r="G90">
            <v>20548</v>
          </cell>
        </row>
        <row r="91">
          <cell r="C91">
            <v>6632</v>
          </cell>
          <cell r="D91">
            <v>6811</v>
          </cell>
          <cell r="F91">
            <v>19333</v>
          </cell>
          <cell r="G91">
            <v>19830</v>
          </cell>
        </row>
        <row r="92">
          <cell r="C92">
            <v>6302</v>
          </cell>
          <cell r="D92">
            <v>6425</v>
          </cell>
          <cell r="F92">
            <v>18808</v>
          </cell>
          <cell r="G92">
            <v>19245</v>
          </cell>
        </row>
        <row r="93">
          <cell r="C93">
            <v>4072</v>
          </cell>
          <cell r="D93">
            <v>4542</v>
          </cell>
          <cell r="F93">
            <v>12128</v>
          </cell>
          <cell r="G93">
            <v>13328</v>
          </cell>
        </row>
        <row r="94">
          <cell r="C94">
            <v>6857</v>
          </cell>
          <cell r="D94">
            <v>7117</v>
          </cell>
          <cell r="F94">
            <v>19753</v>
          </cell>
          <cell r="G94">
            <v>20340</v>
          </cell>
        </row>
        <row r="99">
          <cell r="C99">
            <v>3698</v>
          </cell>
          <cell r="D99">
            <v>3801</v>
          </cell>
          <cell r="F99">
            <v>11106</v>
          </cell>
          <cell r="G99">
            <v>11450</v>
          </cell>
        </row>
        <row r="103">
          <cell r="C103">
            <v>3218</v>
          </cell>
          <cell r="D103">
            <v>3243</v>
          </cell>
          <cell r="F103">
            <v>5888</v>
          </cell>
          <cell r="G103">
            <v>5913</v>
          </cell>
        </row>
        <row r="105">
          <cell r="C105">
            <v>10448</v>
          </cell>
          <cell r="D105">
            <v>10759</v>
          </cell>
          <cell r="F105">
            <v>23527</v>
          </cell>
          <cell r="G105">
            <v>24574</v>
          </cell>
        </row>
        <row r="107">
          <cell r="C107">
            <v>7920</v>
          </cell>
          <cell r="D107">
            <v>8450</v>
          </cell>
          <cell r="F107">
            <v>19666</v>
          </cell>
          <cell r="G107">
            <v>20246</v>
          </cell>
        </row>
        <row r="108">
          <cell r="C108">
            <v>7014</v>
          </cell>
          <cell r="D108">
            <v>7364</v>
          </cell>
          <cell r="F108">
            <v>16832</v>
          </cell>
          <cell r="G108">
            <v>17666</v>
          </cell>
        </row>
        <row r="111">
          <cell r="C111">
            <v>8388</v>
          </cell>
          <cell r="D111">
            <v>8785</v>
          </cell>
          <cell r="F111">
            <v>19889</v>
          </cell>
          <cell r="G111">
            <v>20479</v>
          </cell>
        </row>
        <row r="116">
          <cell r="C116">
            <v>4530</v>
          </cell>
          <cell r="D116">
            <v>4650</v>
          </cell>
          <cell r="F116">
            <v>15570</v>
          </cell>
          <cell r="G116">
            <v>15690</v>
          </cell>
        </row>
        <row r="120">
          <cell r="C120">
            <v>4530</v>
          </cell>
          <cell r="D120">
            <v>4650</v>
          </cell>
          <cell r="F120">
            <v>15570</v>
          </cell>
          <cell r="G120">
            <v>15690</v>
          </cell>
        </row>
        <row r="122">
          <cell r="C122">
            <v>8750</v>
          </cell>
          <cell r="D122">
            <v>9714</v>
          </cell>
          <cell r="F122">
            <v>26467</v>
          </cell>
          <cell r="G122">
            <v>26877</v>
          </cell>
        </row>
        <row r="123">
          <cell r="C123">
            <v>7483</v>
          </cell>
          <cell r="D123">
            <v>8540</v>
          </cell>
          <cell r="F123">
            <v>21092</v>
          </cell>
          <cell r="G123">
            <v>22268</v>
          </cell>
        </row>
        <row r="124">
          <cell r="C124">
            <v>6619</v>
          </cell>
          <cell r="D124">
            <v>7346</v>
          </cell>
          <cell r="F124">
            <v>19120</v>
          </cell>
          <cell r="G124">
            <v>19758</v>
          </cell>
        </row>
        <row r="125">
          <cell r="C125">
            <v>6525</v>
          </cell>
          <cell r="D125">
            <v>7289</v>
          </cell>
          <cell r="F125">
            <v>17466</v>
          </cell>
          <cell r="G125">
            <v>18309</v>
          </cell>
        </row>
        <row r="126">
          <cell r="C126">
            <v>5250.47</v>
          </cell>
          <cell r="D126">
            <v>5931</v>
          </cell>
          <cell r="F126">
            <v>11546.47</v>
          </cell>
          <cell r="G126">
            <v>14832</v>
          </cell>
        </row>
        <row r="127">
          <cell r="C127">
            <v>6047</v>
          </cell>
          <cell r="D127">
            <v>6158</v>
          </cell>
          <cell r="F127">
            <v>12905</v>
          </cell>
          <cell r="G127">
            <v>13150</v>
          </cell>
        </row>
        <row r="128">
          <cell r="C128">
            <v>6728</v>
          </cell>
          <cell r="D128">
            <v>7362</v>
          </cell>
          <cell r="F128">
            <v>17568</v>
          </cell>
          <cell r="G128">
            <v>19061</v>
          </cell>
        </row>
        <row r="133">
          <cell r="C133">
            <v>3615.6</v>
          </cell>
          <cell r="D133">
            <v>3980.96</v>
          </cell>
          <cell r="F133">
            <v>7519.2</v>
          </cell>
          <cell r="G133">
            <v>8256.2000000000007</v>
          </cell>
        </row>
        <row r="137">
          <cell r="C137">
            <v>3575.6</v>
          </cell>
          <cell r="D137">
            <v>3930.96</v>
          </cell>
          <cell r="F137">
            <v>6399.8899999999994</v>
          </cell>
          <cell r="G137">
            <v>7448.92</v>
          </cell>
        </row>
        <row r="139">
          <cell r="C139">
            <v>9579</v>
          </cell>
          <cell r="D139">
            <v>9966</v>
          </cell>
          <cell r="F139">
            <v>29720</v>
          </cell>
          <cell r="G139">
            <v>31144</v>
          </cell>
        </row>
        <row r="140">
          <cell r="C140">
            <v>8881</v>
          </cell>
          <cell r="D140">
            <v>9257</v>
          </cell>
          <cell r="G140">
            <v>20476</v>
          </cell>
        </row>
        <row r="141">
          <cell r="C141">
            <v>8710</v>
          </cell>
          <cell r="D141">
            <v>9182</v>
          </cell>
          <cell r="F141">
            <v>20268</v>
          </cell>
          <cell r="G141">
            <v>20788</v>
          </cell>
        </row>
        <row r="142">
          <cell r="C142">
            <v>8018</v>
          </cell>
          <cell r="D142">
            <v>8326</v>
          </cell>
          <cell r="F142">
            <v>17875</v>
          </cell>
          <cell r="G142">
            <v>18141</v>
          </cell>
        </row>
        <row r="143">
          <cell r="C143">
            <v>6132</v>
          </cell>
          <cell r="D143">
            <v>6362</v>
          </cell>
          <cell r="F143">
            <v>11393</v>
          </cell>
          <cell r="G143">
            <v>11886</v>
          </cell>
        </row>
        <row r="144">
          <cell r="C144">
            <v>13824</v>
          </cell>
          <cell r="D144">
            <v>13895</v>
          </cell>
          <cell r="F144">
            <v>28674</v>
          </cell>
          <cell r="G144">
            <v>28745</v>
          </cell>
        </row>
        <row r="145">
          <cell r="C145">
            <v>8098</v>
          </cell>
          <cell r="D145">
            <v>8488</v>
          </cell>
          <cell r="F145">
            <v>18892</v>
          </cell>
          <cell r="G145">
            <v>19744</v>
          </cell>
        </row>
        <row r="150">
          <cell r="C150">
            <v>3887.5</v>
          </cell>
          <cell r="D150">
            <v>4170.5</v>
          </cell>
          <cell r="F150">
            <v>8713</v>
          </cell>
          <cell r="G150">
            <v>9099</v>
          </cell>
        </row>
        <row r="156">
          <cell r="C156">
            <v>7060</v>
          </cell>
          <cell r="D156">
            <v>7418</v>
          </cell>
          <cell r="F156">
            <v>17014</v>
          </cell>
          <cell r="G156">
            <v>18173</v>
          </cell>
        </row>
        <row r="157">
          <cell r="D157">
            <v>7220</v>
          </cell>
          <cell r="G157">
            <v>18812.5</v>
          </cell>
        </row>
        <row r="159">
          <cell r="C159">
            <v>6012</v>
          </cell>
          <cell r="D159">
            <v>6112</v>
          </cell>
          <cell r="F159">
            <v>6012</v>
          </cell>
          <cell r="G159">
            <v>6112</v>
          </cell>
        </row>
        <row r="160">
          <cell r="C160">
            <v>5640</v>
          </cell>
          <cell r="D160">
            <v>5781</v>
          </cell>
          <cell r="F160">
            <v>15360</v>
          </cell>
          <cell r="G160">
            <v>15847</v>
          </cell>
        </row>
        <row r="162">
          <cell r="C162">
            <v>6401</v>
          </cell>
          <cell r="D162">
            <v>6686</v>
          </cell>
          <cell r="F162">
            <v>15491.5</v>
          </cell>
          <cell r="G162">
            <v>16025.5</v>
          </cell>
        </row>
        <row r="167">
          <cell r="C167">
            <v>2500</v>
          </cell>
          <cell r="D167">
            <v>2550</v>
          </cell>
          <cell r="F167">
            <v>4800</v>
          </cell>
          <cell r="G167">
            <v>4838</v>
          </cell>
        </row>
        <row r="173">
          <cell r="C173">
            <v>7375</v>
          </cell>
          <cell r="D173">
            <v>7663</v>
          </cell>
          <cell r="F173">
            <v>22433.5</v>
          </cell>
          <cell r="G173">
            <v>23269.5</v>
          </cell>
        </row>
        <row r="174">
          <cell r="D174">
            <v>6580</v>
          </cell>
          <cell r="G174">
            <v>22154</v>
          </cell>
        </row>
        <row r="175">
          <cell r="D175">
            <v>6623</v>
          </cell>
          <cell r="F175">
            <v>18402</v>
          </cell>
          <cell r="G175">
            <v>18732</v>
          </cell>
        </row>
        <row r="176">
          <cell r="C176">
            <v>4655</v>
          </cell>
          <cell r="D176">
            <v>4885</v>
          </cell>
          <cell r="F176">
            <v>16263</v>
          </cell>
          <cell r="G176">
            <v>16493</v>
          </cell>
        </row>
        <row r="177">
          <cell r="C177">
            <v>5435</v>
          </cell>
          <cell r="D177">
            <v>5635.5</v>
          </cell>
          <cell r="F177">
            <v>15176</v>
          </cell>
          <cell r="G177">
            <v>15767.5</v>
          </cell>
        </row>
        <row r="178">
          <cell r="C178">
            <v>5445</v>
          </cell>
          <cell r="D178">
            <v>5631</v>
          </cell>
          <cell r="F178">
            <v>18718</v>
          </cell>
          <cell r="G178">
            <v>19614.5</v>
          </cell>
        </row>
        <row r="179">
          <cell r="C179">
            <v>6277</v>
          </cell>
          <cell r="D179">
            <v>6580</v>
          </cell>
          <cell r="F179">
            <v>19448</v>
          </cell>
          <cell r="G179">
            <v>19703</v>
          </cell>
        </row>
        <row r="184">
          <cell r="C184">
            <v>2385.5</v>
          </cell>
          <cell r="D184">
            <v>2395</v>
          </cell>
          <cell r="F184">
            <v>8527.5</v>
          </cell>
          <cell r="G184">
            <v>8535.5</v>
          </cell>
        </row>
        <row r="190">
          <cell r="C190">
            <v>7568.25</v>
          </cell>
          <cell r="D190">
            <v>7921.25</v>
          </cell>
          <cell r="F190">
            <v>20247.5</v>
          </cell>
          <cell r="G190">
            <v>21214.25</v>
          </cell>
        </row>
        <row r="192">
          <cell r="D192">
            <v>5821.5</v>
          </cell>
          <cell r="F192">
            <v>13460.25</v>
          </cell>
          <cell r="G192">
            <v>13934.25</v>
          </cell>
        </row>
        <row r="193">
          <cell r="C193">
            <v>5688</v>
          </cell>
          <cell r="D193">
            <v>5974.5</v>
          </cell>
          <cell r="F193">
            <v>13992</v>
          </cell>
          <cell r="G193">
            <v>14613</v>
          </cell>
        </row>
        <row r="194">
          <cell r="C194">
            <v>5549</v>
          </cell>
          <cell r="D194">
            <v>5820</v>
          </cell>
          <cell r="F194">
            <v>12000</v>
          </cell>
          <cell r="G194">
            <v>12371</v>
          </cell>
        </row>
        <row r="195">
          <cell r="C195">
            <v>6270</v>
          </cell>
          <cell r="D195">
            <v>6570</v>
          </cell>
          <cell r="F195">
            <v>12765</v>
          </cell>
          <cell r="G195">
            <v>13299</v>
          </cell>
        </row>
        <row r="196">
          <cell r="C196">
            <v>5688</v>
          </cell>
          <cell r="D196">
            <v>5974.5</v>
          </cell>
          <cell r="F196">
            <v>13380</v>
          </cell>
          <cell r="G196">
            <v>14131.7</v>
          </cell>
        </row>
        <row r="201">
          <cell r="C201">
            <v>3626.25</v>
          </cell>
          <cell r="D201">
            <v>3802.8</v>
          </cell>
          <cell r="F201">
            <v>8412</v>
          </cell>
          <cell r="G201">
            <v>8734.2000000000007</v>
          </cell>
        </row>
        <row r="205">
          <cell r="C205">
            <v>1575</v>
          </cell>
          <cell r="D205">
            <v>1600</v>
          </cell>
          <cell r="F205">
            <v>3150</v>
          </cell>
          <cell r="G205">
            <v>3175</v>
          </cell>
        </row>
        <row r="207">
          <cell r="C207">
            <v>12302</v>
          </cell>
          <cell r="D207">
            <v>12682</v>
          </cell>
          <cell r="F207">
            <v>30451</v>
          </cell>
          <cell r="G207">
            <v>31549</v>
          </cell>
        </row>
        <row r="209">
          <cell r="C209">
            <v>11098</v>
          </cell>
          <cell r="D209">
            <v>11364</v>
          </cell>
          <cell r="F209">
            <v>27548</v>
          </cell>
          <cell r="G209">
            <v>28444</v>
          </cell>
        </row>
        <row r="211">
          <cell r="C211">
            <v>10089</v>
          </cell>
          <cell r="D211">
            <v>10100</v>
          </cell>
          <cell r="F211">
            <v>19856</v>
          </cell>
          <cell r="G211">
            <v>19856</v>
          </cell>
        </row>
        <row r="212">
          <cell r="C212">
            <v>9950</v>
          </cell>
          <cell r="D212">
            <v>10298</v>
          </cell>
          <cell r="F212">
            <v>19556</v>
          </cell>
          <cell r="G212">
            <v>20176</v>
          </cell>
        </row>
        <row r="213">
          <cell r="C213">
            <v>10383</v>
          </cell>
          <cell r="D213">
            <v>10735</v>
          </cell>
          <cell r="F213">
            <v>22129</v>
          </cell>
          <cell r="G213">
            <v>22844</v>
          </cell>
        </row>
        <row r="218">
          <cell r="C218">
            <v>3950</v>
          </cell>
          <cell r="D218">
            <v>4081</v>
          </cell>
          <cell r="F218">
            <v>8323</v>
          </cell>
          <cell r="G218">
            <v>8062</v>
          </cell>
        </row>
        <row r="224">
          <cell r="C224">
            <v>10424.5</v>
          </cell>
          <cell r="D224">
            <v>10852.5</v>
          </cell>
          <cell r="F224">
            <v>25505.5</v>
          </cell>
          <cell r="G224">
            <v>25918.5</v>
          </cell>
        </row>
        <row r="225">
          <cell r="C225">
            <v>7604.5</v>
          </cell>
          <cell r="D225">
            <v>7947</v>
          </cell>
          <cell r="F225">
            <v>22865.5</v>
          </cell>
          <cell r="G225">
            <v>23460</v>
          </cell>
        </row>
        <row r="226">
          <cell r="C226">
            <v>8061.5</v>
          </cell>
          <cell r="D226">
            <v>8354.5</v>
          </cell>
          <cell r="F226">
            <v>23995.5</v>
          </cell>
          <cell r="G226">
            <v>24516.5</v>
          </cell>
        </row>
        <row r="228">
          <cell r="C228">
            <v>8024</v>
          </cell>
          <cell r="D228">
            <v>8326</v>
          </cell>
          <cell r="F228">
            <v>21968</v>
          </cell>
          <cell r="G228">
            <v>22270</v>
          </cell>
        </row>
        <row r="230">
          <cell r="C230">
            <v>8024</v>
          </cell>
          <cell r="D230">
            <v>8356</v>
          </cell>
          <cell r="F230">
            <v>23735</v>
          </cell>
          <cell r="G230">
            <v>24474</v>
          </cell>
        </row>
        <row r="235">
          <cell r="C235">
            <v>3989</v>
          </cell>
          <cell r="D235">
            <v>4127</v>
          </cell>
          <cell r="F235">
            <v>19307</v>
          </cell>
          <cell r="G235">
            <v>19925</v>
          </cell>
        </row>
        <row r="239">
          <cell r="C239">
            <v>3425</v>
          </cell>
          <cell r="D239">
            <v>3554</v>
          </cell>
        </row>
        <row r="241">
          <cell r="C241">
            <v>10158</v>
          </cell>
          <cell r="D241">
            <v>10512</v>
          </cell>
          <cell r="F241">
            <v>24378</v>
          </cell>
          <cell r="G241">
            <v>24378</v>
          </cell>
        </row>
        <row r="242">
          <cell r="C242">
            <v>7940</v>
          </cell>
          <cell r="D242">
            <v>8628</v>
          </cell>
          <cell r="F242">
            <v>18420</v>
          </cell>
          <cell r="G242">
            <v>20222</v>
          </cell>
        </row>
        <row r="243">
          <cell r="C243">
            <v>7511</v>
          </cell>
          <cell r="D243">
            <v>7626</v>
          </cell>
          <cell r="F243">
            <v>18568.5</v>
          </cell>
          <cell r="G243">
            <v>19565</v>
          </cell>
        </row>
        <row r="244">
          <cell r="C244">
            <v>6748</v>
          </cell>
          <cell r="D244">
            <v>7086</v>
          </cell>
          <cell r="F244">
            <v>17608</v>
          </cell>
          <cell r="G244">
            <v>18786</v>
          </cell>
        </row>
        <row r="245">
          <cell r="C245">
            <v>6932</v>
          </cell>
          <cell r="D245">
            <v>7242</v>
          </cell>
          <cell r="F245">
            <v>17760</v>
          </cell>
          <cell r="G245">
            <v>18709</v>
          </cell>
        </row>
        <row r="246">
          <cell r="C246">
            <v>9258</v>
          </cell>
          <cell r="D246">
            <v>9542</v>
          </cell>
          <cell r="F246">
            <v>20544</v>
          </cell>
          <cell r="G246">
            <v>22260</v>
          </cell>
        </row>
        <row r="247">
          <cell r="C247">
            <v>7648</v>
          </cell>
          <cell r="D247">
            <v>7864</v>
          </cell>
          <cell r="F247">
            <v>18502</v>
          </cell>
          <cell r="G247">
            <v>19894</v>
          </cell>
        </row>
        <row r="252">
          <cell r="C252">
            <v>2471</v>
          </cell>
          <cell r="D252">
            <v>2594</v>
          </cell>
          <cell r="F252">
            <v>4996</v>
          </cell>
          <cell r="G252">
            <v>5230</v>
          </cell>
        </row>
        <row r="258">
          <cell r="C258">
            <v>12017</v>
          </cell>
          <cell r="D258">
            <v>12485</v>
          </cell>
          <cell r="F258">
            <v>29960</v>
          </cell>
          <cell r="G258">
            <v>31463</v>
          </cell>
        </row>
        <row r="259">
          <cell r="C259">
            <v>17656</v>
          </cell>
          <cell r="D259">
            <v>19372</v>
          </cell>
          <cell r="F259">
            <v>39916</v>
          </cell>
          <cell r="G259">
            <v>41072</v>
          </cell>
        </row>
        <row r="260">
          <cell r="C260">
            <v>9511</v>
          </cell>
          <cell r="D260">
            <v>9937.5</v>
          </cell>
          <cell r="F260">
            <v>22792</v>
          </cell>
          <cell r="G260">
            <v>23646.5</v>
          </cell>
        </row>
        <row r="262">
          <cell r="C262">
            <v>11646</v>
          </cell>
          <cell r="D262">
            <v>12526</v>
          </cell>
          <cell r="F262">
            <v>21974</v>
          </cell>
          <cell r="G262">
            <v>23824</v>
          </cell>
        </row>
        <row r="263">
          <cell r="C263">
            <v>8868</v>
          </cell>
          <cell r="D263">
            <v>9220</v>
          </cell>
          <cell r="F263">
            <v>24502</v>
          </cell>
          <cell r="G263">
            <v>25454</v>
          </cell>
        </row>
        <row r="264">
          <cell r="C264">
            <v>10317</v>
          </cell>
          <cell r="D264">
            <v>11011</v>
          </cell>
          <cell r="F264">
            <v>24936</v>
          </cell>
          <cell r="G264">
            <v>25762</v>
          </cell>
        </row>
        <row r="269">
          <cell r="C269">
            <v>4080</v>
          </cell>
          <cell r="D269">
            <v>4275</v>
          </cell>
          <cell r="F269">
            <v>9918</v>
          </cell>
          <cell r="G269">
            <v>10113</v>
          </cell>
        </row>
        <row r="275">
          <cell r="C275">
            <v>6960</v>
          </cell>
          <cell r="D275">
            <v>7632</v>
          </cell>
          <cell r="F275">
            <v>20424</v>
          </cell>
          <cell r="G275">
            <v>21432</v>
          </cell>
        </row>
        <row r="277">
          <cell r="C277">
            <v>6526</v>
          </cell>
          <cell r="D277">
            <v>6814</v>
          </cell>
          <cell r="G277">
            <v>15602</v>
          </cell>
        </row>
        <row r="279">
          <cell r="C279">
            <v>6438</v>
          </cell>
          <cell r="D279">
            <v>6725</v>
          </cell>
          <cell r="F279">
            <v>14967</v>
          </cell>
          <cell r="G279">
            <v>15299</v>
          </cell>
        </row>
        <row r="280">
          <cell r="C280">
            <v>6228</v>
          </cell>
          <cell r="D280">
            <v>6662</v>
          </cell>
          <cell r="F280">
            <v>14118</v>
          </cell>
          <cell r="G280">
            <v>14824</v>
          </cell>
        </row>
        <row r="281">
          <cell r="C281">
            <v>6412</v>
          </cell>
          <cell r="D281">
            <v>6702</v>
          </cell>
          <cell r="F281">
            <v>14558</v>
          </cell>
          <cell r="G281">
            <v>15572</v>
          </cell>
        </row>
        <row r="286">
          <cell r="C286">
            <v>3480</v>
          </cell>
          <cell r="D286">
            <v>3696</v>
          </cell>
          <cell r="F286">
            <v>8924</v>
          </cell>
          <cell r="G286">
            <v>9170</v>
          </cell>
        </row>
        <row r="290">
          <cell r="D290">
            <v>3795</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
      <sheetName val="CPS MHI for rankings"/>
      <sheetName val="CPS-Median Household Income"/>
      <sheetName val="Median Family Income-Quintiles"/>
      <sheetName val="ACS-Median Household Income"/>
      <sheetName val="Census-by race-ethnic"/>
    </sheetNames>
    <sheetDataSet>
      <sheetData sheetId="0"/>
      <sheetData sheetId="1"/>
      <sheetData sheetId="2">
        <row r="3">
          <cell r="B3">
            <v>1984</v>
          </cell>
          <cell r="C3">
            <v>1985</v>
          </cell>
          <cell r="D3">
            <v>1986</v>
          </cell>
          <cell r="E3">
            <v>1987</v>
          </cell>
          <cell r="F3">
            <v>1988</v>
          </cell>
          <cell r="G3">
            <v>1989</v>
          </cell>
          <cell r="H3">
            <v>1990</v>
          </cell>
          <cell r="I3">
            <v>1991</v>
          </cell>
          <cell r="J3">
            <v>1992</v>
          </cell>
          <cell r="K3">
            <v>1993</v>
          </cell>
          <cell r="L3">
            <v>1994</v>
          </cell>
          <cell r="M3">
            <v>1995</v>
          </cell>
          <cell r="N3">
            <v>1996</v>
          </cell>
          <cell r="O3">
            <v>1997</v>
          </cell>
          <cell r="P3">
            <v>1998</v>
          </cell>
          <cell r="Q3">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 (38)</v>
          </cell>
          <cell r="AF3" t="str">
            <v>2013 (39)</v>
          </cell>
          <cell r="AG3">
            <v>2014</v>
          </cell>
        </row>
        <row r="4">
          <cell r="B4">
            <v>22415</v>
          </cell>
          <cell r="C4">
            <v>23618</v>
          </cell>
          <cell r="D4">
            <v>24897</v>
          </cell>
          <cell r="E4">
            <v>26061</v>
          </cell>
          <cell r="F4">
            <v>27225</v>
          </cell>
          <cell r="G4">
            <v>28906</v>
          </cell>
          <cell r="H4">
            <v>29943</v>
          </cell>
          <cell r="I4">
            <v>30126</v>
          </cell>
          <cell r="J4">
            <v>30636</v>
          </cell>
          <cell r="K4">
            <v>31241</v>
          </cell>
          <cell r="L4">
            <v>32264</v>
          </cell>
          <cell r="M4">
            <v>34076</v>
          </cell>
          <cell r="N4">
            <v>35492</v>
          </cell>
          <cell r="O4">
            <v>37005</v>
          </cell>
          <cell r="P4">
            <v>38885</v>
          </cell>
          <cell r="Q4">
            <v>40696</v>
          </cell>
          <cell r="R4">
            <v>41990</v>
          </cell>
          <cell r="S4">
            <v>42228</v>
          </cell>
          <cell r="T4">
            <v>42409</v>
          </cell>
          <cell r="U4">
            <v>43318</v>
          </cell>
          <cell r="V4">
            <v>44334</v>
          </cell>
          <cell r="W4">
            <v>46326</v>
          </cell>
          <cell r="X4">
            <v>48201</v>
          </cell>
          <cell r="Y4">
            <v>50233</v>
          </cell>
          <cell r="Z4">
            <v>50303</v>
          </cell>
          <cell r="AA4">
            <v>49777</v>
          </cell>
          <cell r="AB4">
            <v>49277</v>
          </cell>
          <cell r="AC4">
            <v>50054</v>
          </cell>
          <cell r="AD4">
            <v>51017.223905250008</v>
          </cell>
          <cell r="AE4">
            <v>51939</v>
          </cell>
          <cell r="AF4">
            <v>53585</v>
          </cell>
          <cell r="AG4">
            <v>53657</v>
          </cell>
          <cell r="AH4">
            <v>56516</v>
          </cell>
          <cell r="AI4">
            <v>59039</v>
          </cell>
          <cell r="AJ4">
            <v>61372</v>
          </cell>
        </row>
        <row r="5">
          <cell r="B5">
            <v>19884.5</v>
          </cell>
          <cell r="C5">
            <v>21114</v>
          </cell>
          <cell r="D5">
            <v>21404.5</v>
          </cell>
          <cell r="E5">
            <v>22225.5</v>
          </cell>
          <cell r="F5">
            <v>24041</v>
          </cell>
          <cell r="G5">
            <v>23732.5</v>
          </cell>
          <cell r="H5">
            <v>25554.5</v>
          </cell>
          <cell r="I5">
            <v>26157.5</v>
          </cell>
          <cell r="J5">
            <v>26578.5</v>
          </cell>
          <cell r="K5">
            <v>26286</v>
          </cell>
          <cell r="L5">
            <v>28966.5</v>
          </cell>
          <cell r="M5">
            <v>29408</v>
          </cell>
          <cell r="N5">
            <v>31601.5</v>
          </cell>
          <cell r="O5">
            <v>33356</v>
          </cell>
          <cell r="P5">
            <v>35346</v>
          </cell>
          <cell r="Q5">
            <v>36356.5</v>
          </cell>
          <cell r="R5">
            <v>36917.5</v>
          </cell>
          <cell r="S5">
            <v>37078.5</v>
          </cell>
          <cell r="T5">
            <v>37316.5</v>
          </cell>
          <cell r="U5">
            <v>37401</v>
          </cell>
          <cell r="V5">
            <v>39152.5</v>
          </cell>
          <cell r="W5">
            <v>44993</v>
          </cell>
          <cell r="X5">
            <v>39707</v>
          </cell>
          <cell r="Y5">
            <v>43364.5</v>
          </cell>
          <cell r="Z5">
            <v>43703</v>
          </cell>
          <cell r="AA5">
            <v>43002</v>
          </cell>
          <cell r="AB5">
            <v>42940</v>
          </cell>
          <cell r="AC5">
            <v>43847.5</v>
          </cell>
          <cell r="AD5">
            <v>43977.092794897682</v>
          </cell>
          <cell r="AE5">
            <v>43124</v>
          </cell>
          <cell r="AF5">
            <v>46381</v>
          </cell>
          <cell r="AG5">
            <v>45534.5</v>
          </cell>
          <cell r="AH5">
            <v>47203.5</v>
          </cell>
          <cell r="AI5">
            <v>51260</v>
          </cell>
          <cell r="AJ5">
            <v>54326</v>
          </cell>
        </row>
        <row r="6">
          <cell r="B6">
            <v>23816</v>
          </cell>
          <cell r="C6">
            <v>23877</v>
          </cell>
          <cell r="D6">
            <v>26217</v>
          </cell>
          <cell r="E6">
            <v>26749</v>
          </cell>
          <cell r="F6">
            <v>26435</v>
          </cell>
          <cell r="G6">
            <v>29340</v>
          </cell>
          <cell r="H6">
            <v>30142</v>
          </cell>
          <cell r="I6">
            <v>30737</v>
          </cell>
          <cell r="J6">
            <v>31927</v>
          </cell>
          <cell r="K6">
            <v>34073</v>
          </cell>
          <cell r="L6">
            <v>33533</v>
          </cell>
          <cell r="M6">
            <v>36084</v>
          </cell>
          <cell r="N6">
            <v>36676</v>
          </cell>
          <cell r="O6">
            <v>38854</v>
          </cell>
          <cell r="P6">
            <v>39756</v>
          </cell>
          <cell r="Q6">
            <v>41461</v>
          </cell>
          <cell r="R6">
            <v>42525</v>
          </cell>
          <cell r="S6">
            <v>42704</v>
          </cell>
          <cell r="T6">
            <v>44958</v>
          </cell>
          <cell r="U6">
            <v>45184</v>
          </cell>
          <cell r="V6">
            <v>47204</v>
          </cell>
          <cell r="W6">
            <v>48209</v>
          </cell>
          <cell r="X6">
            <v>52282</v>
          </cell>
          <cell r="Y6">
            <v>53529</v>
          </cell>
          <cell r="Z6">
            <v>54744</v>
          </cell>
          <cell r="AA6">
            <v>52470</v>
          </cell>
          <cell r="AB6">
            <v>52200</v>
          </cell>
          <cell r="AC6">
            <v>53367</v>
          </cell>
          <cell r="AD6">
            <v>56262.527037207386</v>
          </cell>
          <cell r="AE6">
            <v>56307</v>
          </cell>
          <cell r="AF6">
            <v>60794</v>
          </cell>
          <cell r="AG6">
            <v>58875</v>
          </cell>
          <cell r="AH6">
            <v>60925</v>
          </cell>
          <cell r="AI6">
            <v>59135</v>
          </cell>
          <cell r="AJ6">
            <v>64610</v>
          </cell>
        </row>
        <row r="7">
          <cell r="B7">
            <v>22083.5</v>
          </cell>
          <cell r="C7">
            <v>22731.5</v>
          </cell>
          <cell r="D7">
            <v>23327</v>
          </cell>
          <cell r="E7">
            <v>24651.5</v>
          </cell>
          <cell r="F7">
            <v>25929.5</v>
          </cell>
          <cell r="G7">
            <v>26679.5</v>
          </cell>
          <cell r="H7">
            <v>28699.5</v>
          </cell>
          <cell r="I7">
            <v>29387</v>
          </cell>
          <cell r="J7">
            <v>30197</v>
          </cell>
          <cell r="K7">
            <v>30389</v>
          </cell>
          <cell r="L7">
            <v>31824.5</v>
          </cell>
          <cell r="M7">
            <v>34883</v>
          </cell>
          <cell r="N7">
            <v>34167.5</v>
          </cell>
          <cell r="O7">
            <v>36512</v>
          </cell>
          <cell r="P7">
            <v>39328</v>
          </cell>
          <cell r="Q7">
            <v>40968</v>
          </cell>
          <cell r="R7">
            <v>42356</v>
          </cell>
          <cell r="S7">
            <v>41600</v>
          </cell>
          <cell r="T7">
            <v>42697</v>
          </cell>
          <cell r="U7">
            <v>43868</v>
          </cell>
          <cell r="V7">
            <v>42692</v>
          </cell>
          <cell r="W7">
            <v>44426.5</v>
          </cell>
          <cell r="X7">
            <v>47013</v>
          </cell>
          <cell r="Y7">
            <v>49003.5</v>
          </cell>
          <cell r="Z7">
            <v>49965</v>
          </cell>
          <cell r="AA7">
            <v>49182</v>
          </cell>
          <cell r="AB7">
            <v>47646</v>
          </cell>
          <cell r="AC7">
            <v>49549</v>
          </cell>
          <cell r="AD7">
            <v>50876.173533886235</v>
          </cell>
          <cell r="AE7">
            <v>53331</v>
          </cell>
          <cell r="AF7">
            <v>53675</v>
          </cell>
          <cell r="AG7">
            <v>55773</v>
          </cell>
          <cell r="AH7">
            <v>56420</v>
          </cell>
          <cell r="AI7">
            <v>58272</v>
          </cell>
          <cell r="AJ7">
            <v>59693.5</v>
          </cell>
        </row>
        <row r="8">
          <cell r="B8">
            <v>22578</v>
          </cell>
          <cell r="C8">
            <v>26000</v>
          </cell>
          <cell r="D8">
            <v>26540</v>
          </cell>
          <cell r="E8">
            <v>28292</v>
          </cell>
          <cell r="F8">
            <v>29842</v>
          </cell>
          <cell r="G8">
            <v>31496</v>
          </cell>
          <cell r="H8">
            <v>31968</v>
          </cell>
          <cell r="I8">
            <v>31794</v>
          </cell>
          <cell r="J8">
            <v>32755</v>
          </cell>
          <cell r="K8">
            <v>33509</v>
          </cell>
          <cell r="L8">
            <v>35245</v>
          </cell>
          <cell r="M8">
            <v>35359</v>
          </cell>
          <cell r="N8">
            <v>36986</v>
          </cell>
          <cell r="O8">
            <v>37517</v>
          </cell>
          <cell r="P8">
            <v>40686</v>
          </cell>
          <cell r="Q8">
            <v>42719</v>
          </cell>
          <cell r="R8">
            <v>42197</v>
          </cell>
          <cell r="S8">
            <v>45723</v>
          </cell>
          <cell r="T8">
            <v>42999</v>
          </cell>
          <cell r="U8">
            <v>44711</v>
          </cell>
          <cell r="V8">
            <v>47935</v>
          </cell>
          <cell r="W8">
            <v>50704</v>
          </cell>
          <cell r="X8">
            <v>53736</v>
          </cell>
          <cell r="Y8">
            <v>54210</v>
          </cell>
          <cell r="Z8">
            <v>53241</v>
          </cell>
          <cell r="AA8">
            <v>52318</v>
          </cell>
          <cell r="AB8">
            <v>55928</v>
          </cell>
          <cell r="AC8">
            <v>51862</v>
          </cell>
          <cell r="AD8">
            <v>56065.313883437644</v>
          </cell>
          <cell r="AE8">
            <v>57812</v>
          </cell>
          <cell r="AF8">
            <v>62529</v>
          </cell>
          <cell r="AG8">
            <v>60708</v>
          </cell>
          <cell r="AH8">
            <v>60389</v>
          </cell>
          <cell r="AI8">
            <v>61528</v>
          </cell>
          <cell r="AJ8">
            <v>66390</v>
          </cell>
        </row>
        <row r="10">
          <cell r="B10">
            <v>17310</v>
          </cell>
          <cell r="C10">
            <v>18333</v>
          </cell>
          <cell r="D10">
            <v>19132</v>
          </cell>
          <cell r="E10">
            <v>19734</v>
          </cell>
          <cell r="F10">
            <v>19948</v>
          </cell>
          <cell r="G10">
            <v>21284</v>
          </cell>
          <cell r="H10">
            <v>23357</v>
          </cell>
          <cell r="I10">
            <v>24346</v>
          </cell>
          <cell r="J10">
            <v>25808</v>
          </cell>
          <cell r="K10">
            <v>25082</v>
          </cell>
          <cell r="L10">
            <v>27196</v>
          </cell>
          <cell r="M10">
            <v>25991</v>
          </cell>
          <cell r="N10">
            <v>30302</v>
          </cell>
          <cell r="O10">
            <v>31939</v>
          </cell>
          <cell r="P10">
            <v>36266</v>
          </cell>
          <cell r="Q10">
            <v>36251</v>
          </cell>
          <cell r="R10">
            <v>35424</v>
          </cell>
          <cell r="S10">
            <v>35160</v>
          </cell>
          <cell r="T10">
            <v>37603</v>
          </cell>
          <cell r="U10">
            <v>37255</v>
          </cell>
          <cell r="V10">
            <v>36629</v>
          </cell>
          <cell r="W10">
            <v>37150</v>
          </cell>
          <cell r="X10">
            <v>37952</v>
          </cell>
          <cell r="Y10">
            <v>42212</v>
          </cell>
          <cell r="Z10">
            <v>44476</v>
          </cell>
          <cell r="AA10">
            <v>39980</v>
          </cell>
          <cell r="AB10">
            <v>40933</v>
          </cell>
          <cell r="AC10">
            <v>42590</v>
          </cell>
          <cell r="AD10">
            <v>43464.213796362958</v>
          </cell>
          <cell r="AE10">
            <v>41381</v>
          </cell>
          <cell r="AF10">
            <v>47320</v>
          </cell>
          <cell r="AG10">
            <v>42278</v>
          </cell>
          <cell r="AH10">
            <v>44509</v>
          </cell>
          <cell r="AI10">
            <v>47221</v>
          </cell>
          <cell r="AJ10">
            <v>51113</v>
          </cell>
        </row>
        <row r="11">
          <cell r="B11">
            <v>15674</v>
          </cell>
          <cell r="C11">
            <v>17451</v>
          </cell>
          <cell r="D11">
            <v>18730</v>
          </cell>
          <cell r="E11">
            <v>18827</v>
          </cell>
          <cell r="F11">
            <v>20172</v>
          </cell>
          <cell r="G11">
            <v>21433</v>
          </cell>
          <cell r="H11">
            <v>22786</v>
          </cell>
          <cell r="I11">
            <v>23435</v>
          </cell>
          <cell r="J11">
            <v>23882</v>
          </cell>
          <cell r="K11">
            <v>23039</v>
          </cell>
          <cell r="L11">
            <v>25565</v>
          </cell>
          <cell r="M11">
            <v>25814</v>
          </cell>
          <cell r="N11">
            <v>27123</v>
          </cell>
          <cell r="O11">
            <v>26162</v>
          </cell>
          <cell r="P11">
            <v>27665</v>
          </cell>
          <cell r="Q11">
            <v>29682</v>
          </cell>
          <cell r="R11">
            <v>29697</v>
          </cell>
          <cell r="S11">
            <v>33339</v>
          </cell>
          <cell r="T11">
            <v>32387</v>
          </cell>
          <cell r="U11">
            <v>32002</v>
          </cell>
          <cell r="V11">
            <v>34984</v>
          </cell>
          <cell r="W11">
            <v>36658</v>
          </cell>
          <cell r="X11">
            <v>37057</v>
          </cell>
          <cell r="Y11">
            <v>40795</v>
          </cell>
          <cell r="Z11">
            <v>39586</v>
          </cell>
          <cell r="AA11">
            <v>36538</v>
          </cell>
          <cell r="AB11">
            <v>38587</v>
          </cell>
          <cell r="AC11">
            <v>41302</v>
          </cell>
          <cell r="AD11">
            <v>39018.207243712</v>
          </cell>
          <cell r="AE11">
            <v>39919</v>
          </cell>
          <cell r="AF11">
            <v>39376</v>
          </cell>
          <cell r="AG11">
            <v>44922</v>
          </cell>
          <cell r="AH11">
            <v>42798</v>
          </cell>
          <cell r="AI11">
            <v>45907</v>
          </cell>
          <cell r="AJ11">
            <v>48829</v>
          </cell>
        </row>
        <row r="12">
          <cell r="B12">
            <v>25819</v>
          </cell>
          <cell r="C12">
            <v>22980</v>
          </cell>
          <cell r="D12">
            <v>25626</v>
          </cell>
          <cell r="E12">
            <v>29244</v>
          </cell>
          <cell r="F12">
            <v>30505</v>
          </cell>
          <cell r="G12">
            <v>32068</v>
          </cell>
          <cell r="H12">
            <v>30804</v>
          </cell>
          <cell r="I12">
            <v>32585</v>
          </cell>
          <cell r="J12">
            <v>35678</v>
          </cell>
          <cell r="K12">
            <v>36064</v>
          </cell>
          <cell r="L12">
            <v>35873</v>
          </cell>
          <cell r="M12">
            <v>34928</v>
          </cell>
          <cell r="N12">
            <v>39309</v>
          </cell>
          <cell r="O12">
            <v>43033</v>
          </cell>
          <cell r="P12">
            <v>41458</v>
          </cell>
          <cell r="Q12">
            <v>46628</v>
          </cell>
          <cell r="R12">
            <v>50365</v>
          </cell>
          <cell r="S12">
            <v>49602</v>
          </cell>
          <cell r="T12">
            <v>49650</v>
          </cell>
          <cell r="U12">
            <v>49019</v>
          </cell>
          <cell r="V12">
            <v>48049</v>
          </cell>
          <cell r="W12">
            <v>51235</v>
          </cell>
          <cell r="X12">
            <v>52438</v>
          </cell>
          <cell r="Y12">
            <v>54589</v>
          </cell>
          <cell r="Z12">
            <v>50702</v>
          </cell>
          <cell r="AA12">
            <v>52114</v>
          </cell>
          <cell r="AB12">
            <v>55214</v>
          </cell>
          <cell r="AC12">
            <v>54660</v>
          </cell>
          <cell r="AD12">
            <v>48971.892922469386</v>
          </cell>
          <cell r="AE12">
            <v>52219</v>
          </cell>
          <cell r="AF12">
            <v>54091</v>
          </cell>
          <cell r="AG12">
            <v>57522</v>
          </cell>
          <cell r="AH12">
            <v>57756</v>
          </cell>
          <cell r="AI12">
            <v>58046</v>
          </cell>
          <cell r="AJ12">
            <v>62318</v>
          </cell>
        </row>
        <row r="13">
          <cell r="B13">
            <v>19785</v>
          </cell>
          <cell r="C13">
            <v>21343</v>
          </cell>
          <cell r="D13">
            <v>22849</v>
          </cell>
          <cell r="E13">
            <v>24489</v>
          </cell>
          <cell r="F13">
            <v>25406</v>
          </cell>
          <cell r="G13">
            <v>26085</v>
          </cell>
          <cell r="H13">
            <v>26685</v>
          </cell>
          <cell r="I13">
            <v>27252</v>
          </cell>
          <cell r="J13">
            <v>27349</v>
          </cell>
          <cell r="K13">
            <v>28550</v>
          </cell>
          <cell r="L13">
            <v>29294</v>
          </cell>
          <cell r="M13">
            <v>29745</v>
          </cell>
          <cell r="N13">
            <v>30641</v>
          </cell>
          <cell r="O13">
            <v>32455</v>
          </cell>
          <cell r="P13">
            <v>34909</v>
          </cell>
          <cell r="Q13">
            <v>35831</v>
          </cell>
          <cell r="R13">
            <v>38856</v>
          </cell>
          <cell r="S13">
            <v>36421</v>
          </cell>
          <cell r="T13">
            <v>38024</v>
          </cell>
          <cell r="U13">
            <v>38972</v>
          </cell>
          <cell r="V13">
            <v>40535</v>
          </cell>
          <cell r="W13">
            <v>42990</v>
          </cell>
          <cell r="X13">
            <v>45676</v>
          </cell>
          <cell r="Y13">
            <v>45794</v>
          </cell>
          <cell r="Z13">
            <v>44857</v>
          </cell>
          <cell r="AA13">
            <v>45631</v>
          </cell>
          <cell r="AB13">
            <v>44066</v>
          </cell>
          <cell r="AC13">
            <v>45105</v>
          </cell>
          <cell r="AD13">
            <v>46071.019121208548</v>
          </cell>
          <cell r="AE13">
            <v>47886</v>
          </cell>
          <cell r="AF13">
            <v>48532</v>
          </cell>
          <cell r="AG13">
            <v>46140</v>
          </cell>
          <cell r="AH13">
            <v>48825</v>
          </cell>
          <cell r="AI13">
            <v>51176</v>
          </cell>
          <cell r="AJ13">
            <v>53681</v>
          </cell>
        </row>
        <row r="14">
          <cell r="B14">
            <v>19984</v>
          </cell>
          <cell r="C14">
            <v>21049</v>
          </cell>
          <cell r="D14">
            <v>24370</v>
          </cell>
          <cell r="E14">
            <v>26714</v>
          </cell>
          <cell r="F14">
            <v>26566</v>
          </cell>
          <cell r="G14">
            <v>27542</v>
          </cell>
          <cell r="H14">
            <v>27561</v>
          </cell>
          <cell r="I14">
            <v>27212</v>
          </cell>
          <cell r="J14">
            <v>28797</v>
          </cell>
          <cell r="K14">
            <v>31663</v>
          </cell>
          <cell r="L14">
            <v>31467</v>
          </cell>
          <cell r="M14">
            <v>34099</v>
          </cell>
          <cell r="N14">
            <v>32496</v>
          </cell>
          <cell r="O14">
            <v>36663</v>
          </cell>
          <cell r="P14">
            <v>38665</v>
          </cell>
          <cell r="Q14">
            <v>39425</v>
          </cell>
          <cell r="R14">
            <v>41901</v>
          </cell>
          <cell r="S14">
            <v>42576</v>
          </cell>
          <cell r="T14">
            <v>42939</v>
          </cell>
          <cell r="U14">
            <v>42438</v>
          </cell>
          <cell r="V14">
            <v>40984</v>
          </cell>
          <cell r="W14">
            <v>45926</v>
          </cell>
          <cell r="X14">
            <v>49344</v>
          </cell>
          <cell r="Y14">
            <v>48641</v>
          </cell>
          <cell r="Z14">
            <v>46227</v>
          </cell>
          <cell r="AA14">
            <v>43340</v>
          </cell>
          <cell r="AB14">
            <v>44117</v>
          </cell>
          <cell r="AC14">
            <v>45973</v>
          </cell>
          <cell r="AD14">
            <v>48120.925167220128</v>
          </cell>
          <cell r="AE14">
            <v>47439</v>
          </cell>
          <cell r="AF14">
            <v>46992</v>
          </cell>
          <cell r="AG14">
            <v>49555</v>
          </cell>
          <cell r="AH14">
            <v>50768</v>
          </cell>
          <cell r="AI14">
            <v>53527</v>
          </cell>
          <cell r="AJ14">
            <v>57016</v>
          </cell>
        </row>
        <row r="15">
          <cell r="B15">
            <v>17680</v>
          </cell>
          <cell r="C15">
            <v>17361</v>
          </cell>
          <cell r="D15">
            <v>19874</v>
          </cell>
          <cell r="E15">
            <v>20673</v>
          </cell>
          <cell r="F15">
            <v>19907</v>
          </cell>
          <cell r="G15">
            <v>23283</v>
          </cell>
          <cell r="H15">
            <v>24780</v>
          </cell>
          <cell r="I15">
            <v>23764</v>
          </cell>
          <cell r="J15">
            <v>23485</v>
          </cell>
          <cell r="K15">
            <v>24376</v>
          </cell>
          <cell r="L15">
            <v>26595</v>
          </cell>
          <cell r="M15">
            <v>29810</v>
          </cell>
          <cell r="N15">
            <v>32413</v>
          </cell>
          <cell r="O15">
            <v>33452</v>
          </cell>
          <cell r="P15">
            <v>36252</v>
          </cell>
          <cell r="Q15">
            <v>33738</v>
          </cell>
          <cell r="R15">
            <v>36265</v>
          </cell>
          <cell r="S15">
            <v>38437</v>
          </cell>
          <cell r="T15">
            <v>36762</v>
          </cell>
          <cell r="U15">
            <v>36936</v>
          </cell>
          <cell r="V15">
            <v>35610</v>
          </cell>
          <cell r="W15">
            <v>36699</v>
          </cell>
          <cell r="X15">
            <v>39485</v>
          </cell>
          <cell r="Y15">
            <v>39452</v>
          </cell>
          <cell r="Z15">
            <v>41148</v>
          </cell>
          <cell r="AA15">
            <v>42664</v>
          </cell>
          <cell r="AB15">
            <v>41104</v>
          </cell>
          <cell r="AC15">
            <v>39856</v>
          </cell>
          <cell r="AD15">
            <v>41086.490054055379</v>
          </cell>
          <cell r="AE15">
            <v>42158</v>
          </cell>
          <cell r="AF15">
            <v>44879</v>
          </cell>
          <cell r="AG15">
            <v>42786</v>
          </cell>
          <cell r="AH15">
            <v>42387</v>
          </cell>
          <cell r="AI15">
            <v>45369</v>
          </cell>
          <cell r="AJ15">
            <v>51348</v>
          </cell>
        </row>
        <row r="16">
          <cell r="B16">
            <v>18949</v>
          </cell>
          <cell r="C16">
            <v>21179</v>
          </cell>
          <cell r="D16">
            <v>20890</v>
          </cell>
          <cell r="E16">
            <v>21349</v>
          </cell>
          <cell r="F16">
            <v>20497</v>
          </cell>
          <cell r="G16">
            <v>22861</v>
          </cell>
          <cell r="H16">
            <v>22405</v>
          </cell>
          <cell r="I16">
            <v>25299</v>
          </cell>
          <cell r="J16">
            <v>25439</v>
          </cell>
          <cell r="K16">
            <v>26312</v>
          </cell>
          <cell r="L16">
            <v>25676</v>
          </cell>
          <cell r="M16">
            <v>27949</v>
          </cell>
          <cell r="N16">
            <v>30262</v>
          </cell>
          <cell r="O16">
            <v>33260</v>
          </cell>
          <cell r="P16">
            <v>31735</v>
          </cell>
          <cell r="Q16">
            <v>32654</v>
          </cell>
          <cell r="R16">
            <v>30718</v>
          </cell>
          <cell r="S16">
            <v>33322</v>
          </cell>
          <cell r="T16">
            <v>34008</v>
          </cell>
          <cell r="U16">
            <v>33507</v>
          </cell>
          <cell r="V16">
            <v>36429</v>
          </cell>
          <cell r="W16">
            <v>37236</v>
          </cell>
          <cell r="X16">
            <v>36488</v>
          </cell>
          <cell r="Y16">
            <v>41313</v>
          </cell>
          <cell r="Z16">
            <v>39563</v>
          </cell>
          <cell r="AA16">
            <v>45433</v>
          </cell>
          <cell r="AB16">
            <v>39300</v>
          </cell>
          <cell r="AC16">
            <v>40658</v>
          </cell>
          <cell r="AD16">
            <v>39084.677498007295</v>
          </cell>
          <cell r="AE16">
            <v>39622</v>
          </cell>
          <cell r="AF16">
            <v>46425</v>
          </cell>
          <cell r="AG16">
            <v>42406</v>
          </cell>
          <cell r="AH16">
            <v>45922</v>
          </cell>
          <cell r="AI16">
            <v>42196</v>
          </cell>
          <cell r="AJ16">
            <v>43903</v>
          </cell>
        </row>
        <row r="17">
          <cell r="B17">
            <v>29708</v>
          </cell>
          <cell r="C17">
            <v>30136</v>
          </cell>
          <cell r="D17">
            <v>30604</v>
          </cell>
          <cell r="E17">
            <v>34970</v>
          </cell>
          <cell r="F17">
            <v>36552</v>
          </cell>
          <cell r="G17">
            <v>36016</v>
          </cell>
          <cell r="H17">
            <v>38857</v>
          </cell>
          <cell r="I17">
            <v>36952</v>
          </cell>
          <cell r="J17">
            <v>37203</v>
          </cell>
          <cell r="K17">
            <v>39939</v>
          </cell>
          <cell r="L17">
            <v>39198</v>
          </cell>
          <cell r="M17">
            <v>41041</v>
          </cell>
          <cell r="N17">
            <v>43993</v>
          </cell>
          <cell r="O17">
            <v>46685</v>
          </cell>
          <cell r="P17">
            <v>50016</v>
          </cell>
          <cell r="Q17">
            <v>52205</v>
          </cell>
          <cell r="R17">
            <v>54535</v>
          </cell>
          <cell r="S17">
            <v>53530</v>
          </cell>
          <cell r="T17">
            <v>56407</v>
          </cell>
          <cell r="U17">
            <v>52314</v>
          </cell>
          <cell r="V17">
            <v>57103</v>
          </cell>
          <cell r="W17">
            <v>60512</v>
          </cell>
          <cell r="X17">
            <v>63668</v>
          </cell>
          <cell r="Y17">
            <v>65630</v>
          </cell>
          <cell r="Z17">
            <v>63711</v>
          </cell>
          <cell r="AA17">
            <v>64186</v>
          </cell>
          <cell r="AB17">
            <v>64201</v>
          </cell>
          <cell r="AC17">
            <v>68876</v>
          </cell>
          <cell r="AD17">
            <v>71835.585388519001</v>
          </cell>
          <cell r="AE17">
            <v>65262</v>
          </cell>
          <cell r="AF17">
            <v>69353</v>
          </cell>
          <cell r="AG17">
            <v>76165</v>
          </cell>
          <cell r="AH17">
            <v>73594</v>
          </cell>
          <cell r="AI17">
            <v>73760</v>
          </cell>
          <cell r="AJ17">
            <v>81084</v>
          </cell>
        </row>
        <row r="18">
          <cell r="B18">
            <v>15430</v>
          </cell>
          <cell r="C18">
            <v>16413</v>
          </cell>
          <cell r="D18">
            <v>16513</v>
          </cell>
          <cell r="E18">
            <v>18513</v>
          </cell>
          <cell r="F18">
            <v>18166</v>
          </cell>
          <cell r="G18">
            <v>19917</v>
          </cell>
          <cell r="H18">
            <v>20178</v>
          </cell>
          <cell r="I18">
            <v>19475</v>
          </cell>
          <cell r="J18">
            <v>20570</v>
          </cell>
          <cell r="K18">
            <v>22191</v>
          </cell>
          <cell r="L18">
            <v>25400</v>
          </cell>
          <cell r="M18">
            <v>26538</v>
          </cell>
          <cell r="N18">
            <v>26677</v>
          </cell>
          <cell r="O18">
            <v>28499</v>
          </cell>
          <cell r="P18">
            <v>29120</v>
          </cell>
          <cell r="Q18">
            <v>32478</v>
          </cell>
          <cell r="R18">
            <v>34299</v>
          </cell>
          <cell r="S18">
            <v>30161</v>
          </cell>
          <cell r="T18">
            <v>30882</v>
          </cell>
          <cell r="U18">
            <v>32728</v>
          </cell>
          <cell r="V18">
            <v>34755</v>
          </cell>
          <cell r="W18">
            <v>32875</v>
          </cell>
          <cell r="X18">
            <v>34733</v>
          </cell>
          <cell r="Y18">
            <v>37279</v>
          </cell>
          <cell r="Z18">
            <v>36446</v>
          </cell>
          <cell r="AA18">
            <v>35078</v>
          </cell>
          <cell r="AB18">
            <v>38159</v>
          </cell>
          <cell r="AC18">
            <v>41090</v>
          </cell>
          <cell r="AD18">
            <v>36641.299630744557</v>
          </cell>
          <cell r="AE18">
            <v>40850</v>
          </cell>
          <cell r="AF18">
            <v>32338</v>
          </cell>
          <cell r="AG18">
            <v>35521</v>
          </cell>
          <cell r="AH18">
            <v>40037</v>
          </cell>
          <cell r="AI18">
            <v>41099</v>
          </cell>
          <cell r="AJ18">
            <v>43441</v>
          </cell>
        </row>
        <row r="19">
          <cell r="B19">
            <v>20569</v>
          </cell>
          <cell r="C19">
            <v>21451</v>
          </cell>
          <cell r="D19">
            <v>21861</v>
          </cell>
          <cell r="E19">
            <v>22760</v>
          </cell>
          <cell r="F19">
            <v>24415</v>
          </cell>
          <cell r="G19">
            <v>26406</v>
          </cell>
          <cell r="H19">
            <v>26329</v>
          </cell>
          <cell r="I19">
            <v>26853</v>
          </cell>
          <cell r="J19">
            <v>27771</v>
          </cell>
          <cell r="K19">
            <v>28820</v>
          </cell>
          <cell r="L19">
            <v>30114</v>
          </cell>
          <cell r="M19">
            <v>31979</v>
          </cell>
          <cell r="N19">
            <v>35601</v>
          </cell>
          <cell r="O19">
            <v>35840</v>
          </cell>
          <cell r="P19">
            <v>35838</v>
          </cell>
          <cell r="Q19">
            <v>37254</v>
          </cell>
          <cell r="R19">
            <v>38317</v>
          </cell>
          <cell r="S19">
            <v>38162</v>
          </cell>
          <cell r="T19">
            <v>36515</v>
          </cell>
          <cell r="U19">
            <v>37279</v>
          </cell>
          <cell r="V19">
            <v>40238</v>
          </cell>
          <cell r="W19">
            <v>42056</v>
          </cell>
          <cell r="X19">
            <v>39797</v>
          </cell>
          <cell r="Y19">
            <v>43513</v>
          </cell>
          <cell r="Z19">
            <v>42930</v>
          </cell>
          <cell r="AA19">
            <v>41906</v>
          </cell>
          <cell r="AB19">
            <v>43830</v>
          </cell>
          <cell r="AC19">
            <v>45206</v>
          </cell>
          <cell r="AD19">
            <v>41553.373711401036</v>
          </cell>
          <cell r="AE19">
            <v>41208</v>
          </cell>
          <cell r="AF19">
            <v>46337</v>
          </cell>
          <cell r="AG19">
            <v>46784</v>
          </cell>
          <cell r="AH19">
            <v>50797</v>
          </cell>
          <cell r="AI19">
            <v>53764</v>
          </cell>
          <cell r="AJ19">
            <v>50343</v>
          </cell>
        </row>
        <row r="20">
          <cell r="B20">
            <v>21148</v>
          </cell>
          <cell r="C20">
            <v>21205</v>
          </cell>
          <cell r="D20">
            <v>20948</v>
          </cell>
          <cell r="E20">
            <v>21691</v>
          </cell>
          <cell r="F20">
            <v>23667</v>
          </cell>
          <cell r="G20">
            <v>23667</v>
          </cell>
          <cell r="H20">
            <v>24384</v>
          </cell>
          <cell r="I20">
            <v>25462</v>
          </cell>
          <cell r="J20">
            <v>25284</v>
          </cell>
          <cell r="K20">
            <v>26260</v>
          </cell>
          <cell r="L20">
            <v>26991</v>
          </cell>
          <cell r="M20">
            <v>26311</v>
          </cell>
          <cell r="N20">
            <v>27437</v>
          </cell>
          <cell r="O20">
            <v>31351</v>
          </cell>
          <cell r="P20">
            <v>33727</v>
          </cell>
          <cell r="Q20">
            <v>32683</v>
          </cell>
          <cell r="R20">
            <v>32432</v>
          </cell>
          <cell r="S20">
            <v>35609</v>
          </cell>
          <cell r="T20">
            <v>36458</v>
          </cell>
          <cell r="U20">
            <v>35902</v>
          </cell>
          <cell r="V20">
            <v>39614</v>
          </cell>
          <cell r="W20">
            <v>37645</v>
          </cell>
          <cell r="X20">
            <v>38838</v>
          </cell>
          <cell r="Y20">
            <v>43216</v>
          </cell>
          <cell r="Z20">
            <v>46111</v>
          </cell>
          <cell r="AA20">
            <v>45878</v>
          </cell>
          <cell r="AB20">
            <v>43103</v>
          </cell>
          <cell r="AC20">
            <v>48455</v>
          </cell>
          <cell r="AD20">
            <v>48406.856070027221</v>
          </cell>
          <cell r="AE20">
            <v>43777</v>
          </cell>
          <cell r="AF20">
            <v>46162</v>
          </cell>
          <cell r="AG20">
            <v>47199</v>
          </cell>
          <cell r="AH20">
            <v>47077</v>
          </cell>
          <cell r="AI20">
            <v>50943</v>
          </cell>
          <cell r="AJ20">
            <v>55006</v>
          </cell>
        </row>
        <row r="21">
          <cell r="B21">
            <v>20309</v>
          </cell>
          <cell r="C21">
            <v>20036</v>
          </cell>
          <cell r="D21">
            <v>21968</v>
          </cell>
          <cell r="E21">
            <v>25049</v>
          </cell>
          <cell r="F21">
            <v>25533</v>
          </cell>
          <cell r="G21">
            <v>23798</v>
          </cell>
          <cell r="H21">
            <v>28735</v>
          </cell>
          <cell r="I21">
            <v>27463</v>
          </cell>
          <cell r="J21">
            <v>27578</v>
          </cell>
          <cell r="K21">
            <v>26053</v>
          </cell>
          <cell r="L21">
            <v>29846</v>
          </cell>
          <cell r="M21">
            <v>29071</v>
          </cell>
          <cell r="N21">
            <v>34665</v>
          </cell>
          <cell r="O21">
            <v>34262</v>
          </cell>
          <cell r="P21">
            <v>33267</v>
          </cell>
          <cell r="Q21">
            <v>36462</v>
          </cell>
          <cell r="R21">
            <v>37570</v>
          </cell>
          <cell r="S21">
            <v>37736</v>
          </cell>
          <cell r="T21">
            <v>37812</v>
          </cell>
          <cell r="U21">
            <v>38479</v>
          </cell>
          <cell r="V21">
            <v>38691</v>
          </cell>
          <cell r="W21">
            <v>40230</v>
          </cell>
          <cell r="X21">
            <v>39617</v>
          </cell>
          <cell r="Y21">
            <v>44213</v>
          </cell>
          <cell r="Z21">
            <v>42155</v>
          </cell>
          <cell r="AA21">
            <v>41101</v>
          </cell>
          <cell r="AB21">
            <v>41699</v>
          </cell>
          <cell r="AC21">
            <v>40084</v>
          </cell>
          <cell r="AD21">
            <v>44401.061436609431</v>
          </cell>
          <cell r="AE21">
            <v>43749</v>
          </cell>
          <cell r="AF21">
            <v>43563</v>
          </cell>
          <cell r="AG21">
            <v>44929</v>
          </cell>
          <cell r="AH21">
            <v>46360</v>
          </cell>
          <cell r="AI21">
            <v>54336</v>
          </cell>
          <cell r="AJ21">
            <v>54971</v>
          </cell>
        </row>
        <row r="22">
          <cell r="B22">
            <v>16782</v>
          </cell>
          <cell r="C22">
            <v>17778</v>
          </cell>
          <cell r="D22">
            <v>18256</v>
          </cell>
          <cell r="E22">
            <v>21179</v>
          </cell>
          <cell r="F22">
            <v>20856</v>
          </cell>
          <cell r="G22">
            <v>22611</v>
          </cell>
          <cell r="H22">
            <v>22592</v>
          </cell>
          <cell r="I22">
            <v>24453</v>
          </cell>
          <cell r="J22">
            <v>24318</v>
          </cell>
          <cell r="K22">
            <v>25102</v>
          </cell>
          <cell r="L22">
            <v>28639</v>
          </cell>
          <cell r="M22">
            <v>29015</v>
          </cell>
          <cell r="N22">
            <v>30790</v>
          </cell>
          <cell r="O22">
            <v>30636</v>
          </cell>
          <cell r="P22">
            <v>34091</v>
          </cell>
          <cell r="Q22">
            <v>36522</v>
          </cell>
          <cell r="R22">
            <v>34096</v>
          </cell>
          <cell r="S22">
            <v>35783</v>
          </cell>
          <cell r="T22">
            <v>37030</v>
          </cell>
          <cell r="U22">
            <v>37523</v>
          </cell>
          <cell r="V22">
            <v>38072</v>
          </cell>
          <cell r="W22">
            <v>39406</v>
          </cell>
          <cell r="X22">
            <v>40693</v>
          </cell>
          <cell r="Y22">
            <v>41195</v>
          </cell>
          <cell r="Z22">
            <v>39702</v>
          </cell>
          <cell r="AA22">
            <v>40517</v>
          </cell>
          <cell r="AB22">
            <v>38592</v>
          </cell>
          <cell r="AC22">
            <v>42279</v>
          </cell>
          <cell r="AD22">
            <v>42995.044949567469</v>
          </cell>
          <cell r="AE22">
            <v>42499</v>
          </cell>
          <cell r="AF22">
            <v>43361</v>
          </cell>
          <cell r="AG22">
            <v>43716</v>
          </cell>
          <cell r="AH22">
            <v>47330</v>
          </cell>
          <cell r="AI22">
            <v>51344</v>
          </cell>
          <cell r="AJ22">
            <v>55240</v>
          </cell>
        </row>
        <row r="23">
          <cell r="B23">
            <v>23024</v>
          </cell>
          <cell r="C23">
            <v>23743</v>
          </cell>
          <cell r="D23">
            <v>24162</v>
          </cell>
          <cell r="E23">
            <v>24721</v>
          </cell>
          <cell r="F23">
            <v>24963</v>
          </cell>
          <cell r="G23">
            <v>25886</v>
          </cell>
          <cell r="H23">
            <v>28228</v>
          </cell>
          <cell r="I23">
            <v>27733</v>
          </cell>
          <cell r="J23">
            <v>27953</v>
          </cell>
          <cell r="K23">
            <v>28727</v>
          </cell>
          <cell r="L23">
            <v>30755</v>
          </cell>
          <cell r="M23">
            <v>32039</v>
          </cell>
          <cell r="N23">
            <v>33072</v>
          </cell>
          <cell r="O23">
            <v>35075</v>
          </cell>
          <cell r="P23">
            <v>35783</v>
          </cell>
          <cell r="Q23">
            <v>38688</v>
          </cell>
          <cell r="R23">
            <v>38609</v>
          </cell>
          <cell r="S23">
            <v>40860</v>
          </cell>
          <cell r="T23">
            <v>40149</v>
          </cell>
          <cell r="U23">
            <v>39271</v>
          </cell>
          <cell r="V23">
            <v>41397</v>
          </cell>
          <cell r="W23">
            <v>41422</v>
          </cell>
          <cell r="X23">
            <v>43307</v>
          </cell>
          <cell r="Y23">
            <v>46053</v>
          </cell>
          <cell r="Z23">
            <v>46490</v>
          </cell>
          <cell r="AA23">
            <v>47475</v>
          </cell>
          <cell r="AB23">
            <v>47266</v>
          </cell>
          <cell r="AC23">
            <v>49047</v>
          </cell>
          <cell r="AD23">
            <v>51926.140987412437</v>
          </cell>
          <cell r="AE23">
            <v>53027</v>
          </cell>
          <cell r="AF23">
            <v>51406</v>
          </cell>
          <cell r="AG23">
            <v>53875</v>
          </cell>
          <cell r="AH23">
            <v>56473</v>
          </cell>
          <cell r="AI23">
            <v>58146</v>
          </cell>
          <cell r="AJ23">
            <v>59295</v>
          </cell>
        </row>
        <row r="24">
          <cell r="B24">
            <v>26525</v>
          </cell>
          <cell r="C24">
            <v>28429</v>
          </cell>
          <cell r="D24">
            <v>29715</v>
          </cell>
          <cell r="E24">
            <v>29996</v>
          </cell>
          <cell r="F24">
            <v>32648</v>
          </cell>
          <cell r="G24">
            <v>34118</v>
          </cell>
          <cell r="H24">
            <v>35073</v>
          </cell>
          <cell r="I24">
            <v>36137</v>
          </cell>
          <cell r="J24">
            <v>38198</v>
          </cell>
          <cell r="K24">
            <v>36433</v>
          </cell>
          <cell r="L24">
            <v>37647</v>
          </cell>
          <cell r="M24">
            <v>36222</v>
          </cell>
          <cell r="N24">
            <v>39211</v>
          </cell>
          <cell r="O24">
            <v>42957</v>
          </cell>
          <cell r="P24">
            <v>43354</v>
          </cell>
          <cell r="Q24">
            <v>45693</v>
          </cell>
          <cell r="R24">
            <v>47163</v>
          </cell>
          <cell r="S24">
            <v>50241</v>
          </cell>
          <cell r="T24">
            <v>49631</v>
          </cell>
          <cell r="U24">
            <v>54783</v>
          </cell>
          <cell r="V24">
            <v>51141</v>
          </cell>
          <cell r="W24">
            <v>51914</v>
          </cell>
          <cell r="X24">
            <v>57119</v>
          </cell>
          <cell r="Y24">
            <v>59161</v>
          </cell>
          <cell r="Z24">
            <v>61985</v>
          </cell>
          <cell r="AA24">
            <v>60501</v>
          </cell>
          <cell r="AB24">
            <v>60367</v>
          </cell>
          <cell r="AC24">
            <v>62616</v>
          </cell>
          <cell r="AD24">
            <v>64631.517699225114</v>
          </cell>
          <cell r="AE24">
            <v>67620</v>
          </cell>
          <cell r="AF24">
            <v>65907</v>
          </cell>
          <cell r="AG24">
            <v>66155</v>
          </cell>
          <cell r="AH24">
            <v>61486</v>
          </cell>
          <cell r="AI24">
            <v>66451</v>
          </cell>
          <cell r="AJ24">
            <v>71293</v>
          </cell>
        </row>
        <row r="25">
          <cell r="B25">
            <v>16843</v>
          </cell>
          <cell r="C25">
            <v>15983</v>
          </cell>
          <cell r="D25">
            <v>16464</v>
          </cell>
          <cell r="E25">
            <v>17207</v>
          </cell>
          <cell r="F25">
            <v>19353</v>
          </cell>
          <cell r="G25">
            <v>21677</v>
          </cell>
          <cell r="H25">
            <v>22137</v>
          </cell>
          <cell r="I25">
            <v>23147</v>
          </cell>
          <cell r="J25">
            <v>20271</v>
          </cell>
          <cell r="K25">
            <v>22421</v>
          </cell>
          <cell r="L25">
            <v>23564</v>
          </cell>
          <cell r="M25">
            <v>24880</v>
          </cell>
          <cell r="N25">
            <v>25247</v>
          </cell>
          <cell r="O25">
            <v>27488</v>
          </cell>
          <cell r="P25">
            <v>26704</v>
          </cell>
          <cell r="Q25">
            <v>29297</v>
          </cell>
          <cell r="R25">
            <v>29411</v>
          </cell>
          <cell r="S25">
            <v>29673</v>
          </cell>
          <cell r="T25">
            <v>29359</v>
          </cell>
          <cell r="U25">
            <v>32763</v>
          </cell>
          <cell r="V25">
            <v>33373</v>
          </cell>
          <cell r="W25">
            <v>36445</v>
          </cell>
          <cell r="X25">
            <v>38419</v>
          </cell>
          <cell r="Y25">
            <v>42091</v>
          </cell>
          <cell r="Z25">
            <v>37994</v>
          </cell>
          <cell r="AA25">
            <v>40490</v>
          </cell>
          <cell r="AB25">
            <v>42777</v>
          </cell>
          <cell r="AC25">
            <v>41821</v>
          </cell>
          <cell r="AD25">
            <v>43553.124153185934</v>
          </cell>
          <cell r="AE25">
            <v>40241</v>
          </cell>
          <cell r="AF25">
            <v>43069</v>
          </cell>
          <cell r="AG25">
            <v>39552</v>
          </cell>
          <cell r="AH25">
            <v>42824</v>
          </cell>
          <cell r="AI25">
            <v>44354</v>
          </cell>
          <cell r="AJ25">
            <v>45392</v>
          </cell>
        </row>
        <row r="27">
          <cell r="B27">
            <v>32356</v>
          </cell>
          <cell r="C27">
            <v>34782</v>
          </cell>
          <cell r="D27">
            <v>31356</v>
          </cell>
          <cell r="E27">
            <v>33233</v>
          </cell>
          <cell r="F27">
            <v>33103</v>
          </cell>
          <cell r="G27">
            <v>36006</v>
          </cell>
          <cell r="H27">
            <v>39298</v>
          </cell>
          <cell r="I27">
            <v>40612</v>
          </cell>
          <cell r="J27">
            <v>41802</v>
          </cell>
          <cell r="K27">
            <v>42931</v>
          </cell>
          <cell r="L27">
            <v>45367</v>
          </cell>
          <cell r="M27">
            <v>47954</v>
          </cell>
          <cell r="N27">
            <v>52779</v>
          </cell>
          <cell r="O27">
            <v>47994</v>
          </cell>
          <cell r="P27">
            <v>50692</v>
          </cell>
          <cell r="Q27">
            <v>51396</v>
          </cell>
          <cell r="R27">
            <v>52847</v>
          </cell>
          <cell r="S27">
            <v>57363</v>
          </cell>
          <cell r="T27">
            <v>52774</v>
          </cell>
          <cell r="U27">
            <v>51837</v>
          </cell>
          <cell r="V27">
            <v>55063</v>
          </cell>
          <cell r="W27">
            <v>55891</v>
          </cell>
          <cell r="X27">
            <v>56418</v>
          </cell>
          <cell r="Y27">
            <v>62993</v>
          </cell>
          <cell r="Z27">
            <v>63989</v>
          </cell>
          <cell r="AA27">
            <v>61604</v>
          </cell>
          <cell r="AB27">
            <v>57847</v>
          </cell>
          <cell r="AC27">
            <v>57431</v>
          </cell>
          <cell r="AD27">
            <v>63647.970002527043</v>
          </cell>
          <cell r="AE27">
            <v>61137</v>
          </cell>
          <cell r="AF27">
            <v>72472</v>
          </cell>
          <cell r="AG27">
            <v>67629</v>
          </cell>
          <cell r="AH27">
            <v>75112</v>
          </cell>
          <cell r="AI27">
            <v>75723</v>
          </cell>
          <cell r="AJ27">
            <v>72231</v>
          </cell>
        </row>
        <row r="28">
          <cell r="B28">
            <v>21425</v>
          </cell>
          <cell r="C28">
            <v>23877</v>
          </cell>
          <cell r="D28">
            <v>25500</v>
          </cell>
          <cell r="E28">
            <v>26749</v>
          </cell>
          <cell r="F28">
            <v>26435</v>
          </cell>
          <cell r="G28">
            <v>28552</v>
          </cell>
          <cell r="H28">
            <v>29224</v>
          </cell>
          <cell r="I28">
            <v>30737</v>
          </cell>
          <cell r="J28">
            <v>29358</v>
          </cell>
          <cell r="K28">
            <v>30510</v>
          </cell>
          <cell r="L28">
            <v>31293</v>
          </cell>
          <cell r="M28">
            <v>30863</v>
          </cell>
          <cell r="N28">
            <v>31637</v>
          </cell>
          <cell r="O28">
            <v>32740</v>
          </cell>
          <cell r="P28">
            <v>37090</v>
          </cell>
          <cell r="Q28">
            <v>36995</v>
          </cell>
          <cell r="R28">
            <v>39783</v>
          </cell>
          <cell r="S28">
            <v>42704</v>
          </cell>
          <cell r="T28">
            <v>39734</v>
          </cell>
          <cell r="U28">
            <v>41166</v>
          </cell>
          <cell r="V28">
            <v>43846</v>
          </cell>
          <cell r="W28">
            <v>45245</v>
          </cell>
          <cell r="X28">
            <v>46657</v>
          </cell>
          <cell r="Y28">
            <v>47215</v>
          </cell>
          <cell r="Z28">
            <v>46914</v>
          </cell>
          <cell r="AA28">
            <v>45739</v>
          </cell>
          <cell r="AB28">
            <v>46896</v>
          </cell>
          <cell r="AC28">
            <v>48621</v>
          </cell>
          <cell r="AD28">
            <v>47043.730351641541</v>
          </cell>
          <cell r="AE28">
            <v>50602</v>
          </cell>
          <cell r="AF28">
            <v>52611</v>
          </cell>
          <cell r="AG28">
            <v>49254</v>
          </cell>
          <cell r="AH28">
            <v>52248</v>
          </cell>
          <cell r="AI28">
            <v>57100</v>
          </cell>
          <cell r="AJ28">
            <v>61125</v>
          </cell>
        </row>
        <row r="29">
          <cell r="B29">
            <v>25287</v>
          </cell>
          <cell r="C29">
            <v>26981</v>
          </cell>
          <cell r="D29">
            <v>29010</v>
          </cell>
          <cell r="E29">
            <v>30146</v>
          </cell>
          <cell r="F29">
            <v>30287</v>
          </cell>
          <cell r="G29">
            <v>33009</v>
          </cell>
          <cell r="H29">
            <v>33290</v>
          </cell>
          <cell r="I29">
            <v>33664</v>
          </cell>
          <cell r="J29">
            <v>34903</v>
          </cell>
          <cell r="K29">
            <v>34073</v>
          </cell>
          <cell r="L29">
            <v>35331</v>
          </cell>
          <cell r="M29">
            <v>37009</v>
          </cell>
          <cell r="N29">
            <v>38812</v>
          </cell>
          <cell r="O29">
            <v>39694</v>
          </cell>
          <cell r="P29">
            <v>40934</v>
          </cell>
          <cell r="Q29">
            <v>43629</v>
          </cell>
          <cell r="R29">
            <v>46816</v>
          </cell>
          <cell r="S29">
            <v>47262</v>
          </cell>
          <cell r="T29">
            <v>47437</v>
          </cell>
          <cell r="U29">
            <v>49300</v>
          </cell>
          <cell r="V29">
            <v>49222</v>
          </cell>
          <cell r="W29">
            <v>51755</v>
          </cell>
          <cell r="X29">
            <v>55319</v>
          </cell>
          <cell r="Y29">
            <v>55734</v>
          </cell>
          <cell r="Z29">
            <v>57014</v>
          </cell>
          <cell r="AA29">
            <v>56134</v>
          </cell>
          <cell r="AB29">
            <v>54283</v>
          </cell>
          <cell r="AC29">
            <v>53367</v>
          </cell>
          <cell r="AD29">
            <v>57019.52251805937</v>
          </cell>
          <cell r="AE29">
            <v>57528</v>
          </cell>
          <cell r="AF29">
            <v>60794</v>
          </cell>
          <cell r="AG29">
            <v>60487</v>
          </cell>
          <cell r="AH29">
            <v>63636</v>
          </cell>
          <cell r="AI29">
            <v>66637</v>
          </cell>
          <cell r="AJ29">
            <v>69759</v>
          </cell>
        </row>
        <row r="30">
          <cell r="B30">
            <v>25801</v>
          </cell>
          <cell r="C30">
            <v>28182</v>
          </cell>
          <cell r="D30">
            <v>27192</v>
          </cell>
          <cell r="E30">
            <v>26476</v>
          </cell>
          <cell r="F30">
            <v>26214</v>
          </cell>
          <cell r="G30">
            <v>26806</v>
          </cell>
          <cell r="H30">
            <v>30733</v>
          </cell>
          <cell r="I30">
            <v>31499</v>
          </cell>
          <cell r="J30">
            <v>32484</v>
          </cell>
          <cell r="K30">
            <v>34488</v>
          </cell>
          <cell r="L30">
            <v>37833</v>
          </cell>
          <cell r="M30">
            <v>40706</v>
          </cell>
          <cell r="N30">
            <v>40950</v>
          </cell>
          <cell r="O30">
            <v>43233</v>
          </cell>
          <cell r="P30">
            <v>46599</v>
          </cell>
          <cell r="Q30">
            <v>48177</v>
          </cell>
          <cell r="R30">
            <v>48240</v>
          </cell>
          <cell r="S30">
            <v>49397</v>
          </cell>
          <cell r="T30">
            <v>48294</v>
          </cell>
          <cell r="U30">
            <v>49940</v>
          </cell>
          <cell r="V30">
            <v>50886</v>
          </cell>
          <cell r="W30">
            <v>50449</v>
          </cell>
          <cell r="X30">
            <v>55697</v>
          </cell>
          <cell r="Y30">
            <v>61141</v>
          </cell>
          <cell r="Z30">
            <v>60943</v>
          </cell>
          <cell r="AA30">
            <v>55930</v>
          </cell>
          <cell r="AB30">
            <v>60233</v>
          </cell>
          <cell r="AC30">
            <v>58629</v>
          </cell>
          <cell r="AD30">
            <v>57254.883867801924</v>
          </cell>
          <cell r="AE30">
            <v>63371</v>
          </cell>
          <cell r="AF30">
            <v>67912</v>
          </cell>
          <cell r="AG30">
            <v>60940</v>
          </cell>
          <cell r="AH30">
            <v>66596</v>
          </cell>
          <cell r="AI30">
            <v>70566</v>
          </cell>
          <cell r="AJ30">
            <v>74172</v>
          </cell>
        </row>
        <row r="31">
          <cell r="B31">
            <v>28877</v>
          </cell>
          <cell r="C31">
            <v>28961</v>
          </cell>
          <cell r="D31">
            <v>29003</v>
          </cell>
          <cell r="E31">
            <v>35022</v>
          </cell>
          <cell r="F31">
            <v>33024</v>
          </cell>
          <cell r="G31">
            <v>35035</v>
          </cell>
          <cell r="H31">
            <v>38921</v>
          </cell>
          <cell r="I31">
            <v>37246</v>
          </cell>
          <cell r="J31">
            <v>42113</v>
          </cell>
          <cell r="K31">
            <v>42662</v>
          </cell>
          <cell r="L31">
            <v>42255</v>
          </cell>
          <cell r="M31">
            <v>42851</v>
          </cell>
          <cell r="N31">
            <v>41772</v>
          </cell>
          <cell r="O31">
            <v>40934</v>
          </cell>
          <cell r="P31">
            <v>40827</v>
          </cell>
          <cell r="Q31">
            <v>44504</v>
          </cell>
          <cell r="R31">
            <v>51546</v>
          </cell>
          <cell r="S31">
            <v>47439</v>
          </cell>
          <cell r="T31">
            <v>47303</v>
          </cell>
          <cell r="U31">
            <v>51834</v>
          </cell>
          <cell r="V31">
            <v>56242</v>
          </cell>
          <cell r="W31">
            <v>59586</v>
          </cell>
          <cell r="X31">
            <v>60470</v>
          </cell>
          <cell r="Y31">
            <v>64022</v>
          </cell>
          <cell r="Z31">
            <v>61521</v>
          </cell>
          <cell r="AA31">
            <v>55649</v>
          </cell>
          <cell r="AB31">
            <v>59539</v>
          </cell>
          <cell r="AC31">
            <v>59047</v>
          </cell>
          <cell r="AD31">
            <v>56262.527037207386</v>
          </cell>
          <cell r="AE31">
            <v>61408</v>
          </cell>
          <cell r="AF31">
            <v>64235</v>
          </cell>
          <cell r="AG31">
            <v>71223</v>
          </cell>
          <cell r="AH31">
            <v>64514</v>
          </cell>
          <cell r="AI31">
            <v>72133</v>
          </cell>
          <cell r="AJ31">
            <v>73575</v>
          </cell>
        </row>
        <row r="32">
          <cell r="B32">
            <v>21092</v>
          </cell>
          <cell r="C32">
            <v>20761</v>
          </cell>
          <cell r="D32">
            <v>20749</v>
          </cell>
          <cell r="E32">
            <v>20755</v>
          </cell>
          <cell r="F32">
            <v>23450</v>
          </cell>
          <cell r="G32">
            <v>24654</v>
          </cell>
          <cell r="H32">
            <v>25305</v>
          </cell>
          <cell r="I32">
            <v>26116</v>
          </cell>
          <cell r="J32">
            <v>27704</v>
          </cell>
          <cell r="K32">
            <v>31010</v>
          </cell>
          <cell r="L32">
            <v>31536</v>
          </cell>
          <cell r="M32">
            <v>32676</v>
          </cell>
          <cell r="N32">
            <v>34709</v>
          </cell>
          <cell r="O32">
            <v>33404</v>
          </cell>
          <cell r="P32">
            <v>36680</v>
          </cell>
          <cell r="Q32">
            <v>35800</v>
          </cell>
          <cell r="R32">
            <v>37611</v>
          </cell>
          <cell r="S32">
            <v>38241</v>
          </cell>
          <cell r="T32">
            <v>37715</v>
          </cell>
          <cell r="U32">
            <v>42372</v>
          </cell>
          <cell r="V32">
            <v>44358</v>
          </cell>
          <cell r="W32">
            <v>44176</v>
          </cell>
          <cell r="X32">
            <v>46213</v>
          </cell>
          <cell r="Y32">
            <v>49184</v>
          </cell>
          <cell r="Z32">
            <v>47420</v>
          </cell>
          <cell r="AA32">
            <v>46778</v>
          </cell>
          <cell r="AB32">
            <v>47051</v>
          </cell>
          <cell r="AC32">
            <v>47459</v>
          </cell>
          <cell r="AD32">
            <v>47921.740356330658</v>
          </cell>
          <cell r="AE32">
            <v>51767</v>
          </cell>
          <cell r="AF32">
            <v>48467</v>
          </cell>
          <cell r="AG32">
            <v>53438</v>
          </cell>
          <cell r="AH32">
            <v>51624</v>
          </cell>
          <cell r="AI32">
            <v>56564</v>
          </cell>
          <cell r="AJ32">
            <v>60208</v>
          </cell>
        </row>
        <row r="33">
          <cell r="B33">
            <v>19536</v>
          </cell>
          <cell r="C33">
            <v>20236</v>
          </cell>
          <cell r="D33">
            <v>20328</v>
          </cell>
          <cell r="E33">
            <v>20474</v>
          </cell>
          <cell r="F33">
            <v>22231</v>
          </cell>
          <cell r="G33">
            <v>23692</v>
          </cell>
          <cell r="H33">
            <v>23375</v>
          </cell>
          <cell r="I33">
            <v>24827</v>
          </cell>
          <cell r="J33">
            <v>26525</v>
          </cell>
          <cell r="K33">
            <v>26470</v>
          </cell>
          <cell r="L33">
            <v>27631</v>
          </cell>
          <cell r="M33">
            <v>27757</v>
          </cell>
          <cell r="N33">
            <v>28684</v>
          </cell>
          <cell r="O33">
            <v>29212</v>
          </cell>
          <cell r="P33">
            <v>31577</v>
          </cell>
          <cell r="Q33">
            <v>31038</v>
          </cell>
          <cell r="R33">
            <v>32777</v>
          </cell>
          <cell r="S33">
            <v>32126</v>
          </cell>
          <cell r="T33">
            <v>34835</v>
          </cell>
          <cell r="U33">
            <v>34108</v>
          </cell>
          <cell r="V33">
            <v>33956</v>
          </cell>
          <cell r="W33">
            <v>37313</v>
          </cell>
          <cell r="X33">
            <v>41105</v>
          </cell>
          <cell r="Y33">
            <v>43655</v>
          </cell>
          <cell r="Z33">
            <v>42900</v>
          </cell>
          <cell r="AA33">
            <v>40437</v>
          </cell>
          <cell r="AB33">
            <v>41280</v>
          </cell>
          <cell r="AC33">
            <v>40277</v>
          </cell>
          <cell r="AD33">
            <v>45088.433541098799</v>
          </cell>
          <cell r="AE33">
            <v>44132</v>
          </cell>
          <cell r="AF33">
            <v>43201</v>
          </cell>
          <cell r="AG33">
            <v>51102</v>
          </cell>
          <cell r="AH33">
            <v>51395</v>
          </cell>
          <cell r="AI33">
            <v>57075</v>
          </cell>
          <cell r="AJ33">
            <v>59087</v>
          </cell>
        </row>
        <row r="34">
          <cell r="B34">
            <v>25776</v>
          </cell>
          <cell r="C34">
            <v>23274</v>
          </cell>
          <cell r="D34">
            <v>26217</v>
          </cell>
          <cell r="E34">
            <v>26878</v>
          </cell>
          <cell r="F34">
            <v>27983</v>
          </cell>
          <cell r="G34">
            <v>29340</v>
          </cell>
          <cell r="H34">
            <v>32023</v>
          </cell>
          <cell r="I34">
            <v>32937</v>
          </cell>
          <cell r="J34">
            <v>31908</v>
          </cell>
          <cell r="K34">
            <v>35814</v>
          </cell>
          <cell r="L34">
            <v>35871</v>
          </cell>
          <cell r="M34">
            <v>36084</v>
          </cell>
          <cell r="N34">
            <v>38540</v>
          </cell>
          <cell r="O34">
            <v>38854</v>
          </cell>
          <cell r="P34">
            <v>39756</v>
          </cell>
          <cell r="Q34">
            <v>41461</v>
          </cell>
          <cell r="R34">
            <v>45758</v>
          </cell>
          <cell r="S34">
            <v>45403</v>
          </cell>
          <cell r="T34">
            <v>44958</v>
          </cell>
          <cell r="U34">
            <v>45184</v>
          </cell>
          <cell r="V34">
            <v>47204</v>
          </cell>
          <cell r="W34">
            <v>48209</v>
          </cell>
          <cell r="X34">
            <v>52282</v>
          </cell>
          <cell r="Y34">
            <v>54058</v>
          </cell>
          <cell r="Z34">
            <v>54744</v>
          </cell>
          <cell r="AA34">
            <v>51434</v>
          </cell>
          <cell r="AB34">
            <v>51200</v>
          </cell>
          <cell r="AC34">
            <v>47043</v>
          </cell>
          <cell r="AD34">
            <v>47333.251422657573</v>
          </cell>
          <cell r="AE34">
            <v>45369</v>
          </cell>
          <cell r="AF34">
            <v>51846</v>
          </cell>
          <cell r="AG34">
            <v>49875</v>
          </cell>
          <cell r="AH34">
            <v>52008</v>
          </cell>
          <cell r="AI34">
            <v>55431</v>
          </cell>
          <cell r="AJ34">
            <v>56550</v>
          </cell>
        </row>
        <row r="35">
          <cell r="B35">
            <v>20630</v>
          </cell>
          <cell r="C35">
            <v>20423</v>
          </cell>
          <cell r="D35">
            <v>19845</v>
          </cell>
          <cell r="E35">
            <v>20758</v>
          </cell>
          <cell r="F35">
            <v>19296</v>
          </cell>
          <cell r="G35">
            <v>22602</v>
          </cell>
          <cell r="H35">
            <v>25039</v>
          </cell>
          <cell r="I35">
            <v>26540</v>
          </cell>
          <cell r="J35">
            <v>25860</v>
          </cell>
          <cell r="K35">
            <v>26758</v>
          </cell>
          <cell r="L35">
            <v>26905</v>
          </cell>
          <cell r="M35">
            <v>25991</v>
          </cell>
          <cell r="N35">
            <v>25086</v>
          </cell>
          <cell r="O35">
            <v>30086</v>
          </cell>
          <cell r="P35">
            <v>31543</v>
          </cell>
          <cell r="Q35">
            <v>32574</v>
          </cell>
          <cell r="R35">
            <v>35093</v>
          </cell>
          <cell r="S35">
            <v>33124</v>
          </cell>
          <cell r="T35">
            <v>35457</v>
          </cell>
          <cell r="U35">
            <v>35105</v>
          </cell>
          <cell r="V35">
            <v>39562</v>
          </cell>
          <cell r="W35">
            <v>38947</v>
          </cell>
          <cell r="X35">
            <v>40028</v>
          </cell>
          <cell r="Y35">
            <v>44356</v>
          </cell>
          <cell r="Z35">
            <v>42102</v>
          </cell>
          <cell r="AA35">
            <v>43542</v>
          </cell>
          <cell r="AB35">
            <v>45134</v>
          </cell>
          <cell r="AC35">
            <v>41982</v>
          </cell>
          <cell r="AD35">
            <v>43424.18192170719</v>
          </cell>
          <cell r="AE35">
            <v>42127</v>
          </cell>
          <cell r="AF35">
            <v>40166</v>
          </cell>
          <cell r="AG35">
            <v>46686</v>
          </cell>
          <cell r="AH35">
            <v>45119</v>
          </cell>
          <cell r="AI35">
            <v>48451</v>
          </cell>
          <cell r="AJ35">
            <v>47855</v>
          </cell>
        </row>
        <row r="36">
          <cell r="B36">
            <v>21399</v>
          </cell>
          <cell r="C36">
            <v>21894</v>
          </cell>
          <cell r="D36">
            <v>24773</v>
          </cell>
          <cell r="E36">
            <v>25038</v>
          </cell>
          <cell r="F36">
            <v>27748</v>
          </cell>
          <cell r="G36">
            <v>28529</v>
          </cell>
          <cell r="H36">
            <v>29281</v>
          </cell>
          <cell r="I36">
            <v>30190</v>
          </cell>
          <cell r="J36">
            <v>31927</v>
          </cell>
          <cell r="K36">
            <v>33138</v>
          </cell>
          <cell r="L36">
            <v>31456</v>
          </cell>
          <cell r="M36">
            <v>36374</v>
          </cell>
          <cell r="N36">
            <v>35492</v>
          </cell>
          <cell r="O36">
            <v>37247</v>
          </cell>
          <cell r="P36">
            <v>39067</v>
          </cell>
          <cell r="Q36">
            <v>40619</v>
          </cell>
          <cell r="R36">
            <v>42499</v>
          </cell>
          <cell r="S36">
            <v>41273</v>
          </cell>
          <cell r="T36">
            <v>41802</v>
          </cell>
          <cell r="U36">
            <v>41638</v>
          </cell>
          <cell r="V36">
            <v>40994</v>
          </cell>
          <cell r="W36">
            <v>44159</v>
          </cell>
          <cell r="X36">
            <v>47091</v>
          </cell>
          <cell r="Y36">
            <v>50236</v>
          </cell>
          <cell r="Z36">
            <v>51727</v>
          </cell>
          <cell r="AA36">
            <v>49098</v>
          </cell>
          <cell r="AB36">
            <v>50602</v>
          </cell>
          <cell r="AC36">
            <v>51526</v>
          </cell>
          <cell r="AD36">
            <v>51775.45884134098</v>
          </cell>
          <cell r="AE36">
            <v>56307</v>
          </cell>
          <cell r="AF36">
            <v>48999</v>
          </cell>
          <cell r="AG36">
            <v>58875</v>
          </cell>
          <cell r="AH36">
            <v>60834</v>
          </cell>
          <cell r="AI36">
            <v>59135</v>
          </cell>
          <cell r="AJ36">
            <v>64610</v>
          </cell>
        </row>
        <row r="37">
          <cell r="B37">
            <v>23057</v>
          </cell>
          <cell r="C37">
            <v>25238</v>
          </cell>
          <cell r="D37">
            <v>26281</v>
          </cell>
          <cell r="E37">
            <v>26529</v>
          </cell>
          <cell r="F37">
            <v>26313</v>
          </cell>
          <cell r="G37">
            <v>30717</v>
          </cell>
          <cell r="H37">
            <v>30142</v>
          </cell>
          <cell r="I37">
            <v>28016</v>
          </cell>
          <cell r="J37">
            <v>34251</v>
          </cell>
          <cell r="K37">
            <v>35786</v>
          </cell>
          <cell r="L37">
            <v>35716</v>
          </cell>
          <cell r="M37">
            <v>36480</v>
          </cell>
          <cell r="N37">
            <v>37038</v>
          </cell>
          <cell r="O37">
            <v>42775</v>
          </cell>
          <cell r="P37">
            <v>44299</v>
          </cell>
          <cell r="Q37">
            <v>46050</v>
          </cell>
          <cell r="R37">
            <v>47550</v>
          </cell>
          <cell r="S37">
            <v>47342</v>
          </cell>
          <cell r="T37">
            <v>47861</v>
          </cell>
          <cell r="U37">
            <v>49275</v>
          </cell>
          <cell r="V37">
            <v>50871</v>
          </cell>
          <cell r="W37">
            <v>54813</v>
          </cell>
          <cell r="X37">
            <v>54628</v>
          </cell>
          <cell r="Y37">
            <v>53529</v>
          </cell>
          <cell r="Z37">
            <v>62537</v>
          </cell>
          <cell r="AA37">
            <v>58491</v>
          </cell>
          <cell r="AB37">
            <v>56701</v>
          </cell>
          <cell r="AC37">
            <v>55493</v>
          </cell>
          <cell r="AD37">
            <v>58341.014548129671</v>
          </cell>
          <cell r="AE37">
            <v>62967</v>
          </cell>
          <cell r="AF37">
            <v>61047</v>
          </cell>
          <cell r="AG37">
            <v>63383</v>
          </cell>
          <cell r="AH37">
            <v>66258</v>
          </cell>
          <cell r="AI37">
            <v>67481</v>
          </cell>
          <cell r="AJ37">
            <v>71319</v>
          </cell>
        </row>
        <row r="38">
          <cell r="B38">
            <v>25017</v>
          </cell>
          <cell r="C38">
            <v>24000</v>
          </cell>
          <cell r="D38">
            <v>26881</v>
          </cell>
          <cell r="E38">
            <v>27319</v>
          </cell>
          <cell r="F38">
            <v>32327</v>
          </cell>
          <cell r="G38">
            <v>31961</v>
          </cell>
          <cell r="H38">
            <v>32112</v>
          </cell>
          <cell r="I38">
            <v>33970</v>
          </cell>
          <cell r="J38">
            <v>33900</v>
          </cell>
          <cell r="K38">
            <v>35655</v>
          </cell>
          <cell r="L38">
            <v>33533</v>
          </cell>
          <cell r="M38">
            <v>35568</v>
          </cell>
          <cell r="N38">
            <v>36676</v>
          </cell>
          <cell r="O38">
            <v>44562</v>
          </cell>
          <cell r="P38">
            <v>47421</v>
          </cell>
          <cell r="Q38">
            <v>45473</v>
          </cell>
          <cell r="R38">
            <v>42525</v>
          </cell>
          <cell r="S38">
            <v>42490</v>
          </cell>
          <cell r="T38">
            <v>45183</v>
          </cell>
          <cell r="U38">
            <v>47508</v>
          </cell>
          <cell r="V38">
            <v>49922</v>
          </cell>
          <cell r="W38">
            <v>50646</v>
          </cell>
          <cell r="X38">
            <v>54723</v>
          </cell>
          <cell r="Y38">
            <v>58080</v>
          </cell>
          <cell r="Z38">
            <v>56631</v>
          </cell>
          <cell r="AA38">
            <v>60392</v>
          </cell>
          <cell r="AB38">
            <v>56162</v>
          </cell>
          <cell r="AC38">
            <v>56850</v>
          </cell>
          <cell r="AD38">
            <v>62186.634090030901</v>
          </cell>
          <cell r="AE38">
            <v>60106</v>
          </cell>
          <cell r="AF38">
            <v>63922</v>
          </cell>
          <cell r="AG38">
            <v>59068</v>
          </cell>
          <cell r="AH38">
            <v>67243</v>
          </cell>
          <cell r="AI38">
            <v>70310</v>
          </cell>
          <cell r="AJ38">
            <v>75418</v>
          </cell>
        </row>
        <row r="39">
          <cell r="B39">
            <v>23816</v>
          </cell>
          <cell r="C39">
            <v>22081</v>
          </cell>
          <cell r="D39">
            <v>23559</v>
          </cell>
          <cell r="E39">
            <v>27590</v>
          </cell>
          <cell r="F39">
            <v>26419</v>
          </cell>
          <cell r="G39">
            <v>29521</v>
          </cell>
          <cell r="H39">
            <v>29460</v>
          </cell>
          <cell r="I39">
            <v>29050</v>
          </cell>
          <cell r="J39">
            <v>30209</v>
          </cell>
          <cell r="K39">
            <v>29442</v>
          </cell>
          <cell r="L39">
            <v>33140</v>
          </cell>
          <cell r="M39">
            <v>31529</v>
          </cell>
          <cell r="N39">
            <v>30953</v>
          </cell>
          <cell r="O39">
            <v>33423</v>
          </cell>
          <cell r="P39">
            <v>35250</v>
          </cell>
          <cell r="Q39">
            <v>37248</v>
          </cell>
          <cell r="R39">
            <v>39629</v>
          </cell>
          <cell r="S39">
            <v>39719</v>
          </cell>
          <cell r="T39">
            <v>39763</v>
          </cell>
          <cell r="U39">
            <v>42555</v>
          </cell>
          <cell r="V39">
            <v>45397</v>
          </cell>
          <cell r="W39">
            <v>44718</v>
          </cell>
          <cell r="X39">
            <v>47041</v>
          </cell>
          <cell r="Y39">
            <v>48744</v>
          </cell>
          <cell r="Z39">
            <v>53337</v>
          </cell>
          <cell r="AA39">
            <v>52470</v>
          </cell>
          <cell r="AB39">
            <v>52200</v>
          </cell>
          <cell r="AC39">
            <v>54509</v>
          </cell>
          <cell r="AD39">
            <v>57512.158688412412</v>
          </cell>
          <cell r="AE39">
            <v>55700</v>
          </cell>
          <cell r="AF39">
            <v>67441</v>
          </cell>
          <cell r="AG39">
            <v>55690</v>
          </cell>
          <cell r="AH39">
            <v>60925</v>
          </cell>
          <cell r="AI39">
            <v>57829</v>
          </cell>
          <cell r="AJ39">
            <v>57837</v>
          </cell>
        </row>
        <row r="41">
          <cell r="B41">
            <v>23752</v>
          </cell>
          <cell r="C41">
            <v>24870</v>
          </cell>
          <cell r="D41">
            <v>26511</v>
          </cell>
          <cell r="E41">
            <v>27084</v>
          </cell>
          <cell r="F41">
            <v>29524</v>
          </cell>
          <cell r="G41">
            <v>31300</v>
          </cell>
          <cell r="H41">
            <v>32542</v>
          </cell>
          <cell r="I41">
            <v>31884</v>
          </cell>
          <cell r="J41">
            <v>31551</v>
          </cell>
          <cell r="K41">
            <v>32857</v>
          </cell>
          <cell r="L41">
            <v>35081</v>
          </cell>
          <cell r="M41">
            <v>38071</v>
          </cell>
          <cell r="N41">
            <v>39554</v>
          </cell>
          <cell r="O41">
            <v>41283</v>
          </cell>
          <cell r="P41">
            <v>43178</v>
          </cell>
          <cell r="Q41">
            <v>46330</v>
          </cell>
          <cell r="R41">
            <v>46064</v>
          </cell>
          <cell r="S41">
            <v>46171</v>
          </cell>
          <cell r="T41">
            <v>42710</v>
          </cell>
          <cell r="U41">
            <v>45153</v>
          </cell>
          <cell r="V41">
            <v>46077</v>
          </cell>
          <cell r="W41">
            <v>48398</v>
          </cell>
          <cell r="X41">
            <v>48671</v>
          </cell>
          <cell r="Y41">
            <v>52506</v>
          </cell>
          <cell r="Z41">
            <v>53254</v>
          </cell>
          <cell r="AA41">
            <v>52870</v>
          </cell>
          <cell r="AB41">
            <v>50728</v>
          </cell>
          <cell r="AC41">
            <v>50637</v>
          </cell>
          <cell r="AD41">
            <v>51737.543434969644</v>
          </cell>
          <cell r="AE41">
            <v>57196</v>
          </cell>
          <cell r="AF41">
            <v>53937</v>
          </cell>
          <cell r="AG41">
            <v>54916</v>
          </cell>
          <cell r="AH41">
            <v>60413</v>
          </cell>
          <cell r="AI41">
            <v>61386</v>
          </cell>
          <cell r="AJ41">
            <v>64609</v>
          </cell>
        </row>
        <row r="42">
          <cell r="B42">
            <v>22770</v>
          </cell>
          <cell r="C42">
            <v>22675</v>
          </cell>
          <cell r="D42">
            <v>22728</v>
          </cell>
          <cell r="E42">
            <v>22519</v>
          </cell>
          <cell r="F42">
            <v>26293</v>
          </cell>
          <cell r="G42">
            <v>25898</v>
          </cell>
          <cell r="H42">
            <v>26928</v>
          </cell>
          <cell r="I42">
            <v>27089</v>
          </cell>
          <cell r="J42">
            <v>28530</v>
          </cell>
          <cell r="K42">
            <v>29475</v>
          </cell>
          <cell r="L42">
            <v>27858</v>
          </cell>
          <cell r="M42">
            <v>33385</v>
          </cell>
          <cell r="N42">
            <v>35147</v>
          </cell>
          <cell r="O42">
            <v>38889</v>
          </cell>
          <cell r="P42">
            <v>39731</v>
          </cell>
          <cell r="Q42">
            <v>40838</v>
          </cell>
          <cell r="R42">
            <v>40865</v>
          </cell>
          <cell r="S42">
            <v>40379</v>
          </cell>
          <cell r="T42">
            <v>41047</v>
          </cell>
          <cell r="U42">
            <v>42425</v>
          </cell>
          <cell r="V42">
            <v>42329</v>
          </cell>
          <cell r="W42">
            <v>42437</v>
          </cell>
          <cell r="X42">
            <v>45407</v>
          </cell>
          <cell r="Y42">
            <v>47453</v>
          </cell>
          <cell r="Z42">
            <v>46520</v>
          </cell>
          <cell r="AA42">
            <v>44305</v>
          </cell>
          <cell r="AB42">
            <v>46140</v>
          </cell>
          <cell r="AC42">
            <v>44445</v>
          </cell>
          <cell r="AD42">
            <v>46158.025716154771</v>
          </cell>
          <cell r="AE42">
            <v>50553</v>
          </cell>
          <cell r="AF42">
            <v>49455</v>
          </cell>
          <cell r="AG42">
            <v>48060</v>
          </cell>
          <cell r="AH42">
            <v>51983</v>
          </cell>
          <cell r="AI42">
            <v>56094</v>
          </cell>
          <cell r="AJ42">
            <v>58873</v>
          </cell>
        </row>
        <row r="43">
          <cell r="B43">
            <v>19863</v>
          </cell>
          <cell r="C43">
            <v>20927</v>
          </cell>
          <cell r="D43">
            <v>22459</v>
          </cell>
          <cell r="E43">
            <v>22190</v>
          </cell>
          <cell r="F43">
            <v>24305</v>
          </cell>
          <cell r="G43">
            <v>26265</v>
          </cell>
          <cell r="H43">
            <v>27288</v>
          </cell>
          <cell r="I43">
            <v>28553</v>
          </cell>
          <cell r="J43">
            <v>28743</v>
          </cell>
          <cell r="K43">
            <v>28663</v>
          </cell>
          <cell r="L43">
            <v>33079</v>
          </cell>
          <cell r="M43">
            <v>35519</v>
          </cell>
          <cell r="N43">
            <v>33209</v>
          </cell>
          <cell r="O43">
            <v>33783</v>
          </cell>
          <cell r="P43">
            <v>37019</v>
          </cell>
          <cell r="Q43">
            <v>41098</v>
          </cell>
          <cell r="R43">
            <v>40991</v>
          </cell>
          <cell r="S43">
            <v>40976</v>
          </cell>
          <cell r="T43">
            <v>41049</v>
          </cell>
          <cell r="U43">
            <v>41384</v>
          </cell>
          <cell r="V43">
            <v>43391</v>
          </cell>
          <cell r="W43">
            <v>46500</v>
          </cell>
          <cell r="X43">
            <v>48126</v>
          </cell>
          <cell r="Y43">
            <v>48908</v>
          </cell>
          <cell r="Z43">
            <v>50142</v>
          </cell>
          <cell r="AA43">
            <v>50721</v>
          </cell>
          <cell r="AB43">
            <v>49016</v>
          </cell>
          <cell r="AC43">
            <v>50219</v>
          </cell>
          <cell r="AD43">
            <v>53442.415041373875</v>
          </cell>
          <cell r="AE43">
            <v>54855</v>
          </cell>
          <cell r="AF43">
            <v>60156</v>
          </cell>
          <cell r="AG43">
            <v>57810</v>
          </cell>
          <cell r="AH43">
            <v>60855</v>
          </cell>
          <cell r="AI43">
            <v>59094</v>
          </cell>
          <cell r="AJ43">
            <v>63481</v>
          </cell>
        </row>
        <row r="44">
          <cell r="B44">
            <v>24629</v>
          </cell>
          <cell r="C44">
            <v>22788</v>
          </cell>
          <cell r="D44">
            <v>23926</v>
          </cell>
          <cell r="E44">
            <v>25583</v>
          </cell>
          <cell r="F44">
            <v>25566</v>
          </cell>
          <cell r="G44">
            <v>26862</v>
          </cell>
          <cell r="H44">
            <v>29917</v>
          </cell>
          <cell r="I44">
            <v>29295</v>
          </cell>
          <cell r="J44">
            <v>30346</v>
          </cell>
          <cell r="K44">
            <v>29770</v>
          </cell>
          <cell r="L44">
            <v>28322</v>
          </cell>
          <cell r="M44">
            <v>30341</v>
          </cell>
          <cell r="N44">
            <v>32585</v>
          </cell>
          <cell r="O44">
            <v>36471</v>
          </cell>
          <cell r="P44">
            <v>36711</v>
          </cell>
          <cell r="Q44">
            <v>37348</v>
          </cell>
          <cell r="R44">
            <v>41059</v>
          </cell>
          <cell r="S44">
            <v>41415</v>
          </cell>
          <cell r="T44">
            <v>42619</v>
          </cell>
          <cell r="U44">
            <v>44232</v>
          </cell>
          <cell r="V44">
            <v>41066</v>
          </cell>
          <cell r="W44">
            <v>42027</v>
          </cell>
          <cell r="X44">
            <v>45552</v>
          </cell>
          <cell r="Y44">
            <v>48497</v>
          </cell>
          <cell r="Z44">
            <v>47877</v>
          </cell>
          <cell r="AA44">
            <v>44717</v>
          </cell>
          <cell r="AB44">
            <v>46053</v>
          </cell>
          <cell r="AC44">
            <v>46147</v>
          </cell>
          <cell r="AD44">
            <v>50002.501362937066</v>
          </cell>
          <cell r="AE44">
            <v>51485</v>
          </cell>
          <cell r="AF44">
            <v>47820</v>
          </cell>
          <cell r="AG44">
            <v>53444</v>
          </cell>
          <cell r="AH44">
            <v>54865</v>
          </cell>
          <cell r="AI44">
            <v>56810</v>
          </cell>
          <cell r="AJ44">
            <v>57872</v>
          </cell>
        </row>
        <row r="45">
          <cell r="B45">
            <v>22965</v>
          </cell>
          <cell r="C45">
            <v>24242</v>
          </cell>
          <cell r="D45">
            <v>26605</v>
          </cell>
          <cell r="E45">
            <v>27702</v>
          </cell>
          <cell r="F45">
            <v>29472</v>
          </cell>
          <cell r="G45">
            <v>30775</v>
          </cell>
          <cell r="H45">
            <v>29937</v>
          </cell>
          <cell r="I45">
            <v>32117</v>
          </cell>
          <cell r="J45">
            <v>32267</v>
          </cell>
          <cell r="K45">
            <v>32662</v>
          </cell>
          <cell r="L45">
            <v>35284</v>
          </cell>
          <cell r="M45">
            <v>36426</v>
          </cell>
          <cell r="N45">
            <v>39225</v>
          </cell>
          <cell r="O45">
            <v>38742</v>
          </cell>
          <cell r="P45">
            <v>41821</v>
          </cell>
          <cell r="Q45">
            <v>46089</v>
          </cell>
          <cell r="R45">
            <v>45512</v>
          </cell>
          <cell r="S45">
            <v>45047</v>
          </cell>
          <cell r="T45">
            <v>42715</v>
          </cell>
          <cell r="U45">
            <v>45022</v>
          </cell>
          <cell r="V45">
            <v>42256</v>
          </cell>
          <cell r="W45">
            <v>45933</v>
          </cell>
          <cell r="X45">
            <v>48647</v>
          </cell>
          <cell r="Y45">
            <v>49370</v>
          </cell>
          <cell r="Z45">
            <v>49788</v>
          </cell>
          <cell r="AA45">
            <v>45994</v>
          </cell>
          <cell r="AB45">
            <v>46276</v>
          </cell>
          <cell r="AC45">
            <v>48879</v>
          </cell>
          <cell r="AD45">
            <v>50014.803632802817</v>
          </cell>
          <cell r="AE45">
            <v>48801</v>
          </cell>
          <cell r="AF45">
            <v>56567</v>
          </cell>
          <cell r="AG45">
            <v>52005</v>
          </cell>
          <cell r="AH45">
            <v>54203</v>
          </cell>
          <cell r="AI45">
            <v>57091</v>
          </cell>
          <cell r="AJ45">
            <v>57700</v>
          </cell>
        </row>
        <row r="46">
          <cell r="B46">
            <v>24436</v>
          </cell>
          <cell r="C46">
            <v>23856</v>
          </cell>
          <cell r="D46">
            <v>26443</v>
          </cell>
          <cell r="E46">
            <v>28082</v>
          </cell>
          <cell r="F46">
            <v>29087</v>
          </cell>
          <cell r="G46">
            <v>30185</v>
          </cell>
          <cell r="H46">
            <v>31465</v>
          </cell>
          <cell r="I46">
            <v>29479</v>
          </cell>
          <cell r="J46">
            <v>30981</v>
          </cell>
          <cell r="K46">
            <v>33682</v>
          </cell>
          <cell r="L46">
            <v>33644</v>
          </cell>
          <cell r="M46">
            <v>37933</v>
          </cell>
          <cell r="N46">
            <v>40991</v>
          </cell>
          <cell r="O46">
            <v>42564</v>
          </cell>
          <cell r="P46">
            <v>47926</v>
          </cell>
          <cell r="Q46">
            <v>47038</v>
          </cell>
          <cell r="R46">
            <v>54251</v>
          </cell>
          <cell r="S46">
            <v>52681</v>
          </cell>
          <cell r="T46">
            <v>54622</v>
          </cell>
          <cell r="U46">
            <v>52823</v>
          </cell>
          <cell r="V46">
            <v>56104</v>
          </cell>
          <cell r="W46">
            <v>54215</v>
          </cell>
          <cell r="X46">
            <v>56211</v>
          </cell>
          <cell r="Y46">
            <v>58058</v>
          </cell>
          <cell r="Z46">
            <v>54925</v>
          </cell>
          <cell r="AA46">
            <v>56090</v>
          </cell>
          <cell r="AB46">
            <v>52322</v>
          </cell>
          <cell r="AC46">
            <v>57820</v>
          </cell>
          <cell r="AD46">
            <v>61794.916262512932</v>
          </cell>
          <cell r="AE46">
            <v>60907</v>
          </cell>
          <cell r="AF46">
            <v>64324</v>
          </cell>
          <cell r="AG46">
            <v>67244</v>
          </cell>
          <cell r="AH46">
            <v>68730</v>
          </cell>
          <cell r="AI46">
            <v>70218</v>
          </cell>
          <cell r="AJ46">
            <v>71920</v>
          </cell>
        </row>
        <row r="47">
          <cell r="B47">
            <v>20775</v>
          </cell>
          <cell r="C47">
            <v>21939</v>
          </cell>
          <cell r="D47">
            <v>21925</v>
          </cell>
          <cell r="E47">
            <v>23720</v>
          </cell>
          <cell r="F47">
            <v>23443</v>
          </cell>
          <cell r="G47">
            <v>26497</v>
          </cell>
          <cell r="H47">
            <v>27332</v>
          </cell>
          <cell r="I47">
            <v>27926</v>
          </cell>
          <cell r="J47">
            <v>27361</v>
          </cell>
          <cell r="K47">
            <v>28682</v>
          </cell>
          <cell r="L47">
            <v>30190</v>
          </cell>
          <cell r="M47">
            <v>34825</v>
          </cell>
          <cell r="N47">
            <v>34265</v>
          </cell>
          <cell r="O47">
            <v>36553</v>
          </cell>
          <cell r="P47">
            <v>40201</v>
          </cell>
          <cell r="Q47">
            <v>41383</v>
          </cell>
          <cell r="R47">
            <v>45097</v>
          </cell>
          <cell r="S47">
            <v>41339</v>
          </cell>
          <cell r="T47">
            <v>42776</v>
          </cell>
          <cell r="U47">
            <v>43762</v>
          </cell>
          <cell r="V47">
            <v>42137</v>
          </cell>
          <cell r="W47">
            <v>42986</v>
          </cell>
          <cell r="X47">
            <v>44579</v>
          </cell>
          <cell r="Y47">
            <v>46005</v>
          </cell>
          <cell r="Z47">
            <v>46038</v>
          </cell>
          <cell r="AA47">
            <v>48769</v>
          </cell>
          <cell r="AB47">
            <v>45817</v>
          </cell>
          <cell r="AC47">
            <v>45774</v>
          </cell>
          <cell r="AD47">
            <v>49764.262455751792</v>
          </cell>
          <cell r="AE47">
            <v>50311</v>
          </cell>
          <cell r="AF47">
            <v>46303</v>
          </cell>
          <cell r="AG47">
            <v>56630</v>
          </cell>
          <cell r="AH47">
            <v>59196</v>
          </cell>
          <cell r="AI47">
            <v>55016</v>
          </cell>
          <cell r="AJ47">
            <v>56885</v>
          </cell>
        </row>
        <row r="48">
          <cell r="B48">
            <v>21397</v>
          </cell>
          <cell r="C48">
            <v>21799</v>
          </cell>
          <cell r="D48">
            <v>21772</v>
          </cell>
          <cell r="E48">
            <v>23268</v>
          </cell>
          <cell r="F48">
            <v>25159</v>
          </cell>
          <cell r="G48">
            <v>26319</v>
          </cell>
          <cell r="H48">
            <v>27482</v>
          </cell>
          <cell r="I48">
            <v>29549</v>
          </cell>
          <cell r="J48">
            <v>30048</v>
          </cell>
          <cell r="K48">
            <v>31008</v>
          </cell>
          <cell r="L48">
            <v>31794</v>
          </cell>
          <cell r="M48">
            <v>32929</v>
          </cell>
          <cell r="N48">
            <v>34014</v>
          </cell>
          <cell r="O48">
            <v>34692</v>
          </cell>
          <cell r="P48">
            <v>36413</v>
          </cell>
          <cell r="Q48">
            <v>38626</v>
          </cell>
          <cell r="R48">
            <v>41750</v>
          </cell>
          <cell r="S48">
            <v>43611</v>
          </cell>
          <cell r="T48">
            <v>42796</v>
          </cell>
          <cell r="U48">
            <v>43974</v>
          </cell>
          <cell r="V48">
            <v>43786</v>
          </cell>
          <cell r="W48">
            <v>47923</v>
          </cell>
          <cell r="X48">
            <v>48145</v>
          </cell>
          <cell r="Y48">
            <v>49174</v>
          </cell>
          <cell r="Z48">
            <v>50728</v>
          </cell>
          <cell r="AA48">
            <v>49595</v>
          </cell>
          <cell r="AB48">
            <v>52504</v>
          </cell>
          <cell r="AC48">
            <v>55616</v>
          </cell>
          <cell r="AD48">
            <v>52196.223667223479</v>
          </cell>
          <cell r="AE48">
            <v>53774</v>
          </cell>
          <cell r="AF48">
            <v>57623</v>
          </cell>
          <cell r="AG48">
            <v>56870</v>
          </cell>
          <cell r="AH48">
            <v>60474</v>
          </cell>
          <cell r="AI48">
            <v>59374</v>
          </cell>
          <cell r="AJ48">
            <v>59619</v>
          </cell>
        </row>
        <row r="49">
          <cell r="B49">
            <v>20771</v>
          </cell>
          <cell r="C49">
            <v>21205</v>
          </cell>
          <cell r="D49">
            <v>21508</v>
          </cell>
          <cell r="E49">
            <v>22576</v>
          </cell>
          <cell r="F49">
            <v>24092</v>
          </cell>
          <cell r="G49">
            <v>25229</v>
          </cell>
          <cell r="H49">
            <v>25264</v>
          </cell>
          <cell r="I49">
            <v>25892</v>
          </cell>
          <cell r="J49">
            <v>26959</v>
          </cell>
          <cell r="K49">
            <v>28118</v>
          </cell>
          <cell r="L49">
            <v>28278</v>
          </cell>
          <cell r="M49">
            <v>29089</v>
          </cell>
          <cell r="N49">
            <v>31470</v>
          </cell>
          <cell r="O49">
            <v>31661</v>
          </cell>
          <cell r="P49">
            <v>30304</v>
          </cell>
          <cell r="Q49">
            <v>32663</v>
          </cell>
          <cell r="R49">
            <v>35996</v>
          </cell>
          <cell r="S49">
            <v>35793</v>
          </cell>
          <cell r="T49">
            <v>36200</v>
          </cell>
          <cell r="U49">
            <v>40410</v>
          </cell>
          <cell r="V49">
            <v>39220</v>
          </cell>
          <cell r="W49">
            <v>42192</v>
          </cell>
          <cell r="X49">
            <v>41047</v>
          </cell>
          <cell r="Y49">
            <v>47205</v>
          </cell>
          <cell r="Z49">
            <v>49631</v>
          </cell>
          <cell r="AA49">
            <v>50075</v>
          </cell>
          <cell r="AB49">
            <v>51005</v>
          </cell>
          <cell r="AC49">
            <v>56361</v>
          </cell>
          <cell r="AD49">
            <v>55765.907051028153</v>
          </cell>
          <cell r="AE49">
            <v>52888</v>
          </cell>
          <cell r="AF49">
            <v>59152</v>
          </cell>
          <cell r="AG49">
            <v>60730</v>
          </cell>
          <cell r="AH49">
            <v>57415</v>
          </cell>
          <cell r="AI49">
            <v>60184</v>
          </cell>
          <cell r="AJ49">
            <v>59886</v>
          </cell>
        </row>
        <row r="50">
          <cell r="B50">
            <v>23123</v>
          </cell>
          <cell r="C50">
            <v>25174</v>
          </cell>
          <cell r="D50">
            <v>25115</v>
          </cell>
          <cell r="E50">
            <v>25773</v>
          </cell>
          <cell r="F50">
            <v>27740</v>
          </cell>
          <cell r="G50">
            <v>29021</v>
          </cell>
          <cell r="H50">
            <v>30013</v>
          </cell>
          <cell r="I50">
            <v>29790</v>
          </cell>
          <cell r="J50">
            <v>31404</v>
          </cell>
          <cell r="K50">
            <v>31285</v>
          </cell>
          <cell r="L50">
            <v>31855</v>
          </cell>
          <cell r="M50">
            <v>34941</v>
          </cell>
          <cell r="N50">
            <v>34070</v>
          </cell>
          <cell r="O50">
            <v>36134</v>
          </cell>
          <cell r="P50">
            <v>38925</v>
          </cell>
          <cell r="Q50">
            <v>39489</v>
          </cell>
          <cell r="R50">
            <v>42962</v>
          </cell>
          <cell r="S50">
            <v>41785</v>
          </cell>
          <cell r="T50">
            <v>42684</v>
          </cell>
          <cell r="U50">
            <v>43520</v>
          </cell>
          <cell r="V50">
            <v>43055</v>
          </cell>
          <cell r="W50">
            <v>44203</v>
          </cell>
          <cell r="X50">
            <v>45900</v>
          </cell>
          <cell r="Y50">
            <v>49099</v>
          </cell>
          <cell r="Z50">
            <v>46934</v>
          </cell>
          <cell r="AA50">
            <v>45879</v>
          </cell>
          <cell r="AB50">
            <v>45886</v>
          </cell>
          <cell r="AC50">
            <v>44648</v>
          </cell>
          <cell r="AD50">
            <v>44375.109538157245</v>
          </cell>
          <cell r="AE50">
            <v>46398</v>
          </cell>
          <cell r="AF50">
            <v>50748</v>
          </cell>
          <cell r="AG50">
            <v>49644</v>
          </cell>
          <cell r="AH50">
            <v>53301</v>
          </cell>
          <cell r="AI50">
            <v>53985</v>
          </cell>
          <cell r="AJ50">
            <v>59768</v>
          </cell>
        </row>
        <row r="51">
          <cell r="B51">
            <v>19409</v>
          </cell>
          <cell r="C51">
            <v>18142</v>
          </cell>
          <cell r="D51">
            <v>19898</v>
          </cell>
          <cell r="E51">
            <v>21151</v>
          </cell>
          <cell r="F51">
            <v>22294</v>
          </cell>
          <cell r="G51">
            <v>24108</v>
          </cell>
          <cell r="H51">
            <v>24571</v>
          </cell>
          <cell r="I51">
            <v>24639</v>
          </cell>
          <cell r="J51">
            <v>26259</v>
          </cell>
          <cell r="K51">
            <v>27737</v>
          </cell>
          <cell r="L51">
            <v>29733</v>
          </cell>
          <cell r="M51">
            <v>29578</v>
          </cell>
          <cell r="N51">
            <v>29526</v>
          </cell>
          <cell r="O51">
            <v>29694</v>
          </cell>
          <cell r="P51">
            <v>32786</v>
          </cell>
          <cell r="Q51">
            <v>35828</v>
          </cell>
          <cell r="R51">
            <v>36475</v>
          </cell>
          <cell r="S51">
            <v>39671</v>
          </cell>
          <cell r="T51">
            <v>37873</v>
          </cell>
          <cell r="U51">
            <v>39522</v>
          </cell>
          <cell r="V51">
            <v>41107</v>
          </cell>
          <cell r="W51">
            <v>43151</v>
          </cell>
          <cell r="X51">
            <v>45427</v>
          </cell>
          <cell r="Y51">
            <v>46418</v>
          </cell>
          <cell r="Z51">
            <v>51600</v>
          </cell>
          <cell r="AA51">
            <v>45826</v>
          </cell>
          <cell r="AB51">
            <v>45352</v>
          </cell>
          <cell r="AC51">
            <v>47223</v>
          </cell>
          <cell r="AD51">
            <v>49414.797866132809</v>
          </cell>
          <cell r="AE51">
            <v>54453</v>
          </cell>
          <cell r="AF51">
            <v>53413</v>
          </cell>
          <cell r="AG51">
            <v>53053</v>
          </cell>
          <cell r="AH51">
            <v>55065</v>
          </cell>
          <cell r="AI51">
            <v>57450</v>
          </cell>
          <cell r="AJ51">
            <v>56894</v>
          </cell>
        </row>
        <row r="52">
          <cell r="B52">
            <v>20743</v>
          </cell>
          <cell r="C52">
            <v>23246</v>
          </cell>
          <cell r="D52">
            <v>26430</v>
          </cell>
          <cell r="E52">
            <v>26369</v>
          </cell>
          <cell r="F52">
            <v>29575</v>
          </cell>
          <cell r="G52">
            <v>29123</v>
          </cell>
          <cell r="H52">
            <v>30711</v>
          </cell>
          <cell r="I52">
            <v>31133</v>
          </cell>
          <cell r="J52">
            <v>33308</v>
          </cell>
          <cell r="K52">
            <v>31766</v>
          </cell>
          <cell r="L52">
            <v>35388</v>
          </cell>
          <cell r="M52">
            <v>40955</v>
          </cell>
          <cell r="N52">
            <v>40001</v>
          </cell>
          <cell r="O52">
            <v>39595</v>
          </cell>
          <cell r="P52">
            <v>41327</v>
          </cell>
          <cell r="Q52">
            <v>45667</v>
          </cell>
          <cell r="R52">
            <v>45088</v>
          </cell>
          <cell r="S52">
            <v>45346</v>
          </cell>
          <cell r="T52">
            <v>45903</v>
          </cell>
          <cell r="U52">
            <v>46269</v>
          </cell>
          <cell r="V52">
            <v>45732</v>
          </cell>
          <cell r="W52">
            <v>44650</v>
          </cell>
          <cell r="X52">
            <v>51692</v>
          </cell>
          <cell r="Y52">
            <v>51277</v>
          </cell>
          <cell r="Z52">
            <v>51200</v>
          </cell>
          <cell r="AA52">
            <v>51237</v>
          </cell>
          <cell r="AB52">
            <v>50351</v>
          </cell>
          <cell r="AC52">
            <v>52058</v>
          </cell>
          <cell r="AD52">
            <v>53079.006440359903</v>
          </cell>
          <cell r="AE52">
            <v>55258</v>
          </cell>
          <cell r="AF52">
            <v>51726</v>
          </cell>
          <cell r="AG52">
            <v>58080</v>
          </cell>
          <cell r="AH52">
            <v>55425</v>
          </cell>
          <cell r="AI52">
            <v>59817</v>
          </cell>
          <cell r="AJ52">
            <v>63451</v>
          </cell>
        </row>
        <row r="54">
          <cell r="B54">
            <v>29951</v>
          </cell>
          <cell r="C54">
            <v>31090</v>
          </cell>
          <cell r="D54">
            <v>32721</v>
          </cell>
          <cell r="E54">
            <v>32862</v>
          </cell>
          <cell r="F54">
            <v>36213</v>
          </cell>
          <cell r="G54">
            <v>42321</v>
          </cell>
          <cell r="H54">
            <v>38870</v>
          </cell>
          <cell r="I54">
            <v>42154</v>
          </cell>
          <cell r="J54">
            <v>40841</v>
          </cell>
          <cell r="K54">
            <v>39516</v>
          </cell>
          <cell r="L54">
            <v>41097</v>
          </cell>
          <cell r="M54">
            <v>40243</v>
          </cell>
          <cell r="N54">
            <v>42119</v>
          </cell>
          <cell r="O54">
            <v>43985</v>
          </cell>
          <cell r="P54">
            <v>46508</v>
          </cell>
          <cell r="Q54">
            <v>50593</v>
          </cell>
          <cell r="R54">
            <v>50172</v>
          </cell>
          <cell r="S54">
            <v>53347</v>
          </cell>
          <cell r="T54">
            <v>53387</v>
          </cell>
          <cell r="U54">
            <v>54965</v>
          </cell>
          <cell r="V54">
            <v>55100</v>
          </cell>
          <cell r="W54">
            <v>56835</v>
          </cell>
          <cell r="X54">
            <v>62404</v>
          </cell>
          <cell r="Y54">
            <v>64141</v>
          </cell>
          <cell r="Z54">
            <v>64682</v>
          </cell>
          <cell r="AA54">
            <v>64851</v>
          </cell>
          <cell r="AB54">
            <v>65998</v>
          </cell>
          <cell r="AC54">
            <v>65415</v>
          </cell>
          <cell r="AD54">
            <v>64247.280660311095</v>
          </cell>
          <cell r="AE54">
            <v>67781</v>
          </cell>
          <cell r="AF54">
            <v>69291</v>
          </cell>
          <cell r="AG54">
            <v>70161</v>
          </cell>
          <cell r="AH54">
            <v>72889</v>
          </cell>
          <cell r="AI54">
            <v>75923</v>
          </cell>
          <cell r="AJ54">
            <v>72780</v>
          </cell>
        </row>
        <row r="55">
          <cell r="B55">
            <v>20648</v>
          </cell>
          <cell r="C55">
            <v>20519</v>
          </cell>
          <cell r="D55">
            <v>23424</v>
          </cell>
          <cell r="E55">
            <v>23600</v>
          </cell>
          <cell r="F55">
            <v>26402</v>
          </cell>
          <cell r="G55">
            <v>28221</v>
          </cell>
          <cell r="H55">
            <v>27464</v>
          </cell>
          <cell r="I55">
            <v>27868</v>
          </cell>
          <cell r="J55">
            <v>29617</v>
          </cell>
          <cell r="K55">
            <v>27438</v>
          </cell>
          <cell r="L55">
            <v>30316</v>
          </cell>
          <cell r="M55">
            <v>33858</v>
          </cell>
          <cell r="N55">
            <v>34696</v>
          </cell>
          <cell r="O55">
            <v>32772</v>
          </cell>
          <cell r="P55">
            <v>35640</v>
          </cell>
          <cell r="Q55">
            <v>38862</v>
          </cell>
          <cell r="R55">
            <v>37266</v>
          </cell>
          <cell r="S55">
            <v>36612</v>
          </cell>
          <cell r="T55">
            <v>36853</v>
          </cell>
          <cell r="U55">
            <v>37113</v>
          </cell>
          <cell r="V55">
            <v>41329</v>
          </cell>
          <cell r="W55">
            <v>43923</v>
          </cell>
          <cell r="X55">
            <v>45642</v>
          </cell>
          <cell r="Y55">
            <v>47894</v>
          </cell>
          <cell r="Z55">
            <v>47228</v>
          </cell>
          <cell r="AA55">
            <v>47502</v>
          </cell>
          <cell r="AB55">
            <v>47930</v>
          </cell>
          <cell r="AC55">
            <v>49693</v>
          </cell>
          <cell r="AD55">
            <v>49157.958539987354</v>
          </cell>
          <cell r="AE55">
            <v>50121</v>
          </cell>
          <cell r="AF55">
            <v>54957</v>
          </cell>
          <cell r="AG55">
            <v>51710</v>
          </cell>
          <cell r="AH55">
            <v>50756</v>
          </cell>
          <cell r="AI55">
            <v>50856</v>
          </cell>
          <cell r="AJ55">
            <v>51664</v>
          </cell>
        </row>
        <row r="56">
          <cell r="B56">
            <v>26959</v>
          </cell>
          <cell r="C56">
            <v>28207</v>
          </cell>
          <cell r="D56">
            <v>30339</v>
          </cell>
          <cell r="E56">
            <v>32241</v>
          </cell>
          <cell r="F56">
            <v>33213</v>
          </cell>
          <cell r="G56">
            <v>36086</v>
          </cell>
          <cell r="H56">
            <v>36247</v>
          </cell>
          <cell r="I56">
            <v>35714</v>
          </cell>
          <cell r="J56">
            <v>36359</v>
          </cell>
          <cell r="K56">
            <v>37064</v>
          </cell>
          <cell r="L56">
            <v>40500</v>
          </cell>
          <cell r="M56">
            <v>38574</v>
          </cell>
          <cell r="N56">
            <v>39494</v>
          </cell>
          <cell r="O56">
            <v>42023</v>
          </cell>
          <cell r="P56">
            <v>42345</v>
          </cell>
          <cell r="Q56">
            <v>44005</v>
          </cell>
          <cell r="R56">
            <v>46753</v>
          </cell>
          <cell r="S56">
            <v>52253</v>
          </cell>
          <cell r="T56">
            <v>49855</v>
          </cell>
          <cell r="U56">
            <v>50955</v>
          </cell>
          <cell r="V56">
            <v>52019</v>
          </cell>
          <cell r="W56">
            <v>56017</v>
          </cell>
          <cell r="X56">
            <v>55330</v>
          </cell>
          <cell r="Y56">
            <v>58463</v>
          </cell>
          <cell r="Z56">
            <v>60320</v>
          </cell>
          <cell r="AA56">
            <v>59373</v>
          </cell>
          <cell r="AB56">
            <v>60934</v>
          </cell>
          <cell r="AC56">
            <v>63313</v>
          </cell>
          <cell r="AD56">
            <v>63655.897167099407</v>
          </cell>
          <cell r="AE56">
            <v>62963</v>
          </cell>
          <cell r="AF56">
            <v>62529</v>
          </cell>
          <cell r="AG56">
            <v>63151</v>
          </cell>
          <cell r="AH56">
            <v>67861</v>
          </cell>
          <cell r="AI56">
            <v>72266</v>
          </cell>
          <cell r="AJ56">
            <v>73227</v>
          </cell>
        </row>
        <row r="57">
          <cell r="B57">
            <v>25914</v>
          </cell>
          <cell r="C57">
            <v>26403</v>
          </cell>
          <cell r="D57">
            <v>30548</v>
          </cell>
          <cell r="E57">
            <v>32338</v>
          </cell>
          <cell r="F57">
            <v>34625</v>
          </cell>
          <cell r="G57">
            <v>37532</v>
          </cell>
          <cell r="H57">
            <v>40805</v>
          </cell>
          <cell r="I57">
            <v>36032</v>
          </cell>
          <cell r="J57">
            <v>39436</v>
          </cell>
          <cell r="K57">
            <v>37964</v>
          </cell>
          <cell r="L57">
            <v>35245</v>
          </cell>
          <cell r="M57">
            <v>39171</v>
          </cell>
          <cell r="N57">
            <v>39407</v>
          </cell>
          <cell r="O57">
            <v>40998</v>
          </cell>
          <cell r="P57">
            <v>44958</v>
          </cell>
          <cell r="Q57">
            <v>46055</v>
          </cell>
          <cell r="R57">
            <v>50926</v>
          </cell>
          <cell r="S57">
            <v>51331</v>
          </cell>
          <cell r="T57">
            <v>55321</v>
          </cell>
          <cell r="U57">
            <v>55567</v>
          </cell>
          <cell r="V57">
            <v>56815</v>
          </cell>
          <cell r="W57">
            <v>56984</v>
          </cell>
          <cell r="X57">
            <v>61970</v>
          </cell>
          <cell r="Y57">
            <v>67576</v>
          </cell>
          <cell r="Z57">
            <v>66176</v>
          </cell>
          <cell r="AA57">
            <v>64131</v>
          </cell>
          <cell r="AB57">
            <v>66633</v>
          </cell>
          <cell r="AC57">
            <v>65880</v>
          </cell>
          <cell r="AD57">
            <v>67818.752379380006</v>
          </cell>
          <cell r="AE57">
            <v>71322</v>
          </cell>
          <cell r="AF57">
            <v>69099</v>
          </cell>
          <cell r="AG57">
            <v>73397</v>
          </cell>
          <cell r="AH57">
            <v>75675</v>
          </cell>
          <cell r="AI57">
            <v>76260</v>
          </cell>
          <cell r="AJ57">
            <v>74801</v>
          </cell>
        </row>
        <row r="58">
          <cell r="B58">
            <v>27776</v>
          </cell>
          <cell r="C58">
            <v>30980</v>
          </cell>
          <cell r="D58">
            <v>31715</v>
          </cell>
          <cell r="E58">
            <v>34241</v>
          </cell>
          <cell r="F58">
            <v>36287</v>
          </cell>
          <cell r="G58">
            <v>39120</v>
          </cell>
          <cell r="H58">
            <v>38734</v>
          </cell>
          <cell r="I58">
            <v>40049</v>
          </cell>
          <cell r="J58">
            <v>39000</v>
          </cell>
          <cell r="K58">
            <v>40500</v>
          </cell>
          <cell r="L58">
            <v>42280</v>
          </cell>
          <cell r="M58">
            <v>43924</v>
          </cell>
          <cell r="N58">
            <v>47468</v>
          </cell>
          <cell r="O58">
            <v>48021</v>
          </cell>
          <cell r="P58">
            <v>49826</v>
          </cell>
          <cell r="Q58">
            <v>49734</v>
          </cell>
          <cell r="R58">
            <v>50405</v>
          </cell>
          <cell r="S58">
            <v>51771</v>
          </cell>
          <cell r="T58">
            <v>54568</v>
          </cell>
          <cell r="U58">
            <v>56045</v>
          </cell>
          <cell r="V58">
            <v>55275</v>
          </cell>
          <cell r="W58">
            <v>63368</v>
          </cell>
          <cell r="X58">
            <v>68059</v>
          </cell>
          <cell r="Y58">
            <v>60508</v>
          </cell>
          <cell r="Z58">
            <v>65306</v>
          </cell>
          <cell r="AA58">
            <v>64777</v>
          </cell>
          <cell r="AB58">
            <v>62968</v>
          </cell>
          <cell r="AC58">
            <v>62338</v>
          </cell>
          <cell r="AD58">
            <v>66692.485315596103</v>
          </cell>
          <cell r="AE58">
            <v>61782</v>
          </cell>
          <cell r="AF58">
            <v>63754</v>
          </cell>
          <cell r="AG58">
            <v>65243</v>
          </cell>
          <cell r="AH58">
            <v>68357</v>
          </cell>
          <cell r="AI58">
            <v>68468</v>
          </cell>
          <cell r="AJ58">
            <v>72997</v>
          </cell>
        </row>
        <row r="59">
          <cell r="B59">
            <v>22027</v>
          </cell>
          <cell r="C59">
            <v>23639</v>
          </cell>
          <cell r="D59">
            <v>25025</v>
          </cell>
          <cell r="E59">
            <v>26384</v>
          </cell>
          <cell r="F59">
            <v>28915</v>
          </cell>
          <cell r="G59">
            <v>31496</v>
          </cell>
          <cell r="H59">
            <v>31591</v>
          </cell>
          <cell r="I59">
            <v>31794</v>
          </cell>
          <cell r="J59">
            <v>31051</v>
          </cell>
          <cell r="K59">
            <v>31697</v>
          </cell>
          <cell r="L59">
            <v>31899</v>
          </cell>
          <cell r="M59">
            <v>33028</v>
          </cell>
          <cell r="N59">
            <v>35410</v>
          </cell>
          <cell r="O59">
            <v>35798</v>
          </cell>
          <cell r="P59">
            <v>37394</v>
          </cell>
          <cell r="Q59">
            <v>39989</v>
          </cell>
          <cell r="R59">
            <v>40744</v>
          </cell>
          <cell r="S59">
            <v>42114</v>
          </cell>
          <cell r="T59">
            <v>41966</v>
          </cell>
          <cell r="U59">
            <v>42788</v>
          </cell>
          <cell r="V59">
            <v>44649</v>
          </cell>
          <cell r="W59">
            <v>47176</v>
          </cell>
          <cell r="X59">
            <v>48222</v>
          </cell>
          <cell r="Y59">
            <v>48944</v>
          </cell>
          <cell r="Z59">
            <v>50461</v>
          </cell>
          <cell r="AA59">
            <v>50216</v>
          </cell>
          <cell r="AB59">
            <v>49781</v>
          </cell>
          <cell r="AC59">
            <v>50636</v>
          </cell>
          <cell r="AD59">
            <v>47680.251231079856</v>
          </cell>
          <cell r="AE59">
            <v>53843</v>
          </cell>
          <cell r="AF59">
            <v>49966</v>
          </cell>
          <cell r="AG59">
            <v>54310</v>
          </cell>
          <cell r="AH59">
            <v>58005</v>
          </cell>
          <cell r="AI59">
            <v>61437</v>
          </cell>
          <cell r="AJ59">
            <v>62447</v>
          </cell>
        </row>
        <row r="60">
          <cell r="B60">
            <v>20346</v>
          </cell>
          <cell r="C60">
            <v>22877</v>
          </cell>
          <cell r="D60">
            <v>23807</v>
          </cell>
          <cell r="E60">
            <v>25424</v>
          </cell>
          <cell r="F60">
            <v>26742</v>
          </cell>
          <cell r="G60">
            <v>28690</v>
          </cell>
          <cell r="H60">
            <v>29005</v>
          </cell>
          <cell r="I60">
            <v>30367</v>
          </cell>
          <cell r="J60">
            <v>29882</v>
          </cell>
          <cell r="K60">
            <v>30995</v>
          </cell>
          <cell r="L60">
            <v>32066</v>
          </cell>
          <cell r="M60">
            <v>34524</v>
          </cell>
          <cell r="N60">
            <v>34899</v>
          </cell>
          <cell r="O60">
            <v>37517</v>
          </cell>
          <cell r="P60">
            <v>39015</v>
          </cell>
          <cell r="Q60">
            <v>37758</v>
          </cell>
          <cell r="R60">
            <v>42176</v>
          </cell>
          <cell r="S60">
            <v>43499</v>
          </cell>
          <cell r="T60">
            <v>42498</v>
          </cell>
          <cell r="U60">
            <v>42933</v>
          </cell>
          <cell r="V60">
            <v>44106</v>
          </cell>
          <cell r="W60">
            <v>46300</v>
          </cell>
          <cell r="X60">
            <v>48477</v>
          </cell>
          <cell r="Y60">
            <v>48437</v>
          </cell>
          <cell r="Z60">
            <v>51402</v>
          </cell>
          <cell r="AA60">
            <v>48172</v>
          </cell>
          <cell r="AB60">
            <v>48314</v>
          </cell>
          <cell r="AC60">
            <v>49910</v>
          </cell>
          <cell r="AD60">
            <v>51904.073128287222</v>
          </cell>
          <cell r="AE60">
            <v>53952</v>
          </cell>
          <cell r="AF60">
            <v>55156</v>
          </cell>
          <cell r="AG60">
            <v>55173</v>
          </cell>
          <cell r="AH60">
            <v>60389</v>
          </cell>
          <cell r="AI60">
            <v>60979</v>
          </cell>
          <cell r="AJ60">
            <v>63173</v>
          </cell>
        </row>
        <row r="61">
          <cell r="B61">
            <v>21612</v>
          </cell>
          <cell r="C61">
            <v>24625</v>
          </cell>
          <cell r="D61">
            <v>26540</v>
          </cell>
          <cell r="E61">
            <v>28292</v>
          </cell>
          <cell r="F61">
            <v>29842</v>
          </cell>
          <cell r="G61">
            <v>30124</v>
          </cell>
          <cell r="H61">
            <v>31968</v>
          </cell>
          <cell r="I61">
            <v>30836</v>
          </cell>
          <cell r="J61">
            <v>30432</v>
          </cell>
          <cell r="K61">
            <v>33509</v>
          </cell>
          <cell r="L61">
            <v>31928</v>
          </cell>
          <cell r="M61">
            <v>35359</v>
          </cell>
          <cell r="N61">
            <v>36986</v>
          </cell>
          <cell r="O61">
            <v>34797</v>
          </cell>
          <cell r="P61">
            <v>40686</v>
          </cell>
          <cell r="Q61">
            <v>42719</v>
          </cell>
          <cell r="R61">
            <v>42197</v>
          </cell>
          <cell r="S61">
            <v>45723</v>
          </cell>
          <cell r="T61">
            <v>42417</v>
          </cell>
          <cell r="U61">
            <v>44711</v>
          </cell>
          <cell r="V61">
            <v>47935</v>
          </cell>
          <cell r="W61">
            <v>49484</v>
          </cell>
          <cell r="X61">
            <v>53736</v>
          </cell>
          <cell r="Y61">
            <v>54210</v>
          </cell>
          <cell r="Z61">
            <v>53241</v>
          </cell>
          <cell r="AA61">
            <v>51634</v>
          </cell>
          <cell r="AB61">
            <v>51624</v>
          </cell>
          <cell r="AC61">
            <v>49033</v>
          </cell>
          <cell r="AD61">
            <v>56065.313883437644</v>
          </cell>
          <cell r="AE61">
            <v>57812</v>
          </cell>
          <cell r="AF61">
            <v>56323</v>
          </cell>
          <cell r="AG61">
            <v>58633</v>
          </cell>
          <cell r="AH61">
            <v>55701</v>
          </cell>
          <cell r="AI61">
            <v>61528</v>
          </cell>
          <cell r="AJ61">
            <v>66390</v>
          </cell>
        </row>
        <row r="62">
          <cell r="B62">
            <v>22578</v>
          </cell>
          <cell r="C62">
            <v>26000</v>
          </cell>
          <cell r="D62">
            <v>24599</v>
          </cell>
          <cell r="E62">
            <v>25415</v>
          </cell>
          <cell r="F62">
            <v>28988</v>
          </cell>
          <cell r="G62">
            <v>31295</v>
          </cell>
          <cell r="H62">
            <v>31098</v>
          </cell>
          <cell r="I62">
            <v>29155</v>
          </cell>
          <cell r="J62">
            <v>32755</v>
          </cell>
          <cell r="K62">
            <v>31065</v>
          </cell>
          <cell r="L62">
            <v>35802</v>
          </cell>
          <cell r="M62">
            <v>33824</v>
          </cell>
          <cell r="N62">
            <v>32358</v>
          </cell>
          <cell r="O62">
            <v>35053</v>
          </cell>
          <cell r="P62">
            <v>39372</v>
          </cell>
          <cell r="Q62">
            <v>41584</v>
          </cell>
          <cell r="R62">
            <v>39594</v>
          </cell>
          <cell r="S62">
            <v>40794</v>
          </cell>
          <cell r="T62">
            <v>42999</v>
          </cell>
          <cell r="U62">
            <v>43261</v>
          </cell>
          <cell r="V62">
            <v>47329</v>
          </cell>
          <cell r="W62">
            <v>50704</v>
          </cell>
          <cell r="X62">
            <v>51981</v>
          </cell>
          <cell r="Y62">
            <v>47390</v>
          </cell>
          <cell r="Z62">
            <v>50706</v>
          </cell>
          <cell r="AA62">
            <v>52318</v>
          </cell>
          <cell r="AB62">
            <v>55928</v>
          </cell>
          <cell r="AC62">
            <v>51862</v>
          </cell>
          <cell r="AD62">
            <v>55581.825993897495</v>
          </cell>
          <cell r="AE62">
            <v>54842</v>
          </cell>
          <cell r="AF62">
            <v>65513</v>
          </cell>
          <cell r="AG62">
            <v>60708</v>
          </cell>
          <cell r="AH62">
            <v>59494</v>
          </cell>
          <cell r="AI62">
            <v>60837</v>
          </cell>
          <cell r="AJ62">
            <v>63805</v>
          </cell>
        </row>
        <row r="63">
          <cell r="B63">
            <v>20408</v>
          </cell>
          <cell r="C63">
            <v>21076</v>
          </cell>
          <cell r="D63">
            <v>24322</v>
          </cell>
          <cell r="E63">
            <v>27455</v>
          </cell>
          <cell r="F63">
            <v>26741</v>
          </cell>
          <cell r="G63">
            <v>26752</v>
          </cell>
          <cell r="H63">
            <v>27392</v>
          </cell>
          <cell r="I63">
            <v>29885</v>
          </cell>
          <cell r="J63">
            <v>30247</v>
          </cell>
          <cell r="K63">
            <v>27304</v>
          </cell>
          <cell r="L63">
            <v>30116</v>
          </cell>
          <cell r="M63">
            <v>30748</v>
          </cell>
          <cell r="N63">
            <v>31966</v>
          </cell>
          <cell r="O63">
            <v>31860</v>
          </cell>
          <cell r="P63">
            <v>33433</v>
          </cell>
          <cell r="Q63">
            <v>38670</v>
          </cell>
          <cell r="R63">
            <v>41222</v>
          </cell>
          <cell r="S63">
            <v>41169</v>
          </cell>
          <cell r="T63">
            <v>39070</v>
          </cell>
          <cell r="U63">
            <v>45044</v>
          </cell>
          <cell r="V63">
            <v>43451</v>
          </cell>
          <cell r="W63">
            <v>44993</v>
          </cell>
          <cell r="X63">
            <v>48477</v>
          </cell>
          <cell r="Y63">
            <v>50783</v>
          </cell>
          <cell r="Z63">
            <v>55590</v>
          </cell>
          <cell r="AA63">
            <v>53141</v>
          </cell>
          <cell r="AB63">
            <v>53141</v>
          </cell>
          <cell r="AC63">
            <v>55251</v>
          </cell>
          <cell r="AD63">
            <v>65246.199983535618</v>
          </cell>
          <cell r="AE63">
            <v>60675</v>
          </cell>
          <cell r="AF63">
            <v>60057</v>
          </cell>
          <cell r="AG63">
            <v>68277</v>
          </cell>
          <cell r="AH63">
            <v>70071</v>
          </cell>
          <cell r="AI63">
            <v>70982</v>
          </cell>
          <cell r="AJ63">
            <v>83382</v>
          </cell>
        </row>
      </sheetData>
      <sheetData sheetId="3">
        <row r="3">
          <cell r="B3" t="str">
            <v xml:space="preserve"> 1996-98*</v>
          </cell>
          <cell r="C3"/>
          <cell r="D3"/>
          <cell r="E3"/>
          <cell r="F3"/>
          <cell r="G3" t="str">
            <v>1999-2001*</v>
          </cell>
          <cell r="H3"/>
          <cell r="I3"/>
          <cell r="J3"/>
          <cell r="K3"/>
          <cell r="L3" t="str">
            <v>2001-2003*</v>
          </cell>
          <cell r="M3"/>
          <cell r="N3"/>
          <cell r="O3"/>
          <cell r="P3"/>
          <cell r="Q3" t="str">
            <v>2003-2005*</v>
          </cell>
          <cell r="R3"/>
          <cell r="S3"/>
          <cell r="T3"/>
          <cell r="U3"/>
          <cell r="V3">
            <v>2007</v>
          </cell>
          <cell r="W3"/>
          <cell r="X3"/>
          <cell r="Y3"/>
          <cell r="Z3"/>
          <cell r="AA3">
            <v>2008</v>
          </cell>
          <cell r="AB3"/>
          <cell r="AC3"/>
          <cell r="AD3"/>
          <cell r="AE3"/>
          <cell r="AF3">
            <v>2009</v>
          </cell>
          <cell r="AG3"/>
          <cell r="AH3"/>
          <cell r="AI3"/>
          <cell r="AJ3"/>
          <cell r="AK3">
            <v>2010</v>
          </cell>
          <cell r="AL3"/>
          <cell r="AM3"/>
          <cell r="AN3"/>
          <cell r="AO3"/>
          <cell r="AP3">
            <v>2011</v>
          </cell>
          <cell r="AQ3"/>
          <cell r="AR3"/>
          <cell r="AS3"/>
          <cell r="AT3"/>
          <cell r="AU3">
            <v>2012</v>
          </cell>
          <cell r="AV3"/>
          <cell r="AW3"/>
          <cell r="AX3"/>
          <cell r="AY3"/>
          <cell r="AZ3">
            <v>2013</v>
          </cell>
          <cell r="BA3"/>
          <cell r="BB3"/>
        </row>
        <row r="4">
          <cell r="B4" t="str">
            <v xml:space="preserve">Low </v>
          </cell>
          <cell r="C4" t="str">
            <v>2nd</v>
          </cell>
          <cell r="D4" t="str">
            <v>3rd</v>
          </cell>
          <cell r="E4" t="str">
            <v>4th</v>
          </cell>
          <cell r="F4" t="str">
            <v>High</v>
          </cell>
          <cell r="G4" t="str">
            <v xml:space="preserve">Low </v>
          </cell>
          <cell r="H4" t="str">
            <v>2nd</v>
          </cell>
          <cell r="I4" t="str">
            <v>3rd</v>
          </cell>
          <cell r="J4" t="str">
            <v>4th</v>
          </cell>
          <cell r="K4" t="str">
            <v>High</v>
          </cell>
          <cell r="L4" t="str">
            <v xml:space="preserve">Low </v>
          </cell>
          <cell r="M4" t="str">
            <v>2nd</v>
          </cell>
          <cell r="N4" t="str">
            <v>3rd</v>
          </cell>
          <cell r="O4" t="str">
            <v>4th</v>
          </cell>
          <cell r="P4" t="str">
            <v>High</v>
          </cell>
          <cell r="Q4" t="str">
            <v xml:space="preserve">Low </v>
          </cell>
          <cell r="R4" t="str">
            <v>2nd</v>
          </cell>
          <cell r="S4" t="str">
            <v>3rd</v>
          </cell>
          <cell r="T4" t="str">
            <v>4th</v>
          </cell>
          <cell r="U4" t="str">
            <v>High</v>
          </cell>
          <cell r="V4" t="str">
            <v xml:space="preserve">Low </v>
          </cell>
          <cell r="W4" t="str">
            <v>2nd</v>
          </cell>
          <cell r="X4" t="str">
            <v>3rd</v>
          </cell>
          <cell r="Y4" t="str">
            <v>4th</v>
          </cell>
          <cell r="Z4" t="str">
            <v>High</v>
          </cell>
          <cell r="AA4" t="str">
            <v xml:space="preserve">Low </v>
          </cell>
          <cell r="AB4" t="str">
            <v>2nd</v>
          </cell>
          <cell r="AC4" t="str">
            <v>3rd</v>
          </cell>
          <cell r="AD4" t="str">
            <v>4th</v>
          </cell>
          <cell r="AE4" t="str">
            <v>High</v>
          </cell>
          <cell r="AF4" t="str">
            <v xml:space="preserve">Low </v>
          </cell>
          <cell r="AG4" t="str">
            <v>2nd</v>
          </cell>
          <cell r="AH4" t="str">
            <v>3rd</v>
          </cell>
          <cell r="AI4" t="str">
            <v>4th</v>
          </cell>
          <cell r="AJ4" t="str">
            <v>High</v>
          </cell>
          <cell r="AK4" t="str">
            <v xml:space="preserve">Low </v>
          </cell>
          <cell r="AL4" t="str">
            <v>2nd</v>
          </cell>
          <cell r="AM4" t="str">
            <v>3rd</v>
          </cell>
          <cell r="AN4" t="str">
            <v>4th</v>
          </cell>
          <cell r="AO4" t="str">
            <v>High</v>
          </cell>
          <cell r="AP4" t="str">
            <v xml:space="preserve">Low </v>
          </cell>
          <cell r="AQ4" t="str">
            <v>2nd</v>
          </cell>
          <cell r="AR4" t="str">
            <v>3rd</v>
          </cell>
          <cell r="AS4" t="str">
            <v>4th</v>
          </cell>
          <cell r="AT4" t="str">
            <v>High</v>
          </cell>
          <cell r="AU4" t="str">
            <v xml:space="preserve">Low </v>
          </cell>
          <cell r="AV4" t="str">
            <v>2nd</v>
          </cell>
          <cell r="AW4" t="str">
            <v>3rd</v>
          </cell>
          <cell r="AX4" t="str">
            <v>4th</v>
          </cell>
          <cell r="AY4" t="str">
            <v>High</v>
          </cell>
          <cell r="AZ4" t="str">
            <v xml:space="preserve">Low </v>
          </cell>
          <cell r="BA4" t="str">
            <v>2nd</v>
          </cell>
          <cell r="BB4" t="str">
            <v>3rd</v>
          </cell>
        </row>
        <row r="5">
          <cell r="B5">
            <v>10005</v>
          </cell>
          <cell r="C5">
            <v>24000</v>
          </cell>
          <cell r="D5">
            <v>39466</v>
          </cell>
          <cell r="E5">
            <v>60000</v>
          </cell>
          <cell r="F5">
            <v>100649</v>
          </cell>
          <cell r="G5">
            <v>11400</v>
          </cell>
          <cell r="H5">
            <v>26010</v>
          </cell>
          <cell r="I5">
            <v>43000</v>
          </cell>
          <cell r="J5">
            <v>65248</v>
          </cell>
          <cell r="K5">
            <v>110400</v>
          </cell>
          <cell r="L5">
            <v>12072</v>
          </cell>
          <cell r="M5">
            <v>28242</v>
          </cell>
          <cell r="N5">
            <v>46586</v>
          </cell>
          <cell r="O5">
            <v>71808</v>
          </cell>
          <cell r="P5">
            <v>121165</v>
          </cell>
          <cell r="Q5">
            <v>12168</v>
          </cell>
          <cell r="R5">
            <v>28620</v>
          </cell>
          <cell r="S5">
            <v>47900</v>
          </cell>
          <cell r="T5">
            <v>74126</v>
          </cell>
          <cell r="U5">
            <v>126492</v>
          </cell>
          <cell r="V5">
            <v>16860.205000000002</v>
          </cell>
          <cell r="W5">
            <v>37376.839999999997</v>
          </cell>
          <cell r="X5">
            <v>58502.879999999997</v>
          </cell>
          <cell r="Y5">
            <v>85926.104999999996</v>
          </cell>
          <cell r="Z5">
            <v>145261.83850000001</v>
          </cell>
          <cell r="AA5">
            <v>18331.002</v>
          </cell>
          <cell r="AB5">
            <v>40735.56</v>
          </cell>
          <cell r="AC5">
            <v>63241.956899999997</v>
          </cell>
          <cell r="AD5">
            <v>93284.432400000005</v>
          </cell>
          <cell r="AE5">
            <v>158064.15669</v>
          </cell>
          <cell r="AF5">
            <v>16991.16</v>
          </cell>
          <cell r="AG5">
            <v>38879.771999999997</v>
          </cell>
          <cell r="AH5">
            <v>60968.28</v>
          </cell>
          <cell r="AI5">
            <v>90852.732000000004</v>
          </cell>
          <cell r="AJ5">
            <v>154869.42600000001</v>
          </cell>
          <cell r="AK5">
            <v>16726.558400000002</v>
          </cell>
          <cell r="AL5">
            <v>38017.65352</v>
          </cell>
          <cell r="AM5">
            <v>60457.440000000002</v>
          </cell>
          <cell r="AN5">
            <v>90686.16</v>
          </cell>
          <cell r="AO5">
            <v>154166.47200000001</v>
          </cell>
          <cell r="AP5">
            <v>16597.2631</v>
          </cell>
          <cell r="AQ5">
            <v>38489.3586</v>
          </cell>
          <cell r="AR5">
            <v>61094.22</v>
          </cell>
          <cell r="AS5">
            <v>92557.743300000002</v>
          </cell>
          <cell r="AT5">
            <v>158844.97200000001</v>
          </cell>
          <cell r="AU5">
            <v>16971.477599999998</v>
          </cell>
          <cell r="AV5">
            <v>39297.052300000003</v>
          </cell>
          <cell r="AW5">
            <v>62632.834000000003</v>
          </cell>
          <cell r="AX5">
            <v>94454.354500000001</v>
          </cell>
          <cell r="AY5">
            <v>161905.87589</v>
          </cell>
          <cell r="AZ5">
            <v>17128.332999999999</v>
          </cell>
          <cell r="BA5">
            <v>40201.205099999999</v>
          </cell>
          <cell r="BB5">
            <v>63979.361499999999</v>
          </cell>
          <cell r="BC5">
            <v>96724.703999999998</v>
          </cell>
          <cell r="BD5">
            <v>168260.68299999999</v>
          </cell>
          <cell r="BE5">
            <v>18050.807499999999</v>
          </cell>
          <cell r="BF5">
            <v>40841.212500000001</v>
          </cell>
          <cell r="BG5">
            <v>65648.467499999999</v>
          </cell>
          <cell r="BH5">
            <v>99834.074999999997</v>
          </cell>
          <cell r="BI5">
            <v>172440.67499999999</v>
          </cell>
          <cell r="BJ5">
            <v>18923.889599999999</v>
          </cell>
          <cell r="BK5">
            <v>42453.5936</v>
          </cell>
          <cell r="BL5">
            <v>68085.952000000005</v>
          </cell>
          <cell r="BM5">
            <v>102128.928</v>
          </cell>
          <cell r="BN5">
            <v>179226.25599999999</v>
          </cell>
          <cell r="BO5">
            <v>19950.242399999999</v>
          </cell>
          <cell r="BP5">
            <v>44333.872000000003</v>
          </cell>
          <cell r="BQ5">
            <v>70631.918799999999</v>
          </cell>
          <cell r="BR5">
            <v>105998.2576</v>
          </cell>
          <cell r="BS5">
            <v>186403.78</v>
          </cell>
          <cell r="BT5">
            <v>20527.136699999999</v>
          </cell>
          <cell r="BU5">
            <v>46514.694000000003</v>
          </cell>
          <cell r="BV5">
            <v>73816.797000000006</v>
          </cell>
          <cell r="BW5">
            <v>110624.0766</v>
          </cell>
          <cell r="BX5">
            <v>193137.09899999999</v>
          </cell>
        </row>
        <row r="6">
          <cell r="B6">
            <v>9300</v>
          </cell>
          <cell r="C6">
            <v>21978</v>
          </cell>
          <cell r="D6">
            <v>36650</v>
          </cell>
          <cell r="E6">
            <v>54865.5</v>
          </cell>
          <cell r="F6">
            <v>92392.5</v>
          </cell>
          <cell r="G6">
            <v>10671.5</v>
          </cell>
          <cell r="H6">
            <v>24167</v>
          </cell>
          <cell r="I6">
            <v>39610.5</v>
          </cell>
          <cell r="J6">
            <v>60500</v>
          </cell>
          <cell r="K6">
            <v>100910.5</v>
          </cell>
          <cell r="L6">
            <v>10706</v>
          </cell>
          <cell r="M6">
            <v>25000</v>
          </cell>
          <cell r="N6">
            <v>40912.5</v>
          </cell>
          <cell r="O6">
            <v>63250</v>
          </cell>
          <cell r="P6">
            <v>106815</v>
          </cell>
          <cell r="Q6">
            <v>10420</v>
          </cell>
          <cell r="R6">
            <v>25000</v>
          </cell>
          <cell r="S6">
            <v>41651.5</v>
          </cell>
          <cell r="T6">
            <v>65200</v>
          </cell>
          <cell r="U6">
            <v>110888</v>
          </cell>
          <cell r="V6">
            <v>14321.0175</v>
          </cell>
          <cell r="W6">
            <v>31435.141250000001</v>
          </cell>
          <cell r="X6">
            <v>50275.912499999999</v>
          </cell>
          <cell r="Y6">
            <v>73301.264750000002</v>
          </cell>
          <cell r="Z6">
            <v>122896.675</v>
          </cell>
          <cell r="AA6">
            <v>15841.040895</v>
          </cell>
          <cell r="AB6">
            <v>35389.017749999999</v>
          </cell>
          <cell r="AC6">
            <v>55247.60325</v>
          </cell>
          <cell r="AD6">
            <v>81420.200549999994</v>
          </cell>
          <cell r="AE6">
            <v>133816.31459999998</v>
          </cell>
          <cell r="AF6">
            <v>14642.382000000001</v>
          </cell>
          <cell r="AG6">
            <v>32997.832199999997</v>
          </cell>
          <cell r="AH6">
            <v>53372.232000000004</v>
          </cell>
          <cell r="AI6">
            <v>79108.842000000004</v>
          </cell>
          <cell r="AJ6">
            <v>130482.114</v>
          </cell>
          <cell r="AK6">
            <v>14257.8796</v>
          </cell>
          <cell r="AL6">
            <v>32596.636399999999</v>
          </cell>
          <cell r="AM6">
            <v>52194.923199999997</v>
          </cell>
          <cell r="AN6">
            <v>78242.003599999996</v>
          </cell>
          <cell r="AO6">
            <v>133565.59931999998</v>
          </cell>
          <cell r="AP6">
            <v>14509.87725</v>
          </cell>
          <cell r="AQ6">
            <v>33296.349900000001</v>
          </cell>
          <cell r="AR6">
            <v>53314.889320000002</v>
          </cell>
          <cell r="AS6">
            <v>80949.84150000001</v>
          </cell>
          <cell r="AT6">
            <v>134050.90104999999</v>
          </cell>
          <cell r="AU6">
            <v>15001.57395</v>
          </cell>
          <cell r="AV6">
            <v>33993.465550000001</v>
          </cell>
          <cell r="AW6">
            <v>54096.584849999999</v>
          </cell>
          <cell r="AX6">
            <v>81978.298049999998</v>
          </cell>
          <cell r="AY6">
            <v>138852.95215</v>
          </cell>
          <cell r="AZ6">
            <v>15113.235000000001</v>
          </cell>
          <cell r="BA6">
            <v>34609.308149999997</v>
          </cell>
          <cell r="BB6">
            <v>55415.195</v>
          </cell>
          <cell r="BC6">
            <v>83425.057199999996</v>
          </cell>
          <cell r="BD6">
            <v>144079.50699999998</v>
          </cell>
          <cell r="BE6">
            <v>15479.32375</v>
          </cell>
          <cell r="BF6">
            <v>35597.402499999997</v>
          </cell>
          <cell r="BG6">
            <v>57288.624250000001</v>
          </cell>
          <cell r="BH6">
            <v>85871.422449999998</v>
          </cell>
          <cell r="BI6">
            <v>147734.26250000001</v>
          </cell>
          <cell r="BJ6">
            <v>16570.9192</v>
          </cell>
          <cell r="BK6">
            <v>37247.020799999998</v>
          </cell>
          <cell r="BL6">
            <v>59124.639200000005</v>
          </cell>
          <cell r="BM6">
            <v>88211.358399999997</v>
          </cell>
          <cell r="BN6">
            <v>152692.76</v>
          </cell>
          <cell r="BO6">
            <v>17698.283220000001</v>
          </cell>
          <cell r="BP6">
            <v>38993.655599999998</v>
          </cell>
          <cell r="BQ6">
            <v>61009.453399999999</v>
          </cell>
          <cell r="BR6">
            <v>91136.334600000002</v>
          </cell>
          <cell r="BS6">
            <v>157989.79840000003</v>
          </cell>
          <cell r="BT6">
            <v>18302.5209</v>
          </cell>
          <cell r="BU6">
            <v>40043.0844</v>
          </cell>
          <cell r="BV6">
            <v>62602.71099</v>
          </cell>
          <cell r="BW6">
            <v>94596.730949999997</v>
          </cell>
          <cell r="BX6">
            <v>161689.12109999999</v>
          </cell>
        </row>
        <row r="7">
          <cell r="B7">
            <v>92.953523238380811</v>
          </cell>
          <cell r="C7">
            <v>91.574999999999989</v>
          </cell>
          <cell r="D7">
            <v>92.864744336897587</v>
          </cell>
          <cell r="E7">
            <v>91.44250000000001</v>
          </cell>
          <cell r="F7">
            <v>91.796739162833205</v>
          </cell>
          <cell r="G7">
            <v>93.609649122807014</v>
          </cell>
          <cell r="H7">
            <v>92.91426374471358</v>
          </cell>
          <cell r="I7">
            <v>92.117441860465121</v>
          </cell>
          <cell r="J7">
            <v>92.723148602256018</v>
          </cell>
          <cell r="K7">
            <v>91.404438405797109</v>
          </cell>
          <cell r="L7">
            <v>88.684559310801859</v>
          </cell>
          <cell r="M7">
            <v>88.520643013950846</v>
          </cell>
          <cell r="N7">
            <v>87.821448503842362</v>
          </cell>
          <cell r="O7">
            <v>88.082107843137265</v>
          </cell>
          <cell r="P7">
            <v>88.156645896092101</v>
          </cell>
          <cell r="Q7">
            <v>85.634451019066404</v>
          </cell>
          <cell r="R7">
            <v>87.351502445842073</v>
          </cell>
          <cell r="S7">
            <v>86.955114822546975</v>
          </cell>
          <cell r="T7">
            <v>87.958341202816825</v>
          </cell>
          <cell r="U7">
            <v>87.664041994750647</v>
          </cell>
          <cell r="V7">
            <v>84.939759036144565</v>
          </cell>
          <cell r="W7">
            <v>84.103260869565219</v>
          </cell>
          <cell r="X7">
            <v>85.9375</v>
          </cell>
          <cell r="Y7">
            <v>85.307328605200951</v>
          </cell>
          <cell r="Z7">
            <v>84.603551950776108</v>
          </cell>
          <cell r="AA7">
            <v>86.416666666666657</v>
          </cell>
          <cell r="AB7">
            <v>86.875</v>
          </cell>
          <cell r="AC7">
            <v>87.359098228663441</v>
          </cell>
          <cell r="AD7">
            <v>87.281659388646275</v>
          </cell>
          <cell r="AE7">
            <v>84.659493589330566</v>
          </cell>
          <cell r="AF7">
            <v>86.176470588235304</v>
          </cell>
          <cell r="AG7">
            <v>84.871465295629818</v>
          </cell>
          <cell r="AH7">
            <v>87.54098360655739</v>
          </cell>
          <cell r="AI7">
            <v>87.073707370737068</v>
          </cell>
          <cell r="AJ7">
            <v>84.252984833817351</v>
          </cell>
          <cell r="AK7">
            <v>85.240963855421683</v>
          </cell>
          <cell r="AL7">
            <v>85.740789822422471</v>
          </cell>
          <cell r="AM7">
            <v>86.333333333333329</v>
          </cell>
          <cell r="AN7">
            <v>86.277777777777771</v>
          </cell>
          <cell r="AO7">
            <v>86.637254901960773</v>
          </cell>
          <cell r="AP7">
            <v>87.423312883435571</v>
          </cell>
          <cell r="AQ7">
            <v>86.507936507936506</v>
          </cell>
          <cell r="AR7">
            <v>87.266666666666666</v>
          </cell>
          <cell r="AS7">
            <v>87.458745874587464</v>
          </cell>
          <cell r="AT7">
            <v>84.391025641025635</v>
          </cell>
          <cell r="AU7">
            <v>88.392857142857153</v>
          </cell>
          <cell r="AV7">
            <v>86.503856041131101</v>
          </cell>
          <cell r="AW7">
            <v>86.370967741935473</v>
          </cell>
          <cell r="AX7">
            <v>86.791443850267385</v>
          </cell>
          <cell r="AY7">
            <v>85.761527422474572</v>
          </cell>
          <cell r="AZ7">
            <v>88.235294117647072</v>
          </cell>
          <cell r="BA7">
            <v>86.090225563909769</v>
          </cell>
          <cell r="BB7">
            <v>86.614173228346459</v>
          </cell>
          <cell r="BC7">
            <v>86.25</v>
          </cell>
          <cell r="BD7">
            <v>85.628742514970057</v>
          </cell>
          <cell r="BE7">
            <v>85.754189944134083</v>
          </cell>
          <cell r="BF7">
            <v>87.160493827160479</v>
          </cell>
          <cell r="BG7">
            <v>87.265745007680493</v>
          </cell>
          <cell r="BH7">
            <v>86.014141414141406</v>
          </cell>
          <cell r="BI7">
            <v>85.67251461988306</v>
          </cell>
          <cell r="BJ7">
            <v>87.56613756613757</v>
          </cell>
          <cell r="BK7">
            <v>87.735849056603769</v>
          </cell>
          <cell r="BL7">
            <v>86.838235294117652</v>
          </cell>
          <cell r="BM7">
            <v>86.372549019607831</v>
          </cell>
          <cell r="BN7">
            <v>85.19553072625699</v>
          </cell>
          <cell r="BO7">
            <v>88.712121212121218</v>
          </cell>
          <cell r="BP7">
            <v>87.954545454545439</v>
          </cell>
          <cell r="BQ7">
            <v>86.37660485021398</v>
          </cell>
          <cell r="BR7">
            <v>85.979087452471489</v>
          </cell>
          <cell r="BS7">
            <v>84.756756756756772</v>
          </cell>
          <cell r="BT7">
            <v>89.162561576354676</v>
          </cell>
          <cell r="BU7">
            <v>86.086956521739125</v>
          </cell>
          <cell r="BV7">
            <v>84.808219178082183</v>
          </cell>
          <cell r="BW7">
            <v>85.511882998171842</v>
          </cell>
          <cell r="BX7">
            <v>83.717277486910987</v>
          </cell>
        </row>
        <row r="8">
          <cell r="B8">
            <v>8394</v>
          </cell>
          <cell r="C8">
            <v>22256</v>
          </cell>
          <cell r="D8">
            <v>38000</v>
          </cell>
          <cell r="E8">
            <v>56044</v>
          </cell>
          <cell r="F8">
            <v>92900</v>
          </cell>
          <cell r="G8">
            <v>9546</v>
          </cell>
          <cell r="H8">
            <v>23510</v>
          </cell>
          <cell r="I8">
            <v>40404</v>
          </cell>
          <cell r="J8">
            <v>62000</v>
          </cell>
          <cell r="K8">
            <v>99050</v>
          </cell>
          <cell r="L8">
            <v>10500</v>
          </cell>
          <cell r="M8">
            <v>24540</v>
          </cell>
          <cell r="N8">
            <v>41000</v>
          </cell>
          <cell r="O8">
            <v>63500</v>
          </cell>
          <cell r="P8">
            <v>101600</v>
          </cell>
          <cell r="Q8">
            <v>10000</v>
          </cell>
          <cell r="R8">
            <v>25000</v>
          </cell>
          <cell r="S8">
            <v>43680</v>
          </cell>
          <cell r="T8">
            <v>68554</v>
          </cell>
          <cell r="U8">
            <v>110866</v>
          </cell>
          <cell r="V8">
            <v>13203.775</v>
          </cell>
          <cell r="W8">
            <v>30470.25</v>
          </cell>
          <cell r="X8">
            <v>48752.4</v>
          </cell>
          <cell r="Y8">
            <v>72519.195000000007</v>
          </cell>
          <cell r="Z8">
            <v>120052.785</v>
          </cell>
          <cell r="AA8">
            <v>15275.834999999999</v>
          </cell>
          <cell r="AB8">
            <v>33606.837</v>
          </cell>
          <cell r="AC8">
            <v>54483.811500000003</v>
          </cell>
          <cell r="AD8">
            <v>80249.053199999995</v>
          </cell>
          <cell r="AE8">
            <v>130964.8254</v>
          </cell>
          <cell r="AF8">
            <v>13992.72</v>
          </cell>
          <cell r="AG8">
            <v>31883.412</v>
          </cell>
          <cell r="AH8">
            <v>50973.48</v>
          </cell>
          <cell r="AI8">
            <v>77589.632400000002</v>
          </cell>
          <cell r="AJ8">
            <v>126933.96</v>
          </cell>
          <cell r="AK8">
            <v>13099.111999999999</v>
          </cell>
          <cell r="AL8">
            <v>31437.8688</v>
          </cell>
          <cell r="AM8">
            <v>50381.2</v>
          </cell>
          <cell r="AN8">
            <v>77889.335200000001</v>
          </cell>
          <cell r="AO8">
            <v>133006.36799999999</v>
          </cell>
          <cell r="AP8">
            <v>13746.199500000001</v>
          </cell>
          <cell r="AQ8">
            <v>30750.757399999999</v>
          </cell>
          <cell r="AR8">
            <v>52235.558100000002</v>
          </cell>
          <cell r="AS8">
            <v>79422.486000000004</v>
          </cell>
          <cell r="AT8">
            <v>132370.81</v>
          </cell>
          <cell r="AU8">
            <v>13779.223480000001</v>
          </cell>
          <cell r="AV8">
            <v>33134.789599999996</v>
          </cell>
          <cell r="AW8">
            <v>53439.950299999997</v>
          </cell>
          <cell r="AX8">
            <v>81119.622099999993</v>
          </cell>
          <cell r="AY8">
            <v>132842.2205</v>
          </cell>
          <cell r="AZ8">
            <v>13601.9115</v>
          </cell>
          <cell r="BA8">
            <v>33249.116999999998</v>
          </cell>
          <cell r="BB8">
            <v>54014.701889999997</v>
          </cell>
          <cell r="BC8">
            <v>82215.998399999997</v>
          </cell>
          <cell r="BD8">
            <v>138034.21299999999</v>
          </cell>
          <cell r="BE8">
            <v>13855.7595</v>
          </cell>
          <cell r="BF8">
            <v>33177.182500000003</v>
          </cell>
          <cell r="BG8">
            <v>53446.525000000001</v>
          </cell>
          <cell r="BH8">
            <v>82690.850000000006</v>
          </cell>
          <cell r="BI8">
            <v>142187.92499999999</v>
          </cell>
          <cell r="BJ8">
            <v>15018.96</v>
          </cell>
          <cell r="BK8">
            <v>35044.239999999998</v>
          </cell>
          <cell r="BL8">
            <v>57072.048000000003</v>
          </cell>
          <cell r="BM8">
            <v>86108.703999999998</v>
          </cell>
          <cell r="BN8">
            <v>145243.35584</v>
          </cell>
          <cell r="BO8">
            <v>16020.6492</v>
          </cell>
          <cell r="BP8">
            <v>36776.962</v>
          </cell>
          <cell r="BQ8">
            <v>59850.727200000001</v>
          </cell>
          <cell r="BR8">
            <v>89776.090800000005</v>
          </cell>
          <cell r="BS8">
            <v>155168.552</v>
          </cell>
          <cell r="BT8">
            <v>16603.723379999999</v>
          </cell>
          <cell r="BU8">
            <v>38020.706400000003</v>
          </cell>
          <cell r="BV8">
            <v>60671.34</v>
          </cell>
          <cell r="BW8">
            <v>91007.01</v>
          </cell>
          <cell r="BX8">
            <v>152386.18229999999</v>
          </cell>
        </row>
        <row r="9">
          <cell r="B9">
            <v>8256</v>
          </cell>
          <cell r="C9">
            <v>19180</v>
          </cell>
          <cell r="D9">
            <v>30360</v>
          </cell>
          <cell r="E9">
            <v>44220</v>
          </cell>
          <cell r="F9">
            <v>73040</v>
          </cell>
          <cell r="G9">
            <v>9500</v>
          </cell>
          <cell r="H9">
            <v>22000</v>
          </cell>
          <cell r="I9">
            <v>33256</v>
          </cell>
          <cell r="J9">
            <v>50919</v>
          </cell>
          <cell r="K9">
            <v>85080</v>
          </cell>
          <cell r="L9">
            <v>9500</v>
          </cell>
          <cell r="M9">
            <v>21408</v>
          </cell>
          <cell r="N9">
            <v>35000</v>
          </cell>
          <cell r="O9">
            <v>54000</v>
          </cell>
          <cell r="P9">
            <v>90400</v>
          </cell>
          <cell r="Q9">
            <v>9920</v>
          </cell>
          <cell r="R9">
            <v>22124</v>
          </cell>
          <cell r="S9">
            <v>36100</v>
          </cell>
          <cell r="T9">
            <v>56866</v>
          </cell>
          <cell r="U9">
            <v>97005</v>
          </cell>
          <cell r="V9">
            <v>14625.72</v>
          </cell>
          <cell r="W9">
            <v>29454.575000000001</v>
          </cell>
          <cell r="X9">
            <v>45502.239999999998</v>
          </cell>
          <cell r="Y9">
            <v>66018.875</v>
          </cell>
          <cell r="Z9">
            <v>112536.79</v>
          </cell>
          <cell r="AA9">
            <v>14868.4794</v>
          </cell>
          <cell r="AB9">
            <v>30551.67</v>
          </cell>
          <cell r="AC9">
            <v>47660.605199999998</v>
          </cell>
          <cell r="AD9">
            <v>71287.23</v>
          </cell>
          <cell r="AE9">
            <v>120882.7743</v>
          </cell>
          <cell r="AF9">
            <v>13193.136</v>
          </cell>
          <cell r="AG9">
            <v>29984.400000000001</v>
          </cell>
          <cell r="AH9">
            <v>47575.248</v>
          </cell>
          <cell r="AI9">
            <v>69963.600000000006</v>
          </cell>
          <cell r="AJ9">
            <v>117638.796</v>
          </cell>
          <cell r="AK9">
            <v>14106.736000000001</v>
          </cell>
          <cell r="AL9">
            <v>30228.720000000001</v>
          </cell>
          <cell r="AM9">
            <v>47257.565600000002</v>
          </cell>
          <cell r="AN9">
            <v>71339.779200000004</v>
          </cell>
          <cell r="AO9">
            <v>120914.88</v>
          </cell>
          <cell r="AP9">
            <v>14255.317999999999</v>
          </cell>
          <cell r="AQ9">
            <v>30547.11</v>
          </cell>
          <cell r="AR9">
            <v>48875.375999999997</v>
          </cell>
          <cell r="AS9">
            <v>72294.827000000005</v>
          </cell>
          <cell r="AT9">
            <v>123206.677</v>
          </cell>
          <cell r="AU9">
            <v>15153.105</v>
          </cell>
          <cell r="AV9">
            <v>31417.437699999999</v>
          </cell>
          <cell r="AW9">
            <v>49601.163699999997</v>
          </cell>
          <cell r="AX9">
            <v>73240.007500000007</v>
          </cell>
          <cell r="AY9">
            <v>122235.04700000001</v>
          </cell>
          <cell r="AZ9">
            <v>14508.705599999999</v>
          </cell>
          <cell r="BA9">
            <v>32241.567999999999</v>
          </cell>
          <cell r="BB9">
            <v>50377.45</v>
          </cell>
          <cell r="BC9">
            <v>75818.062250000003</v>
          </cell>
          <cell r="BD9">
            <v>127958.723</v>
          </cell>
          <cell r="BE9">
            <v>15832.272499999999</v>
          </cell>
          <cell r="BF9">
            <v>33883.08</v>
          </cell>
          <cell r="BG9">
            <v>51631.360000000001</v>
          </cell>
          <cell r="BH9">
            <v>76640.3</v>
          </cell>
          <cell r="BI9">
            <v>126053.125</v>
          </cell>
          <cell r="BJ9">
            <v>15018.96</v>
          </cell>
          <cell r="BK9">
            <v>33342.091200000003</v>
          </cell>
          <cell r="BL9">
            <v>52466.2336</v>
          </cell>
          <cell r="BM9">
            <v>79199.982399999994</v>
          </cell>
          <cell r="BN9">
            <v>134469.75520000001</v>
          </cell>
          <cell r="BO9">
            <v>16322.9256</v>
          </cell>
          <cell r="BP9">
            <v>35265.58</v>
          </cell>
          <cell r="BQ9">
            <v>55417.34</v>
          </cell>
          <cell r="BR9">
            <v>83629.804000000004</v>
          </cell>
          <cell r="BS9">
            <v>137031.96799999999</v>
          </cell>
          <cell r="BT9">
            <v>17594.688600000001</v>
          </cell>
          <cell r="BU9">
            <v>37413.993000000002</v>
          </cell>
          <cell r="BV9">
            <v>57637.773000000001</v>
          </cell>
          <cell r="BW9">
            <v>85951.065000000002</v>
          </cell>
          <cell r="BX9">
            <v>147633.59400000001</v>
          </cell>
        </row>
        <row r="10">
          <cell r="B10">
            <v>12000</v>
          </cell>
          <cell r="C10">
            <v>27840</v>
          </cell>
          <cell r="D10">
            <v>45447.5</v>
          </cell>
          <cell r="E10">
            <v>67100</v>
          </cell>
          <cell r="F10">
            <v>110577</v>
          </cell>
          <cell r="G10">
            <v>12330</v>
          </cell>
          <cell r="H10">
            <v>30056</v>
          </cell>
          <cell r="I10">
            <v>47870</v>
          </cell>
          <cell r="J10">
            <v>69338</v>
          </cell>
          <cell r="K10">
            <v>108929</v>
          </cell>
          <cell r="L10">
            <v>15590</v>
          </cell>
          <cell r="M10">
            <v>34880</v>
          </cell>
          <cell r="N10">
            <v>54223</v>
          </cell>
          <cell r="O10">
            <v>78000</v>
          </cell>
          <cell r="P10">
            <v>120916</v>
          </cell>
          <cell r="Q10">
            <v>15356</v>
          </cell>
          <cell r="R10">
            <v>33000</v>
          </cell>
          <cell r="S10">
            <v>52108</v>
          </cell>
          <cell r="T10">
            <v>76480</v>
          </cell>
          <cell r="U10">
            <v>120008</v>
          </cell>
          <cell r="V10">
            <v>20313.5</v>
          </cell>
          <cell r="W10">
            <v>41033.269999999997</v>
          </cell>
          <cell r="X10">
            <v>62667.147499999999</v>
          </cell>
          <cell r="Y10">
            <v>89887.237500000003</v>
          </cell>
          <cell r="Z10">
            <v>150319.9</v>
          </cell>
          <cell r="AA10">
            <v>21386.169000000002</v>
          </cell>
          <cell r="AB10">
            <v>43994.404799999997</v>
          </cell>
          <cell r="AC10">
            <v>68028.385200000004</v>
          </cell>
          <cell r="AD10">
            <v>99802.122000000003</v>
          </cell>
          <cell r="AE10">
            <v>160905.462</v>
          </cell>
          <cell r="AF10">
            <v>21988.560000000001</v>
          </cell>
          <cell r="AG10">
            <v>44276.964</v>
          </cell>
          <cell r="AH10">
            <v>67165.055999999997</v>
          </cell>
          <cell r="AI10">
            <v>98748.623999999996</v>
          </cell>
          <cell r="AJ10">
            <v>152920.44</v>
          </cell>
          <cell r="AK10">
            <v>21160.103999999999</v>
          </cell>
          <cell r="AL10">
            <v>44315.303520000001</v>
          </cell>
          <cell r="AM10">
            <v>70533.679999999993</v>
          </cell>
          <cell r="AN10">
            <v>98747.152000000002</v>
          </cell>
          <cell r="AO10">
            <v>156181.72</v>
          </cell>
          <cell r="AP10">
            <v>20364.740000000002</v>
          </cell>
          <cell r="AQ10">
            <v>45820.665000000001</v>
          </cell>
          <cell r="AR10">
            <v>69138.292300000001</v>
          </cell>
          <cell r="AS10">
            <v>99787.225999999995</v>
          </cell>
          <cell r="AT10">
            <v>162917.92000000001</v>
          </cell>
          <cell r="AU10">
            <v>21416.3884</v>
          </cell>
          <cell r="AV10">
            <v>45055.232199999999</v>
          </cell>
          <cell r="AW10">
            <v>70714.490000000005</v>
          </cell>
          <cell r="AX10">
            <v>101020.7</v>
          </cell>
          <cell r="AY10">
            <v>163714.14642</v>
          </cell>
          <cell r="AZ10">
            <v>20352.489799999999</v>
          </cell>
          <cell r="BA10">
            <v>44332.156000000003</v>
          </cell>
          <cell r="BB10">
            <v>69017.106499999994</v>
          </cell>
          <cell r="BC10">
            <v>101258.67449999999</v>
          </cell>
          <cell r="BD10">
            <v>171283.33</v>
          </cell>
          <cell r="BE10">
            <v>20471.0275</v>
          </cell>
          <cell r="BF10">
            <v>46387.55</v>
          </cell>
          <cell r="BG10">
            <v>72465.420499999993</v>
          </cell>
          <cell r="BH10">
            <v>105884.625</v>
          </cell>
          <cell r="BI10">
            <v>173953.3125</v>
          </cell>
          <cell r="BJ10">
            <v>20726.164799999999</v>
          </cell>
          <cell r="BK10">
            <v>48561.303999999996</v>
          </cell>
          <cell r="BL10">
            <v>75094.8</v>
          </cell>
          <cell r="BM10">
            <v>106424.35056000001</v>
          </cell>
          <cell r="BN10">
            <v>173218.67199999999</v>
          </cell>
          <cell r="BO10">
            <v>22166.936000000002</v>
          </cell>
          <cell r="BP10">
            <v>48565.741600000001</v>
          </cell>
          <cell r="BQ10">
            <v>78420.574040000007</v>
          </cell>
          <cell r="BR10">
            <v>110834.68</v>
          </cell>
          <cell r="BS10">
            <v>185396.19200000001</v>
          </cell>
          <cell r="BT10">
            <v>22043.9202</v>
          </cell>
          <cell r="BU10">
            <v>50296.540860000001</v>
          </cell>
          <cell r="BV10">
            <v>78266.028600000005</v>
          </cell>
          <cell r="BW10">
            <v>115376.6649</v>
          </cell>
          <cell r="BX10">
            <v>199406.47080000001</v>
          </cell>
        </row>
        <row r="11">
          <cell r="B11">
            <v>9660</v>
          </cell>
          <cell r="C11">
            <v>21240</v>
          </cell>
          <cell r="D11">
            <v>34703</v>
          </cell>
          <cell r="E11">
            <v>53150</v>
          </cell>
          <cell r="F11">
            <v>91885</v>
          </cell>
          <cell r="G11">
            <v>11212</v>
          </cell>
          <cell r="H11">
            <v>24257</v>
          </cell>
          <cell r="I11">
            <v>38961</v>
          </cell>
          <cell r="J11">
            <v>60000</v>
          </cell>
          <cell r="K11">
            <v>101076</v>
          </cell>
          <cell r="L11">
            <v>11520</v>
          </cell>
          <cell r="M11">
            <v>25000</v>
          </cell>
          <cell r="N11">
            <v>40800</v>
          </cell>
          <cell r="O11">
            <v>64000</v>
          </cell>
          <cell r="P11">
            <v>110000</v>
          </cell>
          <cell r="Q11">
            <v>12000</v>
          </cell>
          <cell r="R11">
            <v>25984</v>
          </cell>
          <cell r="S11">
            <v>42962</v>
          </cell>
          <cell r="T11">
            <v>67000</v>
          </cell>
          <cell r="U11">
            <v>119011</v>
          </cell>
          <cell r="V11">
            <v>17164.907500000001</v>
          </cell>
          <cell r="W11">
            <v>35548.625</v>
          </cell>
          <cell r="X11">
            <v>54541.747499999998</v>
          </cell>
          <cell r="Y11">
            <v>80136.757500000007</v>
          </cell>
          <cell r="Z11">
            <v>135084.77499999999</v>
          </cell>
          <cell r="AA11">
            <v>18229.163100000002</v>
          </cell>
          <cell r="AB11">
            <v>36865.681799999998</v>
          </cell>
          <cell r="AC11">
            <v>57233.461799999997</v>
          </cell>
          <cell r="AD11">
            <v>84526.286999999997</v>
          </cell>
          <cell r="AE11">
            <v>146648.016</v>
          </cell>
          <cell r="AF11">
            <v>16191.575999999999</v>
          </cell>
          <cell r="AG11">
            <v>34981.800000000003</v>
          </cell>
          <cell r="AH11">
            <v>53971.92</v>
          </cell>
          <cell r="AI11">
            <v>79958.399999999994</v>
          </cell>
          <cell r="AJ11">
            <v>138228.084</v>
          </cell>
          <cell r="AK11">
            <v>15315.8848</v>
          </cell>
          <cell r="AL11">
            <v>34259.216</v>
          </cell>
          <cell r="AM11">
            <v>53404.072</v>
          </cell>
          <cell r="AN11">
            <v>80307.632800000007</v>
          </cell>
          <cell r="AO11">
            <v>138044.48800000001</v>
          </cell>
          <cell r="AP11">
            <v>15579.026099999999</v>
          </cell>
          <cell r="AQ11">
            <v>33805.468399999998</v>
          </cell>
          <cell r="AR11">
            <v>53966.561000000002</v>
          </cell>
          <cell r="AS11">
            <v>81458.960000000006</v>
          </cell>
          <cell r="AT11">
            <v>143265.94589999999</v>
          </cell>
          <cell r="AU11">
            <v>15658.208500000001</v>
          </cell>
          <cell r="AV11">
            <v>34852.141499999998</v>
          </cell>
          <cell r="AW11">
            <v>54652.198700000001</v>
          </cell>
          <cell r="AX11">
            <v>82836.974000000002</v>
          </cell>
          <cell r="AY11">
            <v>145469.80799999999</v>
          </cell>
          <cell r="AZ11">
            <v>16120.784</v>
          </cell>
          <cell r="BA11">
            <v>35264.214999999997</v>
          </cell>
          <cell r="BB11">
            <v>55415.195</v>
          </cell>
          <cell r="BC11">
            <v>84231.096399999995</v>
          </cell>
          <cell r="BD11">
            <v>149117.25200000001</v>
          </cell>
          <cell r="BE11">
            <v>16739.855</v>
          </cell>
          <cell r="BF11">
            <v>36303.300000000003</v>
          </cell>
          <cell r="BG11">
            <v>57107.107750000003</v>
          </cell>
          <cell r="BH11">
            <v>86220.337499999994</v>
          </cell>
          <cell r="BI11">
            <v>151969.64749999999</v>
          </cell>
          <cell r="BJ11">
            <v>17622.2464</v>
          </cell>
          <cell r="BK11">
            <v>37247.020799999998</v>
          </cell>
          <cell r="BL11">
            <v>59274.828800000003</v>
          </cell>
          <cell r="BM11">
            <v>89713.254400000005</v>
          </cell>
          <cell r="BN11">
            <v>158199.712</v>
          </cell>
          <cell r="BO11">
            <v>18338.101600000002</v>
          </cell>
          <cell r="BP11">
            <v>39295.932000000001</v>
          </cell>
          <cell r="BQ11">
            <v>60858.315199999997</v>
          </cell>
          <cell r="BR11">
            <v>91690.508000000002</v>
          </cell>
          <cell r="BS11">
            <v>162685.15848000001</v>
          </cell>
          <cell r="BT11">
            <v>19414.828799999999</v>
          </cell>
          <cell r="BU11">
            <v>40447.56</v>
          </cell>
          <cell r="BV11">
            <v>63704.906999999999</v>
          </cell>
          <cell r="BW11">
            <v>96062.955000000002</v>
          </cell>
          <cell r="BX11">
            <v>170890.94099999999</v>
          </cell>
        </row>
        <row r="12">
          <cell r="B12">
            <v>10300</v>
          </cell>
          <cell r="C12">
            <v>24920</v>
          </cell>
          <cell r="D12">
            <v>39857</v>
          </cell>
          <cell r="E12">
            <v>59622</v>
          </cell>
          <cell r="F12">
            <v>98128</v>
          </cell>
          <cell r="G12">
            <v>12000</v>
          </cell>
          <cell r="H12">
            <v>26000</v>
          </cell>
          <cell r="I12">
            <v>42020</v>
          </cell>
          <cell r="J12">
            <v>62274</v>
          </cell>
          <cell r="K12">
            <v>102550</v>
          </cell>
          <cell r="L12">
            <v>12000</v>
          </cell>
          <cell r="M12">
            <v>28401</v>
          </cell>
          <cell r="N12">
            <v>45030</v>
          </cell>
          <cell r="O12">
            <v>66000</v>
          </cell>
          <cell r="P12">
            <v>107330</v>
          </cell>
          <cell r="Q12">
            <v>13387</v>
          </cell>
          <cell r="R12">
            <v>29004</v>
          </cell>
          <cell r="S12">
            <v>45504</v>
          </cell>
          <cell r="T12">
            <v>69066</v>
          </cell>
          <cell r="U12">
            <v>112484</v>
          </cell>
          <cell r="V12">
            <v>15235.125</v>
          </cell>
          <cell r="W12">
            <v>35447.057500000003</v>
          </cell>
          <cell r="X12">
            <v>55862.125</v>
          </cell>
          <cell r="Y12">
            <v>82168.107499999998</v>
          </cell>
          <cell r="Z12">
            <v>139147.47500000001</v>
          </cell>
          <cell r="AA12">
            <v>16803.4185</v>
          </cell>
          <cell r="AB12">
            <v>38393.265299999999</v>
          </cell>
          <cell r="AC12">
            <v>60349.73214</v>
          </cell>
          <cell r="AD12">
            <v>89720.070900000006</v>
          </cell>
          <cell r="AE12">
            <v>152758.35</v>
          </cell>
          <cell r="AF12">
            <v>14992.2</v>
          </cell>
          <cell r="AG12">
            <v>34981.800000000003</v>
          </cell>
          <cell r="AH12">
            <v>56670.516000000003</v>
          </cell>
          <cell r="AI12">
            <v>84955.8</v>
          </cell>
          <cell r="AJ12">
            <v>145524.288</v>
          </cell>
          <cell r="AK12">
            <v>14600.47176</v>
          </cell>
          <cell r="AL12">
            <v>33453.116800000003</v>
          </cell>
          <cell r="AM12">
            <v>55318.5576</v>
          </cell>
          <cell r="AN12">
            <v>82826.692800000004</v>
          </cell>
          <cell r="AO12">
            <v>144090.23199999999</v>
          </cell>
          <cell r="AP12">
            <v>14255.317999999999</v>
          </cell>
          <cell r="AQ12">
            <v>33601.821000000004</v>
          </cell>
          <cell r="AR12">
            <v>54984.798000000003</v>
          </cell>
          <cell r="AS12">
            <v>84513.671000000002</v>
          </cell>
          <cell r="AT12">
            <v>146626.128</v>
          </cell>
          <cell r="AU12">
            <v>14142.897999999999</v>
          </cell>
          <cell r="AV12">
            <v>34347.038</v>
          </cell>
          <cell r="AW12">
            <v>56571.591999999997</v>
          </cell>
          <cell r="AX12">
            <v>85867.595000000001</v>
          </cell>
          <cell r="AY12">
            <v>151733.0914</v>
          </cell>
          <cell r="AZ12">
            <v>15113.235000000001</v>
          </cell>
          <cell r="BA12">
            <v>34961.950299999997</v>
          </cell>
          <cell r="BB12">
            <v>57430.292999999998</v>
          </cell>
          <cell r="BC12">
            <v>87656.763000000006</v>
          </cell>
          <cell r="BD12">
            <v>154154.997</v>
          </cell>
          <cell r="BE12">
            <v>15126.375</v>
          </cell>
          <cell r="BF12">
            <v>36202.457499999997</v>
          </cell>
          <cell r="BG12">
            <v>58488.65</v>
          </cell>
          <cell r="BH12">
            <v>90153.195000000007</v>
          </cell>
          <cell r="BI12">
            <v>159331.15</v>
          </cell>
          <cell r="BJ12">
            <v>16020.224</v>
          </cell>
          <cell r="BK12">
            <v>38048.031999999999</v>
          </cell>
          <cell r="BL12">
            <v>61077.103999999999</v>
          </cell>
          <cell r="BM12">
            <v>93668.247199999998</v>
          </cell>
          <cell r="BN12">
            <v>163306.15839999999</v>
          </cell>
          <cell r="BO12">
            <v>17763.776440000001</v>
          </cell>
          <cell r="BP12">
            <v>40303.519999999997</v>
          </cell>
          <cell r="BQ12">
            <v>65493.22</v>
          </cell>
          <cell r="BR12">
            <v>97736.035999999993</v>
          </cell>
          <cell r="BS12">
            <v>171692.9952</v>
          </cell>
          <cell r="BT12">
            <v>18706.996500000001</v>
          </cell>
          <cell r="BU12">
            <v>42116.021849999997</v>
          </cell>
          <cell r="BV12">
            <v>68154.138600000006</v>
          </cell>
          <cell r="BW12">
            <v>101523.3756</v>
          </cell>
          <cell r="BX12">
            <v>178171.5018</v>
          </cell>
        </row>
        <row r="13">
          <cell r="B13">
            <v>9000</v>
          </cell>
          <cell r="C13">
            <v>22444</v>
          </cell>
          <cell r="D13">
            <v>39100</v>
          </cell>
          <cell r="E13">
            <v>55926</v>
          </cell>
          <cell r="F13">
            <v>93506</v>
          </cell>
          <cell r="G13">
            <v>10400</v>
          </cell>
          <cell r="H13">
            <v>24500</v>
          </cell>
          <cell r="I13">
            <v>40633</v>
          </cell>
          <cell r="J13">
            <v>63535</v>
          </cell>
          <cell r="K13">
            <v>107592</v>
          </cell>
          <cell r="L13">
            <v>11268</v>
          </cell>
          <cell r="M13">
            <v>25000</v>
          </cell>
          <cell r="N13">
            <v>40825</v>
          </cell>
          <cell r="O13">
            <v>62328</v>
          </cell>
          <cell r="P13">
            <v>110000</v>
          </cell>
          <cell r="Q13">
            <v>10000</v>
          </cell>
          <cell r="R13">
            <v>24005</v>
          </cell>
          <cell r="S13">
            <v>39770</v>
          </cell>
          <cell r="T13">
            <v>61528</v>
          </cell>
          <cell r="U13">
            <v>104412</v>
          </cell>
          <cell r="V13">
            <v>13508.477500000001</v>
          </cell>
          <cell r="W13">
            <v>30714.011999999999</v>
          </cell>
          <cell r="X13">
            <v>48752.4</v>
          </cell>
          <cell r="Y13">
            <v>71503.520000000004</v>
          </cell>
          <cell r="Z13">
            <v>120763.75750000001</v>
          </cell>
          <cell r="AA13">
            <v>13239.057000000001</v>
          </cell>
          <cell r="AB13">
            <v>32588.448</v>
          </cell>
          <cell r="AC13">
            <v>51428.644500000002</v>
          </cell>
          <cell r="AD13">
            <v>76786.530599999998</v>
          </cell>
          <cell r="AE13">
            <v>124243.458</v>
          </cell>
          <cell r="AF13">
            <v>12993.24</v>
          </cell>
          <cell r="AG13">
            <v>30983.88</v>
          </cell>
          <cell r="AH13">
            <v>49974</v>
          </cell>
          <cell r="AI13">
            <v>74561.207999999999</v>
          </cell>
          <cell r="AJ13">
            <v>122136.45600000001</v>
          </cell>
          <cell r="AK13">
            <v>13300.6368</v>
          </cell>
          <cell r="AL13">
            <v>31034.819200000002</v>
          </cell>
          <cell r="AM13">
            <v>50481.962399999997</v>
          </cell>
          <cell r="AN13">
            <v>75622.181200000006</v>
          </cell>
          <cell r="AO13">
            <v>122930.128</v>
          </cell>
          <cell r="AP13">
            <v>13440.7284</v>
          </cell>
          <cell r="AQ13">
            <v>32339.207119999999</v>
          </cell>
          <cell r="AR13">
            <v>51930.087</v>
          </cell>
          <cell r="AS13">
            <v>77386.012000000002</v>
          </cell>
          <cell r="AT13">
            <v>127279.625</v>
          </cell>
          <cell r="AU13">
            <v>13233.7117</v>
          </cell>
          <cell r="AV13">
            <v>32326.624</v>
          </cell>
          <cell r="AW13">
            <v>52631.784699999997</v>
          </cell>
          <cell r="AX13">
            <v>78392.063200000004</v>
          </cell>
          <cell r="AY13">
            <v>127791.18550000001</v>
          </cell>
          <cell r="AZ13">
            <v>14105.686</v>
          </cell>
          <cell r="BA13">
            <v>34055.156199999998</v>
          </cell>
          <cell r="BB13">
            <v>54810.6656</v>
          </cell>
          <cell r="BC13">
            <v>81409.959199999998</v>
          </cell>
          <cell r="BD13">
            <v>133701.75229999999</v>
          </cell>
          <cell r="BE13">
            <v>14450.730250000001</v>
          </cell>
          <cell r="BF13">
            <v>34286.449999999997</v>
          </cell>
          <cell r="BG13">
            <v>54959.162499999999</v>
          </cell>
          <cell r="BH13">
            <v>83497.59</v>
          </cell>
          <cell r="BI13">
            <v>136238.2175</v>
          </cell>
          <cell r="BJ13">
            <v>14818.707200000001</v>
          </cell>
          <cell r="BK13">
            <v>35044.239999999998</v>
          </cell>
          <cell r="BL13">
            <v>55269.772799999999</v>
          </cell>
          <cell r="BM13">
            <v>84206.3024</v>
          </cell>
          <cell r="BN13">
            <v>140176.95999999999</v>
          </cell>
          <cell r="BO13">
            <v>15093.668240000001</v>
          </cell>
          <cell r="BP13">
            <v>36273.167999999998</v>
          </cell>
          <cell r="BQ13">
            <v>58440.103999999999</v>
          </cell>
          <cell r="BR13">
            <v>88063.191200000001</v>
          </cell>
          <cell r="BS13">
            <v>146906.33040000001</v>
          </cell>
          <cell r="BT13">
            <v>15875.667299999999</v>
          </cell>
          <cell r="BU13">
            <v>37515.111900000004</v>
          </cell>
          <cell r="BV13">
            <v>60671.34</v>
          </cell>
          <cell r="BW13">
            <v>91927.191990000007</v>
          </cell>
          <cell r="BX13">
            <v>151678.35</v>
          </cell>
        </row>
        <row r="14">
          <cell r="B14">
            <v>7725</v>
          </cell>
          <cell r="C14">
            <v>19710</v>
          </cell>
          <cell r="D14">
            <v>34165</v>
          </cell>
          <cell r="E14">
            <v>53805</v>
          </cell>
          <cell r="F14">
            <v>90830</v>
          </cell>
          <cell r="G14">
            <v>7950</v>
          </cell>
          <cell r="H14">
            <v>21000</v>
          </cell>
          <cell r="I14">
            <v>35000</v>
          </cell>
          <cell r="J14">
            <v>55734</v>
          </cell>
          <cell r="K14">
            <v>94479</v>
          </cell>
          <cell r="L14">
            <v>9180</v>
          </cell>
          <cell r="M14">
            <v>22044</v>
          </cell>
          <cell r="N14">
            <v>37300</v>
          </cell>
          <cell r="O14">
            <v>60050</v>
          </cell>
          <cell r="P14">
            <v>101200</v>
          </cell>
          <cell r="Q14">
            <v>9668</v>
          </cell>
          <cell r="R14">
            <v>24000</v>
          </cell>
          <cell r="S14">
            <v>38976</v>
          </cell>
          <cell r="T14">
            <v>60460</v>
          </cell>
          <cell r="U14">
            <v>104300</v>
          </cell>
          <cell r="V14">
            <v>12228.727000000001</v>
          </cell>
          <cell r="W14">
            <v>29860.845000000001</v>
          </cell>
          <cell r="X14">
            <v>48569.578500000003</v>
          </cell>
          <cell r="Y14">
            <v>72702.016499999998</v>
          </cell>
          <cell r="Z14">
            <v>121881</v>
          </cell>
          <cell r="AA14">
            <v>14461.123799999999</v>
          </cell>
          <cell r="AB14">
            <v>32741.20635</v>
          </cell>
          <cell r="AC14">
            <v>53363.583599999998</v>
          </cell>
          <cell r="AD14">
            <v>81471.12</v>
          </cell>
          <cell r="AE14">
            <v>134631.0258</v>
          </cell>
          <cell r="AF14">
            <v>14092.668</v>
          </cell>
          <cell r="AG14">
            <v>32483.1</v>
          </cell>
          <cell r="AH14">
            <v>53971.92</v>
          </cell>
          <cell r="AI14">
            <v>81957.36</v>
          </cell>
          <cell r="AJ14">
            <v>135129.696</v>
          </cell>
          <cell r="AK14">
            <v>13602.924000000001</v>
          </cell>
          <cell r="AL14">
            <v>31236.344000000001</v>
          </cell>
          <cell r="AM14">
            <v>52396.447999999997</v>
          </cell>
          <cell r="AN14">
            <v>80912.207200000004</v>
          </cell>
          <cell r="AO14">
            <v>136029.24</v>
          </cell>
          <cell r="AP14">
            <v>12422.491400000001</v>
          </cell>
          <cell r="AQ14">
            <v>31463.523300000001</v>
          </cell>
          <cell r="AR14">
            <v>53477.807240000002</v>
          </cell>
          <cell r="AS14">
            <v>83495.433999999994</v>
          </cell>
          <cell r="AT14">
            <v>135425.52100000001</v>
          </cell>
          <cell r="AU14">
            <v>13334.732400000001</v>
          </cell>
          <cell r="AV14">
            <v>32306.419860000002</v>
          </cell>
          <cell r="AW14">
            <v>53540.970999999998</v>
          </cell>
          <cell r="AX14">
            <v>83948.201700000005</v>
          </cell>
          <cell r="AY14">
            <v>141428.98000000001</v>
          </cell>
          <cell r="AZ14">
            <v>13098.137000000001</v>
          </cell>
          <cell r="BA14">
            <v>33148.362099999998</v>
          </cell>
          <cell r="BB14">
            <v>55415.195</v>
          </cell>
          <cell r="BC14">
            <v>87354.498300000007</v>
          </cell>
          <cell r="BD14">
            <v>150124.80100000001</v>
          </cell>
          <cell r="BE14">
            <v>14117.95</v>
          </cell>
          <cell r="BF14">
            <v>33782.237500000003</v>
          </cell>
          <cell r="BG14">
            <v>57480.224999999999</v>
          </cell>
          <cell r="BH14">
            <v>90758.25</v>
          </cell>
          <cell r="BI14">
            <v>150255.32500000001</v>
          </cell>
          <cell r="BJ14">
            <v>14117.822399999999</v>
          </cell>
          <cell r="BK14">
            <v>34543.608</v>
          </cell>
          <cell r="BL14">
            <v>58073.311999999998</v>
          </cell>
          <cell r="BM14">
            <v>89813.380799999999</v>
          </cell>
          <cell r="BN14">
            <v>155696.552</v>
          </cell>
          <cell r="BO14">
            <v>14307.749599999999</v>
          </cell>
          <cell r="BP14">
            <v>34257.991999999998</v>
          </cell>
          <cell r="BQ14">
            <v>58238.5864</v>
          </cell>
          <cell r="BR14">
            <v>90884.437600000005</v>
          </cell>
          <cell r="BS14">
            <v>159803.45680000001</v>
          </cell>
          <cell r="BT14">
            <v>14662.2405</v>
          </cell>
          <cell r="BU14">
            <v>35391.614999999998</v>
          </cell>
          <cell r="BV14">
            <v>60671.34</v>
          </cell>
          <cell r="BW14">
            <v>95456.241599999994</v>
          </cell>
          <cell r="BX14">
            <v>161588.00219999999</v>
          </cell>
        </row>
        <row r="15">
          <cell r="B15">
            <v>13200</v>
          </cell>
          <cell r="C15">
            <v>32500</v>
          </cell>
          <cell r="D15">
            <v>50278</v>
          </cell>
          <cell r="E15">
            <v>74074</v>
          </cell>
          <cell r="F15">
            <v>119200</v>
          </cell>
          <cell r="G15">
            <v>15000</v>
          </cell>
          <cell r="H15">
            <v>35000</v>
          </cell>
          <cell r="I15">
            <v>57851</v>
          </cell>
          <cell r="J15">
            <v>83240</v>
          </cell>
          <cell r="K15">
            <v>141615</v>
          </cell>
          <cell r="L15">
            <v>15956</v>
          </cell>
          <cell r="M15">
            <v>37637</v>
          </cell>
          <cell r="N15">
            <v>62265</v>
          </cell>
          <cell r="O15">
            <v>93536</v>
          </cell>
          <cell r="P15">
            <v>156739</v>
          </cell>
          <cell r="Q15">
            <v>15000</v>
          </cell>
          <cell r="R15">
            <v>37256</v>
          </cell>
          <cell r="S15">
            <v>60862</v>
          </cell>
          <cell r="T15">
            <v>94000</v>
          </cell>
          <cell r="U15">
            <v>161046</v>
          </cell>
          <cell r="V15">
            <v>24640.2755</v>
          </cell>
          <cell r="W15">
            <v>50783.75</v>
          </cell>
          <cell r="X15">
            <v>77699.137499999997</v>
          </cell>
          <cell r="Y15">
            <v>110708.575</v>
          </cell>
          <cell r="Z15">
            <v>181297.98749999999</v>
          </cell>
          <cell r="AA15">
            <v>25561.563900000001</v>
          </cell>
          <cell r="AB15">
            <v>55604.039400000001</v>
          </cell>
          <cell r="AC15">
            <v>84526.286999999997</v>
          </cell>
          <cell r="AD15">
            <v>121697.4855</v>
          </cell>
          <cell r="AE15">
            <v>196549.07699999999</v>
          </cell>
          <cell r="AF15">
            <v>24987</v>
          </cell>
          <cell r="AG15">
            <v>54671.555999999997</v>
          </cell>
          <cell r="AH15">
            <v>84256.164000000004</v>
          </cell>
          <cell r="AI15">
            <v>120937.08</v>
          </cell>
          <cell r="AJ15">
            <v>198896.52</v>
          </cell>
          <cell r="AK15">
            <v>23981.4512</v>
          </cell>
          <cell r="AL15">
            <v>53404.072</v>
          </cell>
          <cell r="AM15">
            <v>82625.168000000005</v>
          </cell>
          <cell r="AN15">
            <v>120914.88</v>
          </cell>
          <cell r="AO15">
            <v>199509.552</v>
          </cell>
          <cell r="AP15">
            <v>23521.274700000002</v>
          </cell>
          <cell r="AQ15">
            <v>53050.147700000001</v>
          </cell>
          <cell r="AR15">
            <v>84004.552500000005</v>
          </cell>
          <cell r="AS15">
            <v>124530.3851</v>
          </cell>
          <cell r="AT15">
            <v>205683.87400000001</v>
          </cell>
          <cell r="AU15">
            <v>24447.009399999999</v>
          </cell>
          <cell r="AV15">
            <v>55056.281499999997</v>
          </cell>
          <cell r="AW15">
            <v>86069.636400000003</v>
          </cell>
          <cell r="AX15">
            <v>127286.08199999999</v>
          </cell>
          <cell r="AY15">
            <v>207344.98675000001</v>
          </cell>
          <cell r="AZ15">
            <v>25188.724999999999</v>
          </cell>
          <cell r="BA15">
            <v>55415.195</v>
          </cell>
          <cell r="BB15">
            <v>86649.214000000007</v>
          </cell>
          <cell r="BC15">
            <v>127958.723</v>
          </cell>
          <cell r="BD15">
            <v>214809.44680000001</v>
          </cell>
          <cell r="BE15">
            <v>25210.625</v>
          </cell>
          <cell r="BF15">
            <v>55866.745000000003</v>
          </cell>
          <cell r="BG15">
            <v>90153.195000000007</v>
          </cell>
          <cell r="BH15">
            <v>131095.25</v>
          </cell>
          <cell r="BI15">
            <v>214834.86199999999</v>
          </cell>
          <cell r="BJ15">
            <v>26032.864000000001</v>
          </cell>
          <cell r="BK15">
            <v>59074.576000000001</v>
          </cell>
          <cell r="BL15">
            <v>91916.035199999998</v>
          </cell>
          <cell r="BM15">
            <v>134469.75520000001</v>
          </cell>
          <cell r="BN15">
            <v>220978.96479999999</v>
          </cell>
          <cell r="BO15">
            <v>27809.428800000002</v>
          </cell>
          <cell r="BP15">
            <v>60858.315199999997</v>
          </cell>
          <cell r="BQ15">
            <v>95720.86</v>
          </cell>
          <cell r="BR15">
            <v>139047.144</v>
          </cell>
          <cell r="BS15">
            <v>229649.45696000001</v>
          </cell>
          <cell r="BT15">
            <v>28212.1731</v>
          </cell>
          <cell r="BU15">
            <v>62299.354290000003</v>
          </cell>
          <cell r="BV15">
            <v>98793.165299999993</v>
          </cell>
          <cell r="BW15">
            <v>144600.027</v>
          </cell>
          <cell r="BX15">
            <v>240966.33869999999</v>
          </cell>
        </row>
        <row r="16">
          <cell r="B16">
            <v>7777</v>
          </cell>
          <cell r="C16">
            <v>18720</v>
          </cell>
          <cell r="D16">
            <v>31095</v>
          </cell>
          <cell r="E16">
            <v>47400</v>
          </cell>
          <cell r="F16">
            <v>80000</v>
          </cell>
          <cell r="G16">
            <v>9132</v>
          </cell>
          <cell r="H16">
            <v>20334</v>
          </cell>
          <cell r="I16">
            <v>34242</v>
          </cell>
          <cell r="J16">
            <v>52912</v>
          </cell>
          <cell r="K16">
            <v>89215</v>
          </cell>
          <cell r="L16">
            <v>9048</v>
          </cell>
          <cell r="M16">
            <v>21408</v>
          </cell>
          <cell r="N16">
            <v>37200</v>
          </cell>
          <cell r="O16">
            <v>57700</v>
          </cell>
          <cell r="P16">
            <v>96509</v>
          </cell>
          <cell r="Q16">
            <v>9684</v>
          </cell>
          <cell r="R16">
            <v>22200</v>
          </cell>
          <cell r="S16">
            <v>37750</v>
          </cell>
          <cell r="T16">
            <v>61880</v>
          </cell>
          <cell r="U16">
            <v>105000</v>
          </cell>
          <cell r="V16">
            <v>11172.424999999999</v>
          </cell>
          <cell r="W16">
            <v>25188.74</v>
          </cell>
          <cell r="X16">
            <v>42536.468999999997</v>
          </cell>
          <cell r="Y16">
            <v>64596.93</v>
          </cell>
          <cell r="Z16">
            <v>112882.1195</v>
          </cell>
          <cell r="AA16">
            <v>12220.668</v>
          </cell>
          <cell r="AB16">
            <v>28514.892</v>
          </cell>
          <cell r="AC16">
            <v>46845.894</v>
          </cell>
          <cell r="AD16">
            <v>71592.746700000003</v>
          </cell>
          <cell r="AE16">
            <v>119151.51300000001</v>
          </cell>
          <cell r="AF16">
            <v>11693.915999999999</v>
          </cell>
          <cell r="AG16">
            <v>27305.793600000001</v>
          </cell>
          <cell r="AH16">
            <v>45876.131999999998</v>
          </cell>
          <cell r="AI16">
            <v>69963.600000000006</v>
          </cell>
          <cell r="AJ16">
            <v>114940.2</v>
          </cell>
          <cell r="AK16">
            <v>12091.487999999999</v>
          </cell>
          <cell r="AL16">
            <v>27205.848000000002</v>
          </cell>
          <cell r="AM16">
            <v>45343.08</v>
          </cell>
          <cell r="AN16">
            <v>69929.105599999995</v>
          </cell>
          <cell r="AO16">
            <v>114063.0368</v>
          </cell>
          <cell r="AP16">
            <v>12218.843999999999</v>
          </cell>
          <cell r="AQ16">
            <v>27899.693800000001</v>
          </cell>
          <cell r="AR16">
            <v>45820.665000000001</v>
          </cell>
          <cell r="AS16">
            <v>70156.529299999995</v>
          </cell>
          <cell r="AT16">
            <v>122086.61629999999</v>
          </cell>
          <cell r="AU16">
            <v>11415.339099999999</v>
          </cell>
          <cell r="AV16">
            <v>28285.795999999998</v>
          </cell>
          <cell r="AW16">
            <v>45863.397799999999</v>
          </cell>
          <cell r="AX16">
            <v>70714.490000000005</v>
          </cell>
          <cell r="AY16">
            <v>122134.0263</v>
          </cell>
          <cell r="AZ16">
            <v>11083.039000000001</v>
          </cell>
          <cell r="BA16">
            <v>27506.0877</v>
          </cell>
          <cell r="BB16">
            <v>47455.5579</v>
          </cell>
          <cell r="BC16">
            <v>72644.282900000006</v>
          </cell>
          <cell r="BD16">
            <v>121762.29665</v>
          </cell>
          <cell r="BE16">
            <v>12302.785</v>
          </cell>
          <cell r="BF16">
            <v>29748.537499999999</v>
          </cell>
          <cell r="BG16">
            <v>49412.824999999997</v>
          </cell>
          <cell r="BH16">
            <v>75631.875</v>
          </cell>
          <cell r="BI16">
            <v>125044.7</v>
          </cell>
          <cell r="BJ16">
            <v>12215.4208</v>
          </cell>
          <cell r="BK16">
            <v>30037.919999999998</v>
          </cell>
          <cell r="BL16">
            <v>49362.315199999997</v>
          </cell>
          <cell r="BM16">
            <v>76096.063999999998</v>
          </cell>
          <cell r="BN16">
            <v>123155.47199999999</v>
          </cell>
          <cell r="BO16">
            <v>13199.4028</v>
          </cell>
          <cell r="BP16">
            <v>32545.092400000001</v>
          </cell>
          <cell r="BQ16">
            <v>53402.163999999997</v>
          </cell>
          <cell r="BR16">
            <v>82722.974799999996</v>
          </cell>
          <cell r="BS16">
            <v>137031.96799999999</v>
          </cell>
          <cell r="BT16">
            <v>14156.646000000001</v>
          </cell>
          <cell r="BU16">
            <v>34380.425999999999</v>
          </cell>
          <cell r="BV16">
            <v>55817.632799999999</v>
          </cell>
          <cell r="BW16">
            <v>82917.498000000007</v>
          </cell>
          <cell r="BX16">
            <v>138330.65520000001</v>
          </cell>
        </row>
        <row r="17">
          <cell r="B17">
            <v>10248</v>
          </cell>
          <cell r="C17">
            <v>23603</v>
          </cell>
          <cell r="D17">
            <v>39278.5</v>
          </cell>
          <cell r="E17">
            <v>58606</v>
          </cell>
          <cell r="F17">
            <v>97888</v>
          </cell>
          <cell r="G17">
            <v>10943</v>
          </cell>
          <cell r="H17">
            <v>24632</v>
          </cell>
          <cell r="I17">
            <v>40949</v>
          </cell>
          <cell r="J17">
            <v>62200</v>
          </cell>
          <cell r="K17">
            <v>105896</v>
          </cell>
          <cell r="L17">
            <v>10812</v>
          </cell>
          <cell r="M17">
            <v>25110</v>
          </cell>
          <cell r="N17">
            <v>41548</v>
          </cell>
          <cell r="O17">
            <v>63000</v>
          </cell>
          <cell r="P17">
            <v>105500</v>
          </cell>
          <cell r="Q17">
            <v>10441</v>
          </cell>
          <cell r="R17">
            <v>24986</v>
          </cell>
          <cell r="S17">
            <v>42000</v>
          </cell>
          <cell r="T17">
            <v>65400</v>
          </cell>
          <cell r="U17">
            <v>115000</v>
          </cell>
          <cell r="V17">
            <v>15438.26</v>
          </cell>
          <cell r="W17">
            <v>33517.275000000001</v>
          </cell>
          <cell r="X17">
            <v>52307.262499999997</v>
          </cell>
          <cell r="Y17">
            <v>76175.625</v>
          </cell>
          <cell r="Z17">
            <v>126959.375</v>
          </cell>
          <cell r="AA17">
            <v>16701.579600000001</v>
          </cell>
          <cell r="AB17">
            <v>36539.797319999998</v>
          </cell>
          <cell r="AC17">
            <v>56418.750599999999</v>
          </cell>
          <cell r="AD17">
            <v>83507.898000000001</v>
          </cell>
          <cell r="AE17">
            <v>141556.071</v>
          </cell>
          <cell r="AF17">
            <v>15391.992</v>
          </cell>
          <cell r="AG17">
            <v>33982.32</v>
          </cell>
          <cell r="AH17">
            <v>54271.764000000003</v>
          </cell>
          <cell r="AI17">
            <v>79958.399999999994</v>
          </cell>
          <cell r="AJ17">
            <v>134030.26800000001</v>
          </cell>
          <cell r="AK17">
            <v>14409.0232</v>
          </cell>
          <cell r="AL17">
            <v>32949.304799999998</v>
          </cell>
          <cell r="AM17">
            <v>52900.26</v>
          </cell>
          <cell r="AN17">
            <v>78594.672000000006</v>
          </cell>
          <cell r="AO17">
            <v>134124.83064</v>
          </cell>
          <cell r="AP17">
            <v>15171.731299999999</v>
          </cell>
          <cell r="AQ17">
            <v>33703.644699999997</v>
          </cell>
          <cell r="AR17">
            <v>54068.384700000002</v>
          </cell>
          <cell r="AS17">
            <v>81560.7837</v>
          </cell>
          <cell r="AT17">
            <v>140516.70600000001</v>
          </cell>
          <cell r="AU17">
            <v>15153.105</v>
          </cell>
          <cell r="AV17">
            <v>34549.079400000002</v>
          </cell>
          <cell r="AW17">
            <v>55460.364300000001</v>
          </cell>
          <cell r="AX17">
            <v>82836.974000000002</v>
          </cell>
          <cell r="AY17">
            <v>141327.95929999999</v>
          </cell>
          <cell r="AZ17">
            <v>15617.0095</v>
          </cell>
          <cell r="BA17">
            <v>35264.214999999997</v>
          </cell>
          <cell r="BB17">
            <v>55918.969499999999</v>
          </cell>
          <cell r="BC17">
            <v>84634.115999999995</v>
          </cell>
          <cell r="BD17">
            <v>148109.70300000001</v>
          </cell>
          <cell r="BE17">
            <v>16033.9575</v>
          </cell>
          <cell r="BF17">
            <v>35899.93</v>
          </cell>
          <cell r="BG17">
            <v>57470.140749999999</v>
          </cell>
          <cell r="BH17">
            <v>85724.1924</v>
          </cell>
          <cell r="BI17">
            <v>149246.9</v>
          </cell>
          <cell r="BJ17">
            <v>17021.488000000001</v>
          </cell>
          <cell r="BK17">
            <v>37247.020799999998</v>
          </cell>
          <cell r="BL17">
            <v>60075.839999999997</v>
          </cell>
          <cell r="BM17">
            <v>90113.76</v>
          </cell>
          <cell r="BN17">
            <v>155195.92000000001</v>
          </cell>
          <cell r="BO17">
            <v>17632.79</v>
          </cell>
          <cell r="BP17">
            <v>39799.726000000002</v>
          </cell>
          <cell r="BQ17">
            <v>62470.455999999998</v>
          </cell>
          <cell r="BR17">
            <v>92698.096000000005</v>
          </cell>
          <cell r="BS17">
            <v>161214.07999999999</v>
          </cell>
          <cell r="BT17">
            <v>19010.353200000001</v>
          </cell>
          <cell r="BU17">
            <v>41458.749000000003</v>
          </cell>
          <cell r="BV17">
            <v>65747.508780000004</v>
          </cell>
          <cell r="BW17">
            <v>98995.403099999996</v>
          </cell>
          <cell r="BX17">
            <v>171892.01811</v>
          </cell>
        </row>
        <row r="18">
          <cell r="B18">
            <v>9000</v>
          </cell>
          <cell r="C18">
            <v>21588</v>
          </cell>
          <cell r="D18">
            <v>35000</v>
          </cell>
          <cell r="E18">
            <v>50390</v>
          </cell>
          <cell r="F18">
            <v>85000</v>
          </cell>
          <cell r="G18">
            <v>10194</v>
          </cell>
          <cell r="H18">
            <v>24033</v>
          </cell>
          <cell r="I18">
            <v>37396</v>
          </cell>
          <cell r="J18">
            <v>56382</v>
          </cell>
          <cell r="K18">
            <v>96550</v>
          </cell>
          <cell r="L18">
            <v>10500</v>
          </cell>
          <cell r="M18">
            <v>24766</v>
          </cell>
          <cell r="N18">
            <v>39010</v>
          </cell>
          <cell r="O18">
            <v>60000</v>
          </cell>
          <cell r="P18">
            <v>101936</v>
          </cell>
          <cell r="Q18">
            <v>11828</v>
          </cell>
          <cell r="R18">
            <v>26400</v>
          </cell>
          <cell r="S18">
            <v>40490</v>
          </cell>
          <cell r="T18">
            <v>60630</v>
          </cell>
          <cell r="U18">
            <v>105615</v>
          </cell>
          <cell r="V18">
            <v>13508.477500000001</v>
          </cell>
          <cell r="W18">
            <v>30470.25</v>
          </cell>
          <cell r="X18">
            <v>48041.427499999998</v>
          </cell>
          <cell r="Y18">
            <v>70528.471999999994</v>
          </cell>
          <cell r="Z18">
            <v>117056.54375</v>
          </cell>
          <cell r="AA18">
            <v>15897.05229</v>
          </cell>
          <cell r="AB18">
            <v>34625.226000000002</v>
          </cell>
          <cell r="AC18">
            <v>53669.100299999998</v>
          </cell>
          <cell r="AD18">
            <v>77601.241800000003</v>
          </cell>
          <cell r="AE18">
            <v>126310.78767000001</v>
          </cell>
          <cell r="AF18">
            <v>15292.044</v>
          </cell>
          <cell r="AG18">
            <v>33012.824399999998</v>
          </cell>
          <cell r="AH18">
            <v>51972.959999999999</v>
          </cell>
          <cell r="AI18">
            <v>75960.479999999996</v>
          </cell>
          <cell r="AJ18">
            <v>123935.52</v>
          </cell>
          <cell r="AK18">
            <v>15114.36</v>
          </cell>
          <cell r="AL18">
            <v>33251.591999999997</v>
          </cell>
          <cell r="AM18">
            <v>51993.398399999998</v>
          </cell>
          <cell r="AN18">
            <v>75571.8</v>
          </cell>
          <cell r="AO18">
            <v>124038.5144</v>
          </cell>
          <cell r="AP18">
            <v>15171.731299999999</v>
          </cell>
          <cell r="AQ18">
            <v>33601.821000000004</v>
          </cell>
          <cell r="AR18">
            <v>53151.971400000002</v>
          </cell>
          <cell r="AS18">
            <v>80440.722999999998</v>
          </cell>
          <cell r="AT18">
            <v>130334.336</v>
          </cell>
          <cell r="AU18">
            <v>16163.312</v>
          </cell>
          <cell r="AV18">
            <v>34852.141499999998</v>
          </cell>
          <cell r="AW18">
            <v>54753.219400000002</v>
          </cell>
          <cell r="AX18">
            <v>80816.56</v>
          </cell>
          <cell r="AY18">
            <v>133448.34469999999</v>
          </cell>
          <cell r="AZ18">
            <v>16120.784</v>
          </cell>
          <cell r="BA18">
            <v>35667.234600000003</v>
          </cell>
          <cell r="BB18">
            <v>55918.969499999999</v>
          </cell>
          <cell r="BC18">
            <v>82619.017999999996</v>
          </cell>
          <cell r="BD18">
            <v>139041.76199999999</v>
          </cell>
          <cell r="BE18">
            <v>16941.54</v>
          </cell>
          <cell r="BF18">
            <v>38320.15</v>
          </cell>
          <cell r="BG18">
            <v>58488.65</v>
          </cell>
          <cell r="BH18">
            <v>86018.652499999997</v>
          </cell>
          <cell r="BI18">
            <v>146221.625</v>
          </cell>
          <cell r="BJ18">
            <v>17202.716784</v>
          </cell>
          <cell r="BK18">
            <v>38142.150815999652</v>
          </cell>
          <cell r="BL18">
            <v>60075.839999999997</v>
          </cell>
          <cell r="BM18">
            <v>86609.335999999996</v>
          </cell>
          <cell r="BN18">
            <v>150189.6</v>
          </cell>
          <cell r="BO18">
            <v>18136.583999999999</v>
          </cell>
          <cell r="BP18">
            <v>38691.379200000003</v>
          </cell>
          <cell r="BQ18">
            <v>61160.5916</v>
          </cell>
          <cell r="BR18">
            <v>90682.92</v>
          </cell>
          <cell r="BS18">
            <v>152145.788</v>
          </cell>
          <cell r="BT18">
            <v>18100.283100000001</v>
          </cell>
          <cell r="BU18">
            <v>39436.370999999999</v>
          </cell>
          <cell r="BV18">
            <v>60823.018349999998</v>
          </cell>
          <cell r="BW18">
            <v>91007.01</v>
          </cell>
          <cell r="BX18">
            <v>150464.92319999999</v>
          </cell>
        </row>
        <row r="19">
          <cell r="B19">
            <v>10568</v>
          </cell>
          <cell r="C19">
            <v>24802</v>
          </cell>
          <cell r="D19">
            <v>38331.5</v>
          </cell>
          <cell r="E19">
            <v>58150</v>
          </cell>
          <cell r="F19">
            <v>89066</v>
          </cell>
          <cell r="G19">
            <v>12000</v>
          </cell>
          <cell r="H19">
            <v>25180</v>
          </cell>
          <cell r="I19">
            <v>40220</v>
          </cell>
          <cell r="J19">
            <v>61000</v>
          </cell>
          <cell r="K19">
            <v>98880</v>
          </cell>
          <cell r="L19">
            <v>10600</v>
          </cell>
          <cell r="M19">
            <v>26361</v>
          </cell>
          <cell r="N19">
            <v>42260</v>
          </cell>
          <cell r="O19">
            <v>65210</v>
          </cell>
          <cell r="P19">
            <v>106300</v>
          </cell>
          <cell r="Q19">
            <v>10399</v>
          </cell>
          <cell r="R19">
            <v>25017</v>
          </cell>
          <cell r="S19">
            <v>42764</v>
          </cell>
          <cell r="T19">
            <v>65000</v>
          </cell>
          <cell r="U19">
            <v>108686</v>
          </cell>
          <cell r="V19">
            <v>14422.584999999999</v>
          </cell>
          <cell r="W19">
            <v>32095.33</v>
          </cell>
          <cell r="X19">
            <v>50783.75</v>
          </cell>
          <cell r="Y19">
            <v>73199.697249999997</v>
          </cell>
          <cell r="Z19">
            <v>119849.65</v>
          </cell>
          <cell r="AA19">
            <v>15275.834999999999</v>
          </cell>
          <cell r="AB19">
            <v>35643.614999999998</v>
          </cell>
          <cell r="AC19">
            <v>56011.394999999997</v>
          </cell>
          <cell r="AD19">
            <v>81369.281099999993</v>
          </cell>
          <cell r="AE19">
            <v>132390.57</v>
          </cell>
          <cell r="AF19">
            <v>14292.564</v>
          </cell>
          <cell r="AG19">
            <v>32982.839999999997</v>
          </cell>
          <cell r="AH19">
            <v>52772.544000000002</v>
          </cell>
          <cell r="AI19">
            <v>78259.284</v>
          </cell>
          <cell r="AJ19">
            <v>126634.11599999999</v>
          </cell>
          <cell r="AK19">
            <v>14106.736000000001</v>
          </cell>
          <cell r="AL19">
            <v>32243.968000000001</v>
          </cell>
          <cell r="AM19">
            <v>51892.635999999999</v>
          </cell>
          <cell r="AN19">
            <v>77587.047999999995</v>
          </cell>
          <cell r="AO19">
            <v>125650.71279999999</v>
          </cell>
          <cell r="AP19">
            <v>14255.317999999999</v>
          </cell>
          <cell r="AQ19">
            <v>32278.1129</v>
          </cell>
          <cell r="AR19">
            <v>51930.087</v>
          </cell>
          <cell r="AS19">
            <v>78404.248999999996</v>
          </cell>
          <cell r="AT19">
            <v>129927.04120000001</v>
          </cell>
          <cell r="AU19">
            <v>14142.897999999999</v>
          </cell>
          <cell r="AV19">
            <v>32326.624</v>
          </cell>
          <cell r="AW19">
            <v>52732.805399999997</v>
          </cell>
          <cell r="AX19">
            <v>78897.166700000002</v>
          </cell>
          <cell r="AY19">
            <v>135660.69803</v>
          </cell>
          <cell r="AZ19">
            <v>14921.80069</v>
          </cell>
          <cell r="BA19">
            <v>33652.136599999998</v>
          </cell>
          <cell r="BB19">
            <v>54609.1558</v>
          </cell>
          <cell r="BC19">
            <v>82014.488599999997</v>
          </cell>
          <cell r="BD19">
            <v>135213.07579999999</v>
          </cell>
          <cell r="BE19">
            <v>15126.375</v>
          </cell>
          <cell r="BF19">
            <v>35294.875</v>
          </cell>
          <cell r="BG19">
            <v>56471.8</v>
          </cell>
          <cell r="BH19">
            <v>85111.07</v>
          </cell>
          <cell r="BI19">
            <v>143196.35</v>
          </cell>
          <cell r="BJ19">
            <v>17021.488000000001</v>
          </cell>
          <cell r="BK19">
            <v>37447.2736</v>
          </cell>
          <cell r="BL19">
            <v>58974.4496</v>
          </cell>
          <cell r="BM19">
            <v>85928.476479999998</v>
          </cell>
          <cell r="BN19">
            <v>146284.6704</v>
          </cell>
          <cell r="BO19">
            <v>18136.583999999999</v>
          </cell>
          <cell r="BP19">
            <v>39295.932000000001</v>
          </cell>
          <cell r="BQ19">
            <v>61462.868000000002</v>
          </cell>
          <cell r="BR19">
            <v>91388.231599999999</v>
          </cell>
          <cell r="BS19">
            <v>156176.14000000001</v>
          </cell>
          <cell r="BT19">
            <v>18201.401999999998</v>
          </cell>
          <cell r="BU19">
            <v>39638.608800000002</v>
          </cell>
          <cell r="BV19">
            <v>62491.480199999998</v>
          </cell>
          <cell r="BW19">
            <v>92624.912400000001</v>
          </cell>
          <cell r="BX19">
            <v>161790.24</v>
          </cell>
        </row>
        <row r="20">
          <cell r="B20">
            <v>9600</v>
          </cell>
          <cell r="C20">
            <v>21700</v>
          </cell>
          <cell r="D20">
            <v>35300</v>
          </cell>
          <cell r="E20">
            <v>52004</v>
          </cell>
          <cell r="F20">
            <v>88354</v>
          </cell>
          <cell r="G20">
            <v>10969</v>
          </cell>
          <cell r="H20">
            <v>24077</v>
          </cell>
          <cell r="I20">
            <v>39001</v>
          </cell>
          <cell r="J20">
            <v>59000</v>
          </cell>
          <cell r="K20">
            <v>104500</v>
          </cell>
          <cell r="L20">
            <v>10000</v>
          </cell>
          <cell r="M20">
            <v>24869</v>
          </cell>
          <cell r="N20">
            <v>39520</v>
          </cell>
          <cell r="O20">
            <v>62616</v>
          </cell>
          <cell r="P20">
            <v>109600</v>
          </cell>
          <cell r="Q20">
            <v>10240</v>
          </cell>
          <cell r="R20">
            <v>25000</v>
          </cell>
          <cell r="S20">
            <v>41030</v>
          </cell>
          <cell r="T20">
            <v>64000</v>
          </cell>
          <cell r="U20">
            <v>110910</v>
          </cell>
          <cell r="V20">
            <v>13406.91</v>
          </cell>
          <cell r="W20">
            <v>30774.952499999999</v>
          </cell>
          <cell r="X20">
            <v>49768.074999999997</v>
          </cell>
          <cell r="Y20">
            <v>73402.832250000007</v>
          </cell>
          <cell r="Z20">
            <v>123912.35</v>
          </cell>
          <cell r="AA20">
            <v>15785.029500000001</v>
          </cell>
          <cell r="AB20">
            <v>35134.4205</v>
          </cell>
          <cell r="AC20">
            <v>54178.294800000003</v>
          </cell>
          <cell r="AD20">
            <v>78721.469700000001</v>
          </cell>
          <cell r="AE20">
            <v>133001.60339999999</v>
          </cell>
          <cell r="AF20">
            <v>14102.6628</v>
          </cell>
          <cell r="AG20">
            <v>32583.047999999999</v>
          </cell>
          <cell r="AH20">
            <v>51473.22</v>
          </cell>
          <cell r="AI20">
            <v>75160.895999999993</v>
          </cell>
          <cell r="AJ20">
            <v>126933.96</v>
          </cell>
          <cell r="AK20">
            <v>14106.736000000001</v>
          </cell>
          <cell r="AL20">
            <v>32243.968000000001</v>
          </cell>
          <cell r="AM20">
            <v>50885.012000000002</v>
          </cell>
          <cell r="AN20">
            <v>75874.087199999994</v>
          </cell>
          <cell r="AO20">
            <v>127968.24800000001</v>
          </cell>
          <cell r="AP20">
            <v>14764.4365</v>
          </cell>
          <cell r="AQ20">
            <v>32990.878799999999</v>
          </cell>
          <cell r="AR20">
            <v>52541.029199999997</v>
          </cell>
          <cell r="AS20">
            <v>78404.248999999996</v>
          </cell>
          <cell r="AT20">
            <v>132676.28109999999</v>
          </cell>
          <cell r="AU20">
            <v>14850.0429</v>
          </cell>
          <cell r="AV20">
            <v>33639.893100000001</v>
          </cell>
          <cell r="AW20">
            <v>53338.929600000003</v>
          </cell>
          <cell r="AX20">
            <v>79705.332299999995</v>
          </cell>
          <cell r="AY20">
            <v>136377.94500000001</v>
          </cell>
          <cell r="AZ20">
            <v>15113.235000000001</v>
          </cell>
          <cell r="BA20">
            <v>34256.665999999997</v>
          </cell>
          <cell r="BB20">
            <v>54911.4205</v>
          </cell>
          <cell r="BC20">
            <v>81006.939599999998</v>
          </cell>
          <cell r="BD20">
            <v>140049.31099999999</v>
          </cell>
          <cell r="BE20">
            <v>15126.375</v>
          </cell>
          <cell r="BF20">
            <v>34286.449999999997</v>
          </cell>
          <cell r="BG20">
            <v>55463.375</v>
          </cell>
          <cell r="BH20">
            <v>82892.535000000003</v>
          </cell>
          <cell r="BI20">
            <v>145717.41250000001</v>
          </cell>
          <cell r="BJ20">
            <v>16120.350399999999</v>
          </cell>
          <cell r="BK20">
            <v>37046.767999999996</v>
          </cell>
          <cell r="BL20">
            <v>58473.817600000002</v>
          </cell>
          <cell r="BM20">
            <v>86709.462400000004</v>
          </cell>
          <cell r="BN20">
            <v>148187.07199999999</v>
          </cell>
          <cell r="BO20">
            <v>17128.995999999999</v>
          </cell>
          <cell r="BP20">
            <v>38288.343999999997</v>
          </cell>
          <cell r="BQ20">
            <v>60455.28</v>
          </cell>
          <cell r="BR20">
            <v>89675.331999999995</v>
          </cell>
          <cell r="BS20">
            <v>154513.61979999999</v>
          </cell>
          <cell r="BT20">
            <v>18403.639800000001</v>
          </cell>
          <cell r="BU20">
            <v>40447.56</v>
          </cell>
          <cell r="BV20">
            <v>62713.941780000001</v>
          </cell>
          <cell r="BW20">
            <v>93737.220300000001</v>
          </cell>
          <cell r="BX20">
            <v>161284.64550000001</v>
          </cell>
        </row>
        <row r="21">
          <cell r="B21">
            <v>9000</v>
          </cell>
          <cell r="C21">
            <v>20953</v>
          </cell>
          <cell r="D21">
            <v>34222</v>
          </cell>
          <cell r="E21">
            <v>52625</v>
          </cell>
          <cell r="F21">
            <v>93066</v>
          </cell>
          <cell r="G21">
            <v>10125</v>
          </cell>
          <cell r="H21">
            <v>23000</v>
          </cell>
          <cell r="I21">
            <v>37000.5</v>
          </cell>
          <cell r="J21">
            <v>58010</v>
          </cell>
          <cell r="K21">
            <v>100745</v>
          </cell>
          <cell r="L21">
            <v>11214</v>
          </cell>
          <cell r="M21">
            <v>25000</v>
          </cell>
          <cell r="N21">
            <v>41000</v>
          </cell>
          <cell r="O21">
            <v>65460</v>
          </cell>
          <cell r="P21">
            <v>116221</v>
          </cell>
          <cell r="Q21">
            <v>11303</v>
          </cell>
          <cell r="R21">
            <v>25000</v>
          </cell>
          <cell r="S21">
            <v>41303</v>
          </cell>
          <cell r="T21">
            <v>65893</v>
          </cell>
          <cell r="U21">
            <v>118230</v>
          </cell>
          <cell r="V21">
            <v>14219.45</v>
          </cell>
          <cell r="W21">
            <v>32095.33</v>
          </cell>
          <cell r="X21">
            <v>52408.83</v>
          </cell>
          <cell r="Y21">
            <v>80847.73</v>
          </cell>
          <cell r="Z21">
            <v>137116.125</v>
          </cell>
          <cell r="AA21">
            <v>16294.224</v>
          </cell>
          <cell r="AB21">
            <v>36152.809500000003</v>
          </cell>
          <cell r="AC21">
            <v>58822.148639999999</v>
          </cell>
          <cell r="AD21">
            <v>88599.842999999993</v>
          </cell>
          <cell r="AE21">
            <v>152758.35</v>
          </cell>
          <cell r="AF21">
            <v>14992.2</v>
          </cell>
          <cell r="AG21">
            <v>34681.955999999998</v>
          </cell>
          <cell r="AH21">
            <v>56870.411999999997</v>
          </cell>
          <cell r="AI21">
            <v>87254.604000000007</v>
          </cell>
          <cell r="AJ21">
            <v>149922</v>
          </cell>
          <cell r="AK21">
            <v>15114.36</v>
          </cell>
          <cell r="AL21">
            <v>34863.790399999998</v>
          </cell>
          <cell r="AM21">
            <v>56426.944000000003</v>
          </cell>
          <cell r="AN21">
            <v>86655.664000000004</v>
          </cell>
          <cell r="AO21">
            <v>149934.45120000001</v>
          </cell>
          <cell r="AP21">
            <v>15416.108179999999</v>
          </cell>
          <cell r="AQ21">
            <v>35129.176500000001</v>
          </cell>
          <cell r="AR21">
            <v>58039.508999999998</v>
          </cell>
          <cell r="AS21">
            <v>89604.856</v>
          </cell>
          <cell r="AT21">
            <v>154772.024</v>
          </cell>
          <cell r="AU21">
            <v>15759.2292</v>
          </cell>
          <cell r="AV21">
            <v>36367.451999999997</v>
          </cell>
          <cell r="AW21">
            <v>60107.316500000001</v>
          </cell>
          <cell r="AX21">
            <v>91423.733500000002</v>
          </cell>
          <cell r="AY21">
            <v>156582.08499999999</v>
          </cell>
          <cell r="AZ21">
            <v>16120.784</v>
          </cell>
          <cell r="BA21">
            <v>37279.313000000002</v>
          </cell>
          <cell r="BB21">
            <v>60855.959600000002</v>
          </cell>
          <cell r="BC21">
            <v>95314.135399999999</v>
          </cell>
          <cell r="BD21">
            <v>165238.03599999999</v>
          </cell>
          <cell r="BE21">
            <v>16639.012500000001</v>
          </cell>
          <cell r="BF21">
            <v>38320.15</v>
          </cell>
          <cell r="BG21">
            <v>63228.247499999998</v>
          </cell>
          <cell r="BH21">
            <v>97817.225000000006</v>
          </cell>
          <cell r="BI21">
            <v>171432.25</v>
          </cell>
          <cell r="BJ21">
            <v>18022.752</v>
          </cell>
          <cell r="BK21">
            <v>40050.559999999998</v>
          </cell>
          <cell r="BL21">
            <v>65082.16</v>
          </cell>
          <cell r="BM21">
            <v>100126.39999999999</v>
          </cell>
          <cell r="BN21">
            <v>176222.46400000001</v>
          </cell>
          <cell r="BO21">
            <v>18136.583999999999</v>
          </cell>
          <cell r="BP21">
            <v>40706.555200000003</v>
          </cell>
          <cell r="BQ21">
            <v>66903.843200000003</v>
          </cell>
          <cell r="BR21">
            <v>102773.976</v>
          </cell>
          <cell r="BS21">
            <v>181365.84</v>
          </cell>
          <cell r="BT21">
            <v>19414.828799999999</v>
          </cell>
          <cell r="BU21">
            <v>43481.127</v>
          </cell>
          <cell r="BV21">
            <v>70682.111099999995</v>
          </cell>
          <cell r="BW21">
            <v>106174.845</v>
          </cell>
          <cell r="BX21">
            <v>186078.99978000001</v>
          </cell>
        </row>
        <row r="22">
          <cell r="B22">
            <v>11148</v>
          </cell>
          <cell r="C22">
            <v>27210</v>
          </cell>
          <cell r="D22">
            <v>45000</v>
          </cell>
          <cell r="E22">
            <v>68500</v>
          </cell>
          <cell r="F22">
            <v>114925</v>
          </cell>
          <cell r="G22">
            <v>13836</v>
          </cell>
          <cell r="H22">
            <v>32229</v>
          </cell>
          <cell r="I22">
            <v>51945</v>
          </cell>
          <cell r="J22">
            <v>79400</v>
          </cell>
          <cell r="K22">
            <v>133040</v>
          </cell>
          <cell r="L22">
            <v>14190</v>
          </cell>
          <cell r="M22">
            <v>32660</v>
          </cell>
          <cell r="N22">
            <v>52872</v>
          </cell>
          <cell r="O22">
            <v>80808</v>
          </cell>
          <cell r="P22">
            <v>133200</v>
          </cell>
          <cell r="Q22">
            <v>14400</v>
          </cell>
          <cell r="R22">
            <v>34000</v>
          </cell>
          <cell r="S22">
            <v>56152</v>
          </cell>
          <cell r="T22">
            <v>84037</v>
          </cell>
          <cell r="U22">
            <v>143677</v>
          </cell>
          <cell r="V22">
            <v>20415.067500000001</v>
          </cell>
          <cell r="W22">
            <v>43948.257250000002</v>
          </cell>
          <cell r="X22">
            <v>66628.28</v>
          </cell>
          <cell r="Y22">
            <v>99129.88</v>
          </cell>
          <cell r="Z22">
            <v>171405.31299999999</v>
          </cell>
          <cell r="AA22">
            <v>21182.4912</v>
          </cell>
          <cell r="AB22">
            <v>46438.538399999998</v>
          </cell>
          <cell r="AC22">
            <v>72611.135699999999</v>
          </cell>
          <cell r="AD22">
            <v>106930.845</v>
          </cell>
          <cell r="AE22">
            <v>186670.70370000001</v>
          </cell>
          <cell r="AF22">
            <v>20989.08</v>
          </cell>
          <cell r="AG22">
            <v>45836.152800000003</v>
          </cell>
          <cell r="AH22">
            <v>71462.820000000007</v>
          </cell>
          <cell r="AI22">
            <v>106944.36</v>
          </cell>
          <cell r="AJ22">
            <v>186902.76</v>
          </cell>
          <cell r="AK22">
            <v>20253.242399999999</v>
          </cell>
          <cell r="AL22">
            <v>45846.892</v>
          </cell>
          <cell r="AM22">
            <v>73153.502399999998</v>
          </cell>
          <cell r="AN22">
            <v>108823.39200000001</v>
          </cell>
          <cell r="AO22">
            <v>188224.16320000001</v>
          </cell>
          <cell r="AP22">
            <v>20466.563699999999</v>
          </cell>
          <cell r="AQ22">
            <v>47144.373099999997</v>
          </cell>
          <cell r="AR22">
            <v>74534.948399999994</v>
          </cell>
          <cell r="AS22">
            <v>109969.59600000001</v>
          </cell>
          <cell r="AT22">
            <v>193750.13636</v>
          </cell>
          <cell r="AU22">
            <v>20406.181400000001</v>
          </cell>
          <cell r="AV22">
            <v>47075.646200000003</v>
          </cell>
          <cell r="AW22">
            <v>74755.317999999999</v>
          </cell>
          <cell r="AX22">
            <v>112132.977</v>
          </cell>
          <cell r="AY22">
            <v>197192.40640000001</v>
          </cell>
          <cell r="AZ22">
            <v>21158.528999999999</v>
          </cell>
          <cell r="BA22">
            <v>48362.351999999999</v>
          </cell>
          <cell r="BB22">
            <v>75566.175000000003</v>
          </cell>
          <cell r="BC22">
            <v>115162.8507</v>
          </cell>
          <cell r="BD22">
            <v>203827.16269999999</v>
          </cell>
          <cell r="BE22">
            <v>21681.137500000001</v>
          </cell>
          <cell r="BF22">
            <v>50017.88</v>
          </cell>
          <cell r="BG22">
            <v>78657.149999999994</v>
          </cell>
          <cell r="BH22">
            <v>116977.3</v>
          </cell>
          <cell r="BI22">
            <v>206727.125</v>
          </cell>
          <cell r="BJ22">
            <v>23029.072</v>
          </cell>
          <cell r="BK22">
            <v>50063.199999999997</v>
          </cell>
          <cell r="BL22">
            <v>80101.119999999995</v>
          </cell>
          <cell r="BM22">
            <v>120151.67999999999</v>
          </cell>
          <cell r="BN22">
            <v>209264.17600000001</v>
          </cell>
          <cell r="BO22">
            <v>23577.5592</v>
          </cell>
          <cell r="BP22">
            <v>52394.576000000001</v>
          </cell>
          <cell r="BQ22">
            <v>82622.216</v>
          </cell>
          <cell r="BR22">
            <v>125746.98239999999</v>
          </cell>
          <cell r="BS22">
            <v>221669.36</v>
          </cell>
          <cell r="BT22">
            <v>25279.724999999999</v>
          </cell>
          <cell r="BU22">
            <v>55615.394999999997</v>
          </cell>
          <cell r="BV22">
            <v>86557.778399999996</v>
          </cell>
          <cell r="BW22">
            <v>129634.4298</v>
          </cell>
          <cell r="BX22">
            <v>223472.769</v>
          </cell>
        </row>
        <row r="23">
          <cell r="B23">
            <v>7646</v>
          </cell>
          <cell r="C23">
            <v>18535</v>
          </cell>
          <cell r="D23">
            <v>30564</v>
          </cell>
          <cell r="E23">
            <v>46125</v>
          </cell>
          <cell r="F23">
            <v>78778</v>
          </cell>
          <cell r="G23">
            <v>8814</v>
          </cell>
          <cell r="H23">
            <v>20065</v>
          </cell>
          <cell r="I23">
            <v>32926</v>
          </cell>
          <cell r="J23">
            <v>50800</v>
          </cell>
          <cell r="K23">
            <v>86199</v>
          </cell>
          <cell r="L23">
            <v>9587</v>
          </cell>
          <cell r="M23">
            <v>21052</v>
          </cell>
          <cell r="N23">
            <v>34244</v>
          </cell>
          <cell r="O23">
            <v>54200</v>
          </cell>
          <cell r="P23">
            <v>91559</v>
          </cell>
          <cell r="Q23">
            <v>9924</v>
          </cell>
          <cell r="R23">
            <v>21800</v>
          </cell>
          <cell r="S23">
            <v>36000</v>
          </cell>
          <cell r="T23">
            <v>55352</v>
          </cell>
          <cell r="U23">
            <v>95266</v>
          </cell>
          <cell r="V23">
            <v>13203.775</v>
          </cell>
          <cell r="W23">
            <v>27829.494999999999</v>
          </cell>
          <cell r="X23">
            <v>43674.025000000001</v>
          </cell>
          <cell r="Y23">
            <v>65511.037499999999</v>
          </cell>
          <cell r="Z23">
            <v>104005.12</v>
          </cell>
          <cell r="AA23">
            <v>14359.284900000001</v>
          </cell>
          <cell r="AB23">
            <v>31570.059000000001</v>
          </cell>
          <cell r="AC23">
            <v>49290.027600000001</v>
          </cell>
          <cell r="AD23">
            <v>70574.357699999993</v>
          </cell>
          <cell r="AE23">
            <v>112022.79</v>
          </cell>
          <cell r="AF23">
            <v>12993.24</v>
          </cell>
          <cell r="AG23">
            <v>30684.036</v>
          </cell>
          <cell r="AH23">
            <v>48074.987999999998</v>
          </cell>
          <cell r="AI23">
            <v>69963.600000000006</v>
          </cell>
          <cell r="AJ23">
            <v>115939.68</v>
          </cell>
          <cell r="AK23">
            <v>14106.736000000001</v>
          </cell>
          <cell r="AL23">
            <v>31337.106400000001</v>
          </cell>
          <cell r="AM23">
            <v>49373.576000000001</v>
          </cell>
          <cell r="AN23">
            <v>71541.304000000004</v>
          </cell>
          <cell r="AO23">
            <v>111846.264</v>
          </cell>
          <cell r="AP23">
            <v>13440.7284</v>
          </cell>
          <cell r="AQ23">
            <v>30547.11</v>
          </cell>
          <cell r="AR23">
            <v>48875.375999999997</v>
          </cell>
          <cell r="AS23">
            <v>75349.538</v>
          </cell>
          <cell r="AT23">
            <v>124021.2666</v>
          </cell>
          <cell r="AU23">
            <v>14850.0429</v>
          </cell>
          <cell r="AV23">
            <v>33639.893100000001</v>
          </cell>
          <cell r="AW23">
            <v>51621.577700000002</v>
          </cell>
          <cell r="AX23">
            <v>77785.938999999998</v>
          </cell>
          <cell r="AY23">
            <v>123245.254</v>
          </cell>
          <cell r="AZ23">
            <v>14508.705599999999</v>
          </cell>
          <cell r="BA23">
            <v>33249.116999999998</v>
          </cell>
          <cell r="BB23">
            <v>51183.489200000004</v>
          </cell>
          <cell r="BC23">
            <v>76886.064190000005</v>
          </cell>
          <cell r="BD23">
            <v>125943.625</v>
          </cell>
          <cell r="BE23">
            <v>14521.32</v>
          </cell>
          <cell r="BF23">
            <v>34286.449999999997</v>
          </cell>
          <cell r="BG23">
            <v>52891.891250000001</v>
          </cell>
          <cell r="BH23">
            <v>77648.725000000006</v>
          </cell>
          <cell r="BI23">
            <v>127565.7625</v>
          </cell>
          <cell r="BJ23">
            <v>15018.96</v>
          </cell>
          <cell r="BK23">
            <v>35044.239999999998</v>
          </cell>
          <cell r="BL23">
            <v>53968.1296</v>
          </cell>
          <cell r="BM23">
            <v>79099.856</v>
          </cell>
          <cell r="BN23">
            <v>128562.29760000001</v>
          </cell>
          <cell r="BO23">
            <v>15385.868759999999</v>
          </cell>
          <cell r="BP23">
            <v>35779.44988</v>
          </cell>
          <cell r="BQ23">
            <v>56223.410400000001</v>
          </cell>
          <cell r="BR23">
            <v>82622.216</v>
          </cell>
          <cell r="BS23">
            <v>137334.2444</v>
          </cell>
          <cell r="BT23">
            <v>14733.023730000001</v>
          </cell>
          <cell r="BU23">
            <v>34987.1394</v>
          </cell>
          <cell r="BV23">
            <v>55615.394999999997</v>
          </cell>
          <cell r="BW23">
            <v>83827.568100000004</v>
          </cell>
          <cell r="BX23">
            <v>139533.97010999999</v>
          </cell>
        </row>
        <row r="24">
          <cell r="B24">
            <v>10442</v>
          </cell>
          <cell r="C24">
            <v>24018</v>
          </cell>
          <cell r="D24">
            <v>39002</v>
          </cell>
          <cell r="E24">
            <v>58577</v>
          </cell>
          <cell r="F24">
            <v>96671</v>
          </cell>
          <cell r="G24">
            <v>11660</v>
          </cell>
          <cell r="H24">
            <v>26080</v>
          </cell>
          <cell r="I24">
            <v>40895</v>
          </cell>
          <cell r="J24">
            <v>63000</v>
          </cell>
          <cell r="K24">
            <v>105606</v>
          </cell>
          <cell r="L24">
            <v>12500</v>
          </cell>
          <cell r="M24">
            <v>28300</v>
          </cell>
          <cell r="N24">
            <v>45822</v>
          </cell>
          <cell r="O24">
            <v>67850</v>
          </cell>
          <cell r="P24">
            <v>111669</v>
          </cell>
          <cell r="Q24">
            <v>12950</v>
          </cell>
          <cell r="R24">
            <v>29000</v>
          </cell>
          <cell r="S24">
            <v>46000</v>
          </cell>
          <cell r="T24">
            <v>69201</v>
          </cell>
          <cell r="U24">
            <v>119900</v>
          </cell>
          <cell r="V24">
            <v>19500.96</v>
          </cell>
          <cell r="W24">
            <v>40017.595000000001</v>
          </cell>
          <cell r="X24">
            <v>58604.447500000002</v>
          </cell>
          <cell r="Y24">
            <v>82239.204750000004</v>
          </cell>
          <cell r="Z24">
            <v>140163.15</v>
          </cell>
          <cell r="AA24">
            <v>20367.78</v>
          </cell>
          <cell r="AB24">
            <v>43383.371400000004</v>
          </cell>
          <cell r="AC24">
            <v>65075.057099999998</v>
          </cell>
          <cell r="AD24">
            <v>91145.815499999997</v>
          </cell>
          <cell r="AE24">
            <v>145731.46590000001</v>
          </cell>
          <cell r="AF24">
            <v>18990.12</v>
          </cell>
          <cell r="AG24">
            <v>40978.68</v>
          </cell>
          <cell r="AH24">
            <v>63476.974800000004</v>
          </cell>
          <cell r="AI24">
            <v>88453.98</v>
          </cell>
          <cell r="AJ24">
            <v>140736.7788</v>
          </cell>
          <cell r="AK24">
            <v>17633.419999999998</v>
          </cell>
          <cell r="AL24">
            <v>40002.6728</v>
          </cell>
          <cell r="AM24">
            <v>60961.252</v>
          </cell>
          <cell r="AN24">
            <v>85648.04</v>
          </cell>
          <cell r="AO24">
            <v>141067.35999999999</v>
          </cell>
          <cell r="AP24">
            <v>18531.913400000001</v>
          </cell>
          <cell r="AQ24">
            <v>39354.860050000003</v>
          </cell>
          <cell r="AR24">
            <v>63130.694000000003</v>
          </cell>
          <cell r="AS24">
            <v>89604.856</v>
          </cell>
          <cell r="AT24">
            <v>141229.4719</v>
          </cell>
          <cell r="AU24">
            <v>19092.9123</v>
          </cell>
          <cell r="AV24">
            <v>40004.197200000002</v>
          </cell>
          <cell r="AW24">
            <v>65360.392899999999</v>
          </cell>
          <cell r="AX24">
            <v>91524.754199999996</v>
          </cell>
          <cell r="AY24">
            <v>146378.99429999999</v>
          </cell>
          <cell r="AZ24">
            <v>18941.921200000001</v>
          </cell>
          <cell r="BA24">
            <v>40301.96</v>
          </cell>
          <cell r="BB24">
            <v>68110.312399999995</v>
          </cell>
          <cell r="BC24">
            <v>95213.380499999999</v>
          </cell>
          <cell r="BD24">
            <v>151132.35</v>
          </cell>
          <cell r="BE24">
            <v>19563.445</v>
          </cell>
          <cell r="BF24">
            <v>42051.322500000002</v>
          </cell>
          <cell r="BG24">
            <v>68683.826749999993</v>
          </cell>
          <cell r="BH24">
            <v>97534.865999999995</v>
          </cell>
          <cell r="BI24">
            <v>153885.655</v>
          </cell>
          <cell r="BJ24">
            <v>19324.395199999999</v>
          </cell>
          <cell r="BK24">
            <v>44055.616000000002</v>
          </cell>
          <cell r="BL24">
            <v>71289.996799999994</v>
          </cell>
          <cell r="BM24">
            <v>99826.020799999998</v>
          </cell>
          <cell r="BN24">
            <v>165208.56</v>
          </cell>
          <cell r="BO24">
            <v>22066.177199999998</v>
          </cell>
          <cell r="BP24">
            <v>46349.048000000003</v>
          </cell>
          <cell r="BQ24">
            <v>73705.0622</v>
          </cell>
          <cell r="BR24">
            <v>102773.976</v>
          </cell>
          <cell r="BS24">
            <v>168267.196</v>
          </cell>
          <cell r="BT24">
            <v>22751.752499999999</v>
          </cell>
          <cell r="BU24">
            <v>50074.079279999998</v>
          </cell>
          <cell r="BV24">
            <v>73816.797000000006</v>
          </cell>
          <cell r="BW24">
            <v>106174.845</v>
          </cell>
          <cell r="BX24">
            <v>176553.59940000001</v>
          </cell>
        </row>
        <row r="25">
          <cell r="B25">
            <v>104.36781609195403</v>
          </cell>
          <cell r="C25">
            <v>100.075</v>
          </cell>
          <cell r="D25">
            <v>98.824304464602449</v>
          </cell>
          <cell r="E25">
            <v>97.62833333333333</v>
          </cell>
          <cell r="F25">
            <v>96.047650746654213</v>
          </cell>
          <cell r="G25">
            <v>102.28070175438597</v>
          </cell>
          <cell r="H25">
            <v>100.26912725874664</v>
          </cell>
          <cell r="I25">
            <v>95.104651162790702</v>
          </cell>
          <cell r="J25">
            <v>96.554683668464932</v>
          </cell>
          <cell r="K25">
            <v>95.657608695652172</v>
          </cell>
          <cell r="L25">
            <v>103.54539430086149</v>
          </cell>
          <cell r="M25">
            <v>100.20536789179238</v>
          </cell>
          <cell r="N25">
            <v>98.360022324303443</v>
          </cell>
          <cell r="O25">
            <v>94.488079322638143</v>
          </cell>
          <cell r="P25">
            <v>92.162753270333837</v>
          </cell>
          <cell r="Q25">
            <v>106.4266929651545</v>
          </cell>
          <cell r="R25">
            <v>101.3277428371768</v>
          </cell>
          <cell r="S25">
            <v>96.033402922755741</v>
          </cell>
          <cell r="T25">
            <v>93.35590750883631</v>
          </cell>
          <cell r="U25">
            <v>94.788603231824936</v>
          </cell>
          <cell r="V25">
            <v>115.66265060240961</v>
          </cell>
          <cell r="W25">
            <v>107.06521739130437</v>
          </cell>
          <cell r="X25">
            <v>100.17361111111111</v>
          </cell>
          <cell r="Y25">
            <v>95.709219858156033</v>
          </cell>
          <cell r="Z25">
            <v>96.490001398405795</v>
          </cell>
          <cell r="AA25">
            <v>111.1111111111111</v>
          </cell>
          <cell r="AB25">
            <v>106.50000000000001</v>
          </cell>
          <cell r="AC25">
            <v>102.89855072463767</v>
          </cell>
          <cell r="AD25">
            <v>97.707423580786013</v>
          </cell>
          <cell r="AE25">
            <v>92.197667676051807</v>
          </cell>
          <cell r="AF25">
            <v>111.76470588235294</v>
          </cell>
          <cell r="AG25">
            <v>105.39845758354755</v>
          </cell>
          <cell r="AH25">
            <v>104.11475409836066</v>
          </cell>
          <cell r="AI25">
            <v>97.359735973597353</v>
          </cell>
          <cell r="AJ25">
            <v>90.874475637302353</v>
          </cell>
          <cell r="AK25">
            <v>105.42168674698793</v>
          </cell>
          <cell r="AL25">
            <v>105.22130930294196</v>
          </cell>
          <cell r="AM25">
            <v>100.83333333333333</v>
          </cell>
          <cell r="AN25">
            <v>94.444444444444429</v>
          </cell>
          <cell r="AO25">
            <v>91.503267973856197</v>
          </cell>
          <cell r="AP25">
            <v>111.65644171779141</v>
          </cell>
          <cell r="AQ25">
            <v>102.24867724867725</v>
          </cell>
          <cell r="AR25">
            <v>103.33333333333334</v>
          </cell>
          <cell r="AS25">
            <v>96.809680968096814</v>
          </cell>
          <cell r="AT25">
            <v>88.910256410256409</v>
          </cell>
          <cell r="AU25">
            <v>112.5</v>
          </cell>
          <cell r="AV25">
            <v>101.79948586118253</v>
          </cell>
          <cell r="AW25">
            <v>104.35483870967741</v>
          </cell>
          <cell r="AX25">
            <v>96.898395721925127</v>
          </cell>
          <cell r="AY25">
            <v>90.409933237661448</v>
          </cell>
          <cell r="AZ25">
            <v>110.58823529411765</v>
          </cell>
          <cell r="BA25">
            <v>100.25062656641603</v>
          </cell>
          <cell r="BB25">
            <v>106.45669291338582</v>
          </cell>
          <cell r="BC25">
            <v>98.4375</v>
          </cell>
          <cell r="BD25">
            <v>89.820359281437135</v>
          </cell>
          <cell r="BE25">
            <v>108.37988826815644</v>
          </cell>
          <cell r="BF25">
            <v>102.96296296296296</v>
          </cell>
          <cell r="BG25">
            <v>104.62365591397848</v>
          </cell>
          <cell r="BH25">
            <v>97.696969696969688</v>
          </cell>
          <cell r="BI25">
            <v>89.239766081871352</v>
          </cell>
          <cell r="BJ25">
            <v>102.11640211640211</v>
          </cell>
          <cell r="BK25">
            <v>103.77358490566037</v>
          </cell>
          <cell r="BL25">
            <v>104.70588235294116</v>
          </cell>
          <cell r="BM25">
            <v>97.745098039215677</v>
          </cell>
          <cell r="BN25">
            <v>92.178770949720672</v>
          </cell>
          <cell r="BO25">
            <v>110.60606060606059</v>
          </cell>
          <cell r="BP25">
            <v>104.54545454545455</v>
          </cell>
          <cell r="BQ25">
            <v>104.35092724679029</v>
          </cell>
          <cell r="BR25">
            <v>96.958174904942965</v>
          </cell>
          <cell r="BS25">
            <v>90.270270270270274</v>
          </cell>
          <cell r="BT25">
            <v>110.83743842364532</v>
          </cell>
          <cell r="BU25">
            <v>107.65217391304347</v>
          </cell>
          <cell r="BV25">
            <v>100</v>
          </cell>
          <cell r="BW25">
            <v>95.978062157221217</v>
          </cell>
          <cell r="BX25">
            <v>91.413612565445035</v>
          </cell>
        </row>
        <row r="26">
          <cell r="B26">
            <v>14128</v>
          </cell>
          <cell r="C26">
            <v>32592</v>
          </cell>
          <cell r="D26">
            <v>52081</v>
          </cell>
          <cell r="E26">
            <v>73440</v>
          </cell>
          <cell r="F26">
            <v>115850</v>
          </cell>
          <cell r="G26">
            <v>15000</v>
          </cell>
          <cell r="H26">
            <v>34004</v>
          </cell>
          <cell r="I26">
            <v>52112</v>
          </cell>
          <cell r="J26">
            <v>77040</v>
          </cell>
          <cell r="K26">
            <v>120807</v>
          </cell>
          <cell r="L26">
            <v>15726</v>
          </cell>
          <cell r="M26">
            <v>35334</v>
          </cell>
          <cell r="N26">
            <v>54543</v>
          </cell>
          <cell r="O26">
            <v>79597</v>
          </cell>
          <cell r="P26">
            <v>127730</v>
          </cell>
          <cell r="Q26">
            <v>15003</v>
          </cell>
          <cell r="R26">
            <v>34300</v>
          </cell>
          <cell r="S26">
            <v>54706</v>
          </cell>
          <cell r="T26">
            <v>82216</v>
          </cell>
          <cell r="U26">
            <v>128909</v>
          </cell>
          <cell r="V26">
            <v>22547.985000000001</v>
          </cell>
          <cell r="W26">
            <v>45197.537499999999</v>
          </cell>
          <cell r="X26">
            <v>69065.899999999994</v>
          </cell>
          <cell r="Y26">
            <v>95727.368749999994</v>
          </cell>
          <cell r="Z26">
            <v>153062.2225</v>
          </cell>
          <cell r="AA26">
            <v>25667.476355999999</v>
          </cell>
          <cell r="AB26">
            <v>50002.899899999997</v>
          </cell>
          <cell r="AC26">
            <v>78008.597399999999</v>
          </cell>
          <cell r="AD26">
            <v>105708.7782</v>
          </cell>
          <cell r="AE26">
            <v>166404.76259999999</v>
          </cell>
          <cell r="AF26">
            <v>25786.583999999999</v>
          </cell>
          <cell r="AG26">
            <v>54571.608</v>
          </cell>
          <cell r="AH26">
            <v>80558.088000000003</v>
          </cell>
          <cell r="AI26">
            <v>107943.84</v>
          </cell>
          <cell r="AJ26">
            <v>171510.76800000001</v>
          </cell>
          <cell r="AK26">
            <v>21966.2032</v>
          </cell>
          <cell r="AL26">
            <v>51993.398399999998</v>
          </cell>
          <cell r="AM26">
            <v>77788.572799999994</v>
          </cell>
          <cell r="AN26">
            <v>111644.7392</v>
          </cell>
          <cell r="AO26">
            <v>175024.28880000001</v>
          </cell>
          <cell r="AP26">
            <v>23012.156200000001</v>
          </cell>
          <cell r="AQ26">
            <v>52948.324000000001</v>
          </cell>
          <cell r="AR26">
            <v>76978.717199999999</v>
          </cell>
          <cell r="AS26">
            <v>108136.7694</v>
          </cell>
          <cell r="AT26">
            <v>159354.09049999999</v>
          </cell>
          <cell r="AU26">
            <v>23719.660360000002</v>
          </cell>
          <cell r="AV26">
            <v>54551.178</v>
          </cell>
          <cell r="AW26">
            <v>84655.346600000004</v>
          </cell>
          <cell r="AX26">
            <v>117790.13619999999</v>
          </cell>
          <cell r="AY26">
            <v>185069.92240000001</v>
          </cell>
          <cell r="AZ26">
            <v>27606.8426</v>
          </cell>
          <cell r="BA26">
            <v>58437.841999999997</v>
          </cell>
          <cell r="BB26">
            <v>85591.287549999994</v>
          </cell>
          <cell r="BC26">
            <v>123777.39465</v>
          </cell>
          <cell r="BD26">
            <v>177671.19065999999</v>
          </cell>
          <cell r="BE26">
            <v>21076.0825</v>
          </cell>
          <cell r="BF26">
            <v>53789.389499999997</v>
          </cell>
          <cell r="BG26">
            <v>82690.850000000006</v>
          </cell>
          <cell r="BH26">
            <v>115666.3475</v>
          </cell>
          <cell r="BI26">
            <v>191499.9075</v>
          </cell>
          <cell r="BJ26">
            <v>25231.852800000001</v>
          </cell>
          <cell r="BK26">
            <v>54368.635199999997</v>
          </cell>
          <cell r="BL26">
            <v>83905.923200000005</v>
          </cell>
          <cell r="BM26">
            <v>119150.416</v>
          </cell>
          <cell r="BN26">
            <v>188037.3792</v>
          </cell>
          <cell r="BO26">
            <v>26197.288</v>
          </cell>
          <cell r="BP26">
            <v>60455.28</v>
          </cell>
          <cell r="BQ26">
            <v>90793.754679999998</v>
          </cell>
          <cell r="BR26">
            <v>123127.2536</v>
          </cell>
          <cell r="BS26">
            <v>193658.4136</v>
          </cell>
          <cell r="BT26">
            <v>25279.724999999999</v>
          </cell>
          <cell r="BU26">
            <v>58648.962</v>
          </cell>
          <cell r="BV26">
            <v>87063.372900000002</v>
          </cell>
          <cell r="BW26">
            <v>125589.6738</v>
          </cell>
          <cell r="BX26">
            <v>192530.38560000001</v>
          </cell>
        </row>
        <row r="27">
          <cell r="B27">
            <v>9300</v>
          </cell>
          <cell r="C27">
            <v>19560</v>
          </cell>
          <cell r="D27">
            <v>31000</v>
          </cell>
          <cell r="E27">
            <v>50020</v>
          </cell>
          <cell r="F27">
            <v>91675</v>
          </cell>
          <cell r="G27">
            <v>11000</v>
          </cell>
          <cell r="H27">
            <v>22752</v>
          </cell>
          <cell r="I27">
            <v>36001</v>
          </cell>
          <cell r="J27">
            <v>57000</v>
          </cell>
          <cell r="K27">
            <v>99476</v>
          </cell>
          <cell r="L27">
            <v>11726</v>
          </cell>
          <cell r="M27">
            <v>26000</v>
          </cell>
          <cell r="N27">
            <v>42000</v>
          </cell>
          <cell r="O27">
            <v>67064</v>
          </cell>
          <cell r="P27">
            <v>111342</v>
          </cell>
          <cell r="Q27">
            <v>12000</v>
          </cell>
          <cell r="R27">
            <v>26912</v>
          </cell>
          <cell r="S27">
            <v>42946</v>
          </cell>
          <cell r="T27">
            <v>67450</v>
          </cell>
          <cell r="U27">
            <v>120186</v>
          </cell>
          <cell r="V27">
            <v>17266.474999999999</v>
          </cell>
          <cell r="W27">
            <v>36056.462500000001</v>
          </cell>
          <cell r="X27">
            <v>55862.125</v>
          </cell>
          <cell r="Y27">
            <v>82239.204750000004</v>
          </cell>
          <cell r="Z27">
            <v>140163.15</v>
          </cell>
          <cell r="AA27">
            <v>18331.002</v>
          </cell>
          <cell r="AB27">
            <v>39004.298699999999</v>
          </cell>
          <cell r="AC27">
            <v>61103.34</v>
          </cell>
          <cell r="AD27">
            <v>87581.453999999998</v>
          </cell>
          <cell r="AE27">
            <v>145731.46590000001</v>
          </cell>
          <cell r="AF27">
            <v>16791.263999999999</v>
          </cell>
          <cell r="AG27">
            <v>36980.76</v>
          </cell>
          <cell r="AH27">
            <v>57969.84</v>
          </cell>
          <cell r="AI27">
            <v>84815.872799999997</v>
          </cell>
          <cell r="AJ27">
            <v>140526.88800000001</v>
          </cell>
          <cell r="AK27">
            <v>15315.8848</v>
          </cell>
          <cell r="AL27">
            <v>35035.086479999998</v>
          </cell>
          <cell r="AM27">
            <v>55419.32</v>
          </cell>
          <cell r="AN27">
            <v>82020.593599999993</v>
          </cell>
          <cell r="AO27">
            <v>141067.35999999999</v>
          </cell>
          <cell r="AP27">
            <v>14662.612800000001</v>
          </cell>
          <cell r="AQ27">
            <v>35231.000200000002</v>
          </cell>
          <cell r="AR27">
            <v>54984.798000000003</v>
          </cell>
          <cell r="AS27">
            <v>83291.786600000007</v>
          </cell>
          <cell r="AT27">
            <v>142247.7089</v>
          </cell>
          <cell r="AU27">
            <v>15456.167100000001</v>
          </cell>
          <cell r="AV27">
            <v>35361.285828</v>
          </cell>
          <cell r="AW27">
            <v>56571.591999999997</v>
          </cell>
          <cell r="AX27">
            <v>85867.595000000001</v>
          </cell>
          <cell r="AY27">
            <v>143550.41469999999</v>
          </cell>
          <cell r="AZ27">
            <v>15113.235000000001</v>
          </cell>
          <cell r="BA27">
            <v>35767.989500000003</v>
          </cell>
          <cell r="BB27">
            <v>57027.273399999998</v>
          </cell>
          <cell r="BC27">
            <v>86649.214000000007</v>
          </cell>
          <cell r="BD27">
            <v>148512.72260000001</v>
          </cell>
          <cell r="BE27">
            <v>16235.6425</v>
          </cell>
          <cell r="BF27">
            <v>37815.9375</v>
          </cell>
          <cell r="BG27">
            <v>60102.13</v>
          </cell>
          <cell r="BH27">
            <v>89749.824999999997</v>
          </cell>
          <cell r="BI27">
            <v>152574.70250000001</v>
          </cell>
          <cell r="BJ27">
            <v>18022.752</v>
          </cell>
          <cell r="BK27">
            <v>39349.675199999998</v>
          </cell>
          <cell r="BL27">
            <v>60776.724800000004</v>
          </cell>
          <cell r="BM27">
            <v>92116.288</v>
          </cell>
          <cell r="BN27">
            <v>158199.712</v>
          </cell>
          <cell r="BO27">
            <v>17330.513599999998</v>
          </cell>
          <cell r="BP27">
            <v>40303.519999999997</v>
          </cell>
          <cell r="BQ27">
            <v>63478.044000000002</v>
          </cell>
          <cell r="BR27">
            <v>95720.86</v>
          </cell>
          <cell r="BS27">
            <v>162826.22080000001</v>
          </cell>
          <cell r="BT27">
            <v>20223.78</v>
          </cell>
          <cell r="BU27">
            <v>44087.840400000001</v>
          </cell>
          <cell r="BV27">
            <v>67749.663</v>
          </cell>
          <cell r="BW27">
            <v>101118.9</v>
          </cell>
          <cell r="BX27">
            <v>171902.13</v>
          </cell>
        </row>
        <row r="28">
          <cell r="B28">
            <v>9900</v>
          </cell>
          <cell r="C28">
            <v>21793</v>
          </cell>
          <cell r="D28">
            <v>36328</v>
          </cell>
          <cell r="E28">
            <v>58820</v>
          </cell>
          <cell r="F28">
            <v>104896</v>
          </cell>
          <cell r="G28">
            <v>11328</v>
          </cell>
          <cell r="H28">
            <v>24047</v>
          </cell>
          <cell r="I28">
            <v>40000</v>
          </cell>
          <cell r="J28">
            <v>63500</v>
          </cell>
          <cell r="K28">
            <v>113200</v>
          </cell>
          <cell r="L28">
            <v>12500</v>
          </cell>
          <cell r="M28">
            <v>28057</v>
          </cell>
          <cell r="N28">
            <v>47000</v>
          </cell>
          <cell r="O28">
            <v>75000</v>
          </cell>
          <cell r="P28">
            <v>128700</v>
          </cell>
          <cell r="Q28">
            <v>12800</v>
          </cell>
          <cell r="R28">
            <v>28520</v>
          </cell>
          <cell r="S28">
            <v>48420</v>
          </cell>
          <cell r="T28">
            <v>77357</v>
          </cell>
          <cell r="U28">
            <v>135136</v>
          </cell>
          <cell r="V28">
            <v>18079.014999999999</v>
          </cell>
          <cell r="W28">
            <v>40322.297500000001</v>
          </cell>
          <cell r="X28">
            <v>64596.93</v>
          </cell>
          <cell r="Y28">
            <v>97911.07</v>
          </cell>
          <cell r="Z28">
            <v>167586.375</v>
          </cell>
          <cell r="AA28">
            <v>18840.196499999998</v>
          </cell>
          <cell r="AB28">
            <v>42772.338000000003</v>
          </cell>
          <cell r="AC28">
            <v>70065.163199999995</v>
          </cell>
          <cell r="AD28">
            <v>105912.45600000001</v>
          </cell>
          <cell r="AE28">
            <v>183717.3756</v>
          </cell>
          <cell r="AF28">
            <v>17990.64</v>
          </cell>
          <cell r="AG28">
            <v>40978.68</v>
          </cell>
          <cell r="AH28">
            <v>66965.16</v>
          </cell>
          <cell r="AI28">
            <v>101946.96</v>
          </cell>
          <cell r="AJ28">
            <v>176985.91944</v>
          </cell>
          <cell r="AK28">
            <v>17129.608</v>
          </cell>
          <cell r="AL28">
            <v>40002.6728</v>
          </cell>
          <cell r="AM28">
            <v>65495.56</v>
          </cell>
          <cell r="AN28">
            <v>100762.4</v>
          </cell>
          <cell r="AO28">
            <v>177341.82399999999</v>
          </cell>
          <cell r="AP28">
            <v>16902.734199999999</v>
          </cell>
          <cell r="AQ28">
            <v>39354.860050000003</v>
          </cell>
          <cell r="AR28">
            <v>65676.286500000002</v>
          </cell>
          <cell r="AS28">
            <v>101823.7</v>
          </cell>
          <cell r="AT28">
            <v>182264.42300000001</v>
          </cell>
          <cell r="AU28">
            <v>16870.456900000001</v>
          </cell>
          <cell r="AV28">
            <v>40004.197200000002</v>
          </cell>
          <cell r="AW28">
            <v>66471.620599999995</v>
          </cell>
          <cell r="AX28">
            <v>103546.2175</v>
          </cell>
          <cell r="AY28">
            <v>184867.88099999999</v>
          </cell>
          <cell r="AZ28">
            <v>17128.332999999999</v>
          </cell>
          <cell r="BA28">
            <v>40301.96</v>
          </cell>
          <cell r="BB28">
            <v>68513.331999999995</v>
          </cell>
          <cell r="BC28">
            <v>106800.194</v>
          </cell>
          <cell r="BD28">
            <v>193449.408</v>
          </cell>
          <cell r="BE28">
            <v>18151.650000000001</v>
          </cell>
          <cell r="BF28">
            <v>42051.322500000002</v>
          </cell>
          <cell r="BG28">
            <v>70589.75</v>
          </cell>
          <cell r="BH28">
            <v>110926.75</v>
          </cell>
          <cell r="BI28">
            <v>197651.3</v>
          </cell>
          <cell r="BJ28">
            <v>18923.889599999999</v>
          </cell>
          <cell r="BK28">
            <v>44055.616000000002</v>
          </cell>
          <cell r="BL28">
            <v>73793.156799999997</v>
          </cell>
          <cell r="BM28">
            <v>114144.09600000001</v>
          </cell>
          <cell r="BN28">
            <v>205259.12</v>
          </cell>
          <cell r="BO28">
            <v>20151.759999999998</v>
          </cell>
          <cell r="BP28">
            <v>46349.048000000003</v>
          </cell>
          <cell r="BQ28">
            <v>77231.620200000005</v>
          </cell>
          <cell r="BR28">
            <v>120910.56</v>
          </cell>
          <cell r="BS28">
            <v>218596.21660000001</v>
          </cell>
          <cell r="BT28">
            <v>21437.2068</v>
          </cell>
          <cell r="BU28">
            <v>50074.079279999998</v>
          </cell>
          <cell r="BV28">
            <v>81906.308999999994</v>
          </cell>
          <cell r="BW28">
            <v>127106.45729999999</v>
          </cell>
          <cell r="BX28">
            <v>229539.90299999999</v>
          </cell>
        </row>
        <row r="29">
          <cell r="B29">
            <v>12000</v>
          </cell>
          <cell r="C29">
            <v>28087</v>
          </cell>
          <cell r="D29">
            <v>45156</v>
          </cell>
          <cell r="E29">
            <v>65000</v>
          </cell>
          <cell r="F29">
            <v>106080</v>
          </cell>
          <cell r="G29">
            <v>15000</v>
          </cell>
          <cell r="H29">
            <v>31000</v>
          </cell>
          <cell r="I29">
            <v>48738</v>
          </cell>
          <cell r="J29">
            <v>72000</v>
          </cell>
          <cell r="K29">
            <v>115500</v>
          </cell>
          <cell r="L29">
            <v>14000</v>
          </cell>
          <cell r="M29">
            <v>31176</v>
          </cell>
          <cell r="N29">
            <v>50300</v>
          </cell>
          <cell r="O29">
            <v>75886</v>
          </cell>
          <cell r="P29">
            <v>128000</v>
          </cell>
          <cell r="Q29">
            <v>14400</v>
          </cell>
          <cell r="R29">
            <v>32388</v>
          </cell>
          <cell r="S29">
            <v>52000</v>
          </cell>
          <cell r="T29">
            <v>78152</v>
          </cell>
          <cell r="U29">
            <v>134476</v>
          </cell>
          <cell r="V29">
            <v>19805.662499999999</v>
          </cell>
          <cell r="W29">
            <v>41642.675000000003</v>
          </cell>
          <cell r="X29">
            <v>65003.199999999997</v>
          </cell>
          <cell r="Y29">
            <v>93442.1</v>
          </cell>
          <cell r="Z29">
            <v>154128.68124999999</v>
          </cell>
          <cell r="AA29">
            <v>20367.78</v>
          </cell>
          <cell r="AB29">
            <v>45827.504999999997</v>
          </cell>
          <cell r="AC29">
            <v>70778.035499999998</v>
          </cell>
          <cell r="AD29">
            <v>101838.9</v>
          </cell>
          <cell r="AE29">
            <v>170070.96299999999</v>
          </cell>
          <cell r="AF29">
            <v>19579.813200000001</v>
          </cell>
          <cell r="AG29">
            <v>44776.703999999998</v>
          </cell>
          <cell r="AH29">
            <v>69763.703999999998</v>
          </cell>
          <cell r="AI29">
            <v>100347.792</v>
          </cell>
          <cell r="AJ29">
            <v>166113.576</v>
          </cell>
          <cell r="AK29">
            <v>19648.668000000001</v>
          </cell>
          <cell r="AL29">
            <v>43126.307200000003</v>
          </cell>
          <cell r="AM29">
            <v>67913.857600000003</v>
          </cell>
          <cell r="AN29">
            <v>99754.775999999998</v>
          </cell>
          <cell r="AO29">
            <v>165250.33600000001</v>
          </cell>
          <cell r="AP29">
            <v>20364.740000000002</v>
          </cell>
          <cell r="AQ29">
            <v>44802.428</v>
          </cell>
          <cell r="AR29">
            <v>69240.115999999995</v>
          </cell>
          <cell r="AS29">
            <v>102434.6422</v>
          </cell>
          <cell r="AT29">
            <v>170045.579</v>
          </cell>
          <cell r="AU29">
            <v>20204.14</v>
          </cell>
          <cell r="AV29">
            <v>45055.232199999999</v>
          </cell>
          <cell r="AW29">
            <v>70714.490000000005</v>
          </cell>
          <cell r="AX29">
            <v>101626.8242</v>
          </cell>
          <cell r="AY29">
            <v>171735.19</v>
          </cell>
          <cell r="AZ29">
            <v>21158.528999999999</v>
          </cell>
          <cell r="BA29">
            <v>46065.14028</v>
          </cell>
          <cell r="BB29">
            <v>72543.528000000006</v>
          </cell>
          <cell r="BC29">
            <v>105591.1352</v>
          </cell>
          <cell r="BD29">
            <v>174839.97797000001</v>
          </cell>
          <cell r="BE29">
            <v>22185.35</v>
          </cell>
          <cell r="BF29">
            <v>48404.4</v>
          </cell>
          <cell r="BG29">
            <v>75692.380499999999</v>
          </cell>
          <cell r="BH29">
            <v>109514.955</v>
          </cell>
          <cell r="BI29">
            <v>186558.625</v>
          </cell>
          <cell r="BJ29">
            <v>24030.335999999999</v>
          </cell>
          <cell r="BK29">
            <v>50063.199999999997</v>
          </cell>
          <cell r="BL29">
            <v>77097.327999999994</v>
          </cell>
          <cell r="BM29">
            <v>112341.8208</v>
          </cell>
          <cell r="BN29">
            <v>190240.16</v>
          </cell>
          <cell r="BO29">
            <v>25290.4588</v>
          </cell>
          <cell r="BP29">
            <v>52495.334799999997</v>
          </cell>
          <cell r="BQ29">
            <v>80607.039999999994</v>
          </cell>
          <cell r="BR29">
            <v>118089.31359999999</v>
          </cell>
          <cell r="BS29">
            <v>199603.18280000001</v>
          </cell>
          <cell r="BT29">
            <v>26290.914000000001</v>
          </cell>
          <cell r="BU29">
            <v>55615.394999999997</v>
          </cell>
          <cell r="BV29">
            <v>85142.113800000006</v>
          </cell>
          <cell r="BW29">
            <v>121646.0367</v>
          </cell>
          <cell r="BX29">
            <v>207293.745</v>
          </cell>
        </row>
        <row r="30">
          <cell r="B30">
            <v>10280</v>
          </cell>
          <cell r="C30">
            <v>26000</v>
          </cell>
          <cell r="D30">
            <v>42131</v>
          </cell>
          <cell r="E30">
            <v>66202</v>
          </cell>
          <cell r="F30">
            <v>106632</v>
          </cell>
          <cell r="G30">
            <v>11975</v>
          </cell>
          <cell r="H30">
            <v>29262</v>
          </cell>
          <cell r="I30">
            <v>47096</v>
          </cell>
          <cell r="J30">
            <v>74067</v>
          </cell>
          <cell r="K30">
            <v>124212</v>
          </cell>
          <cell r="L30">
            <v>13000</v>
          </cell>
          <cell r="M30">
            <v>31452</v>
          </cell>
          <cell r="N30">
            <v>51415</v>
          </cell>
          <cell r="O30">
            <v>77050</v>
          </cell>
          <cell r="P30">
            <v>128000</v>
          </cell>
          <cell r="Q30">
            <v>14284</v>
          </cell>
          <cell r="R30">
            <v>33200</v>
          </cell>
          <cell r="S30">
            <v>55000</v>
          </cell>
          <cell r="T30">
            <v>83424</v>
          </cell>
          <cell r="U30">
            <v>140528</v>
          </cell>
          <cell r="V30">
            <v>20719.77</v>
          </cell>
          <cell r="W30">
            <v>45705.375</v>
          </cell>
          <cell r="X30">
            <v>69776.872499999998</v>
          </cell>
          <cell r="Y30">
            <v>100654.408175</v>
          </cell>
          <cell r="Z30">
            <v>156718.6525</v>
          </cell>
          <cell r="AA30">
            <v>25052.3694</v>
          </cell>
          <cell r="AB30">
            <v>52141.516799999998</v>
          </cell>
          <cell r="AC30">
            <v>78008.597399999999</v>
          </cell>
          <cell r="AD30">
            <v>107949.234</v>
          </cell>
          <cell r="AE30">
            <v>173166.86556000001</v>
          </cell>
          <cell r="AF30">
            <v>22988.04</v>
          </cell>
          <cell r="AG30">
            <v>47975.040000000001</v>
          </cell>
          <cell r="AH30">
            <v>74961</v>
          </cell>
          <cell r="AI30">
            <v>103845.97199999999</v>
          </cell>
          <cell r="AJ30">
            <v>167113.05600000001</v>
          </cell>
          <cell r="AK30">
            <v>22973.8272</v>
          </cell>
          <cell r="AL30">
            <v>49474.338400000001</v>
          </cell>
          <cell r="AM30">
            <v>76680.186400000006</v>
          </cell>
          <cell r="AN30">
            <v>107815.768</v>
          </cell>
          <cell r="AO30">
            <v>167265.584</v>
          </cell>
          <cell r="AP30">
            <v>21484.8007</v>
          </cell>
          <cell r="AQ30">
            <v>48875.375999999997</v>
          </cell>
          <cell r="AR30">
            <v>74331.301000000007</v>
          </cell>
          <cell r="AS30">
            <v>105896.648</v>
          </cell>
          <cell r="AT30">
            <v>165972.63099999999</v>
          </cell>
          <cell r="AU30">
            <v>20911.284899999999</v>
          </cell>
          <cell r="AV30">
            <v>49924.429940000002</v>
          </cell>
          <cell r="AW30">
            <v>77078.794099999999</v>
          </cell>
          <cell r="AX30">
            <v>109405.4181</v>
          </cell>
          <cell r="AY30">
            <v>174765.81099999999</v>
          </cell>
          <cell r="AZ30">
            <v>24181.175999999999</v>
          </cell>
          <cell r="BA30">
            <v>52513.453880000001</v>
          </cell>
          <cell r="BB30">
            <v>80603.92</v>
          </cell>
          <cell r="BC30">
            <v>116674.17419999999</v>
          </cell>
          <cell r="BD30">
            <v>186396.565</v>
          </cell>
          <cell r="BE30">
            <v>24605.57</v>
          </cell>
          <cell r="BF30">
            <v>54454.95</v>
          </cell>
          <cell r="BG30">
            <v>80674</v>
          </cell>
          <cell r="BH30">
            <v>113115.03225</v>
          </cell>
          <cell r="BI30">
            <v>180830.77100000001</v>
          </cell>
          <cell r="BJ30">
            <v>27134.254400000002</v>
          </cell>
          <cell r="BK30">
            <v>57272.300799999997</v>
          </cell>
          <cell r="BL30">
            <v>84106.176000000007</v>
          </cell>
          <cell r="BM30">
            <v>122154.208</v>
          </cell>
          <cell r="BN30">
            <v>196047.49119999999</v>
          </cell>
          <cell r="BO30">
            <v>26902.599600000001</v>
          </cell>
          <cell r="BP30">
            <v>58520.711040000002</v>
          </cell>
          <cell r="BQ30">
            <v>87660.156000000003</v>
          </cell>
          <cell r="BR30">
            <v>125948.5</v>
          </cell>
          <cell r="BS30">
            <v>212212.13903200001</v>
          </cell>
          <cell r="BT30">
            <v>25077.4872</v>
          </cell>
          <cell r="BU30">
            <v>58345.605300000003</v>
          </cell>
          <cell r="BV30">
            <v>91007.01</v>
          </cell>
          <cell r="BW30">
            <v>126600.8628</v>
          </cell>
          <cell r="BX30">
            <v>203248.989</v>
          </cell>
        </row>
        <row r="31">
          <cell r="B31">
            <v>10857</v>
          </cell>
          <cell r="C31">
            <v>22500</v>
          </cell>
          <cell r="D31">
            <v>36008</v>
          </cell>
          <cell r="E31">
            <v>52070</v>
          </cell>
          <cell r="F31">
            <v>85210</v>
          </cell>
          <cell r="G31">
            <v>11660</v>
          </cell>
          <cell r="H31">
            <v>24210</v>
          </cell>
          <cell r="I31">
            <v>38850</v>
          </cell>
          <cell r="J31">
            <v>56130</v>
          </cell>
          <cell r="K31">
            <v>92425</v>
          </cell>
          <cell r="L31">
            <v>12264</v>
          </cell>
          <cell r="M31">
            <v>26431</v>
          </cell>
          <cell r="N31">
            <v>42576</v>
          </cell>
          <cell r="O31">
            <v>61395</v>
          </cell>
          <cell r="P31">
            <v>99268</v>
          </cell>
          <cell r="Q31">
            <v>14000</v>
          </cell>
          <cell r="R31">
            <v>28736</v>
          </cell>
          <cell r="S31">
            <v>44156</v>
          </cell>
          <cell r="T31">
            <v>64000</v>
          </cell>
          <cell r="U31">
            <v>102922</v>
          </cell>
          <cell r="V31">
            <v>17266.474999999999</v>
          </cell>
          <cell r="W31">
            <v>34532.949999999997</v>
          </cell>
          <cell r="X31">
            <v>52002.559999999998</v>
          </cell>
          <cell r="Y31">
            <v>71605.087499999994</v>
          </cell>
          <cell r="Z31">
            <v>114365.005</v>
          </cell>
          <cell r="AA31">
            <v>18127.324199999999</v>
          </cell>
          <cell r="AB31">
            <v>37374.876300000004</v>
          </cell>
          <cell r="AC31">
            <v>54789.328200000004</v>
          </cell>
          <cell r="AD31">
            <v>76684.691699999996</v>
          </cell>
          <cell r="AE31">
            <v>124243.458</v>
          </cell>
          <cell r="AF31">
            <v>17690.795999999998</v>
          </cell>
          <cell r="AG31">
            <v>34981.800000000003</v>
          </cell>
          <cell r="AH31">
            <v>51473.22</v>
          </cell>
          <cell r="AI31">
            <v>74961</v>
          </cell>
          <cell r="AJ31">
            <v>119937.60000000001</v>
          </cell>
          <cell r="AK31">
            <v>16827.320800000001</v>
          </cell>
          <cell r="AL31">
            <v>34863.790399999998</v>
          </cell>
          <cell r="AM31">
            <v>52597.972800000003</v>
          </cell>
          <cell r="AN31">
            <v>75350.122719999999</v>
          </cell>
          <cell r="AO31">
            <v>121519.4544</v>
          </cell>
          <cell r="AP31">
            <v>17126.746340000002</v>
          </cell>
          <cell r="AQ31">
            <v>36249.237200000003</v>
          </cell>
          <cell r="AR31">
            <v>53966.561000000002</v>
          </cell>
          <cell r="AS31">
            <v>79524.309699999998</v>
          </cell>
          <cell r="AT31">
            <v>125243.151</v>
          </cell>
          <cell r="AU31">
            <v>18183.725999999999</v>
          </cell>
          <cell r="AV31">
            <v>35559.286399999997</v>
          </cell>
          <cell r="AW31">
            <v>55460.364300000001</v>
          </cell>
          <cell r="AX31">
            <v>77785.938999999998</v>
          </cell>
          <cell r="AY31">
            <v>127993.22689999999</v>
          </cell>
          <cell r="AZ31">
            <v>18941.921200000001</v>
          </cell>
          <cell r="BA31">
            <v>37077.803200000002</v>
          </cell>
          <cell r="BB31">
            <v>55415.195</v>
          </cell>
          <cell r="BC31">
            <v>77581.273000000001</v>
          </cell>
          <cell r="BD31">
            <v>125943.625</v>
          </cell>
          <cell r="BE31">
            <v>18605.44125</v>
          </cell>
          <cell r="BF31">
            <v>38622.677499999998</v>
          </cell>
          <cell r="BG31">
            <v>58589.4925</v>
          </cell>
          <cell r="BH31">
            <v>82690.850000000006</v>
          </cell>
          <cell r="BI31">
            <v>138053.38250000001</v>
          </cell>
          <cell r="BJ31">
            <v>18323.1312</v>
          </cell>
          <cell r="BK31">
            <v>39850.307200000003</v>
          </cell>
          <cell r="BL31">
            <v>60276.092799999999</v>
          </cell>
          <cell r="BM31">
            <v>87310.220799999996</v>
          </cell>
          <cell r="BN31">
            <v>135971.65119999999</v>
          </cell>
          <cell r="BO31">
            <v>20151.759999999998</v>
          </cell>
          <cell r="BP31">
            <v>42217.9372</v>
          </cell>
          <cell r="BQ31">
            <v>63629.182200000003</v>
          </cell>
          <cell r="BR31">
            <v>90682.92</v>
          </cell>
          <cell r="BS31">
            <v>150130.61199999999</v>
          </cell>
          <cell r="BT31">
            <v>22751.752499999999</v>
          </cell>
          <cell r="BU31">
            <v>43177.770299999996</v>
          </cell>
          <cell r="BV31">
            <v>63098.193599999999</v>
          </cell>
          <cell r="BW31">
            <v>91007.01</v>
          </cell>
          <cell r="BX31">
            <v>146925.7617</v>
          </cell>
        </row>
        <row r="32">
          <cell r="B32">
            <v>9156</v>
          </cell>
          <cell r="C32">
            <v>20000</v>
          </cell>
          <cell r="D32">
            <v>32900</v>
          </cell>
          <cell r="E32">
            <v>47947</v>
          </cell>
          <cell r="F32">
            <v>76614</v>
          </cell>
          <cell r="G32">
            <v>9100</v>
          </cell>
          <cell r="H32">
            <v>20607</v>
          </cell>
          <cell r="I32">
            <v>35004</v>
          </cell>
          <cell r="J32">
            <v>51659</v>
          </cell>
          <cell r="K32">
            <v>84098</v>
          </cell>
          <cell r="L32">
            <v>10000</v>
          </cell>
          <cell r="M32">
            <v>22303</v>
          </cell>
          <cell r="N32">
            <v>37689</v>
          </cell>
          <cell r="O32">
            <v>55072</v>
          </cell>
          <cell r="P32">
            <v>89100</v>
          </cell>
          <cell r="Q32">
            <v>10000</v>
          </cell>
          <cell r="R32">
            <v>23108</v>
          </cell>
          <cell r="S32">
            <v>37004</v>
          </cell>
          <cell r="T32">
            <v>56549</v>
          </cell>
          <cell r="U32">
            <v>89000</v>
          </cell>
          <cell r="V32">
            <v>17266.474999999999</v>
          </cell>
          <cell r="W32">
            <v>34533.965674999999</v>
          </cell>
          <cell r="X32">
            <v>50011.837</v>
          </cell>
          <cell r="Y32">
            <v>69980.007500000007</v>
          </cell>
          <cell r="Z32">
            <v>108474.09</v>
          </cell>
          <cell r="AA32">
            <v>17414.4519</v>
          </cell>
          <cell r="AB32">
            <v>37680.392999999996</v>
          </cell>
          <cell r="AC32">
            <v>58251.8508</v>
          </cell>
          <cell r="AD32">
            <v>81196.154970000003</v>
          </cell>
          <cell r="AE32">
            <v>132390.57</v>
          </cell>
          <cell r="AF32">
            <v>17291.004000000001</v>
          </cell>
          <cell r="AG32">
            <v>36680.915999999997</v>
          </cell>
          <cell r="AH32">
            <v>55621.061999999998</v>
          </cell>
          <cell r="AI32">
            <v>79858.452000000005</v>
          </cell>
          <cell r="AJ32">
            <v>121936.56</v>
          </cell>
          <cell r="AK32">
            <v>17633.419999999998</v>
          </cell>
          <cell r="AL32">
            <v>35468.364800000003</v>
          </cell>
          <cell r="AM32">
            <v>56426.944000000003</v>
          </cell>
          <cell r="AN32">
            <v>81012.969599999997</v>
          </cell>
          <cell r="AO32">
            <v>130386.5456</v>
          </cell>
          <cell r="AP32">
            <v>18531.913400000001</v>
          </cell>
          <cell r="AQ32">
            <v>37471.121599999999</v>
          </cell>
          <cell r="AR32">
            <v>57021.271999999997</v>
          </cell>
          <cell r="AS32">
            <v>79829.780799999993</v>
          </cell>
          <cell r="AT32">
            <v>129316.099</v>
          </cell>
          <cell r="AU32">
            <v>19092.9123</v>
          </cell>
          <cell r="AV32">
            <v>37882.762499999997</v>
          </cell>
          <cell r="AW32">
            <v>58592.006000000001</v>
          </cell>
          <cell r="AX32">
            <v>82836.974000000002</v>
          </cell>
          <cell r="AY32">
            <v>131326.91</v>
          </cell>
          <cell r="AZ32">
            <v>15117.265196</v>
          </cell>
          <cell r="BA32">
            <v>40100.450199999999</v>
          </cell>
          <cell r="BB32">
            <v>60452.94</v>
          </cell>
          <cell r="BC32">
            <v>85440.155199999994</v>
          </cell>
          <cell r="BD32">
            <v>141056.85999999999</v>
          </cell>
          <cell r="BE32">
            <v>19563.445</v>
          </cell>
          <cell r="BF32">
            <v>39933.629999999997</v>
          </cell>
          <cell r="BG32">
            <v>60303.815000000002</v>
          </cell>
          <cell r="BH32">
            <v>85716.125</v>
          </cell>
          <cell r="BI32">
            <v>150275.49350000001</v>
          </cell>
          <cell r="BJ32">
            <v>19024.016</v>
          </cell>
          <cell r="BK32">
            <v>40951.6976</v>
          </cell>
          <cell r="BL32">
            <v>64281.148800000003</v>
          </cell>
          <cell r="BM32">
            <v>90113.76</v>
          </cell>
          <cell r="BN32">
            <v>150189.6</v>
          </cell>
          <cell r="BO32">
            <v>21763.900799999999</v>
          </cell>
          <cell r="BP32">
            <v>43326.284</v>
          </cell>
          <cell r="BQ32">
            <v>65795.496400000004</v>
          </cell>
          <cell r="BR32">
            <v>92698.096000000005</v>
          </cell>
          <cell r="BS32">
            <v>150432.8884</v>
          </cell>
          <cell r="BT32">
            <v>22246.157999999999</v>
          </cell>
          <cell r="BU32">
            <v>45503.504999999997</v>
          </cell>
          <cell r="BV32">
            <v>69165.327600000004</v>
          </cell>
          <cell r="BW32">
            <v>101118.9</v>
          </cell>
          <cell r="BX32">
            <v>155723.106</v>
          </cell>
        </row>
        <row r="33">
          <cell r="B33">
            <v>12100</v>
          </cell>
          <cell r="C33">
            <v>25936</v>
          </cell>
          <cell r="D33">
            <v>40039.5</v>
          </cell>
          <cell r="E33">
            <v>57800</v>
          </cell>
          <cell r="F33">
            <v>96671</v>
          </cell>
          <cell r="G33">
            <v>13824</v>
          </cell>
          <cell r="H33">
            <v>28034</v>
          </cell>
          <cell r="I33">
            <v>42438</v>
          </cell>
          <cell r="J33">
            <v>63000</v>
          </cell>
          <cell r="K33">
            <v>110000</v>
          </cell>
          <cell r="L33">
            <v>15080</v>
          </cell>
          <cell r="M33">
            <v>30000</v>
          </cell>
          <cell r="N33">
            <v>45822</v>
          </cell>
          <cell r="O33">
            <v>67850</v>
          </cell>
          <cell r="P33">
            <v>112500</v>
          </cell>
          <cell r="Q33">
            <v>15000</v>
          </cell>
          <cell r="R33">
            <v>29000</v>
          </cell>
          <cell r="S33">
            <v>46000</v>
          </cell>
          <cell r="T33">
            <v>69201</v>
          </cell>
          <cell r="U33">
            <v>117200</v>
          </cell>
          <cell r="V33">
            <v>20313.5</v>
          </cell>
          <cell r="W33">
            <v>40627</v>
          </cell>
          <cell r="X33">
            <v>60940.5</v>
          </cell>
          <cell r="Y33">
            <v>85926.104999999996</v>
          </cell>
          <cell r="Z33">
            <v>141178.82500000001</v>
          </cell>
          <cell r="AA33">
            <v>21488.007900000001</v>
          </cell>
          <cell r="AB33">
            <v>43383.371400000004</v>
          </cell>
          <cell r="AC33">
            <v>65075.057099999998</v>
          </cell>
          <cell r="AD33">
            <v>91655.01</v>
          </cell>
          <cell r="AE33">
            <v>145935.14369999999</v>
          </cell>
          <cell r="AF33">
            <v>18990.12</v>
          </cell>
          <cell r="AG33">
            <v>39579.408000000003</v>
          </cell>
          <cell r="AH33">
            <v>60318.618000000002</v>
          </cell>
          <cell r="AI33">
            <v>87554.448000000004</v>
          </cell>
          <cell r="AJ33">
            <v>139927.20000000001</v>
          </cell>
          <cell r="AK33">
            <v>17129.608</v>
          </cell>
          <cell r="AL33">
            <v>37695.213839999997</v>
          </cell>
          <cell r="AM33">
            <v>60155.152800000003</v>
          </cell>
          <cell r="AN33">
            <v>84841.940799999997</v>
          </cell>
          <cell r="AO33">
            <v>138044.48800000001</v>
          </cell>
          <cell r="AP33">
            <v>17004.5579</v>
          </cell>
          <cell r="AQ33">
            <v>36860.179400000001</v>
          </cell>
          <cell r="AR33">
            <v>56003.035000000003</v>
          </cell>
          <cell r="AS33">
            <v>83699.081399999995</v>
          </cell>
          <cell r="AT33">
            <v>140516.70600000001</v>
          </cell>
          <cell r="AU33">
            <v>17274.539700000001</v>
          </cell>
          <cell r="AV33">
            <v>37781.741800000003</v>
          </cell>
          <cell r="AW33">
            <v>58086.902499999997</v>
          </cell>
          <cell r="AX33">
            <v>84857.388000000006</v>
          </cell>
          <cell r="AY33">
            <v>140923.87650000001</v>
          </cell>
          <cell r="AZ33">
            <v>17229.087899999999</v>
          </cell>
          <cell r="BA33">
            <v>38689.881600000001</v>
          </cell>
          <cell r="BB33">
            <v>58542.627095999997</v>
          </cell>
          <cell r="BC33">
            <v>86649.214000000007</v>
          </cell>
          <cell r="BD33">
            <v>141459.87959999999</v>
          </cell>
          <cell r="BE33">
            <v>19059.232499999998</v>
          </cell>
          <cell r="BF33">
            <v>39842.871749999998</v>
          </cell>
          <cell r="BG33">
            <v>60505.5</v>
          </cell>
          <cell r="BH33">
            <v>88237.1875</v>
          </cell>
          <cell r="BI33">
            <v>146221.625</v>
          </cell>
          <cell r="BJ33">
            <v>17722.372800000001</v>
          </cell>
          <cell r="BK33">
            <v>40050.559999999998</v>
          </cell>
          <cell r="BL33">
            <v>62078.368000000002</v>
          </cell>
          <cell r="BM33">
            <v>90113.76</v>
          </cell>
          <cell r="BN33">
            <v>151190.864</v>
          </cell>
          <cell r="BO33">
            <v>19446.448400000001</v>
          </cell>
          <cell r="BP33">
            <v>42318.696000000004</v>
          </cell>
          <cell r="BQ33">
            <v>65493.22</v>
          </cell>
          <cell r="BR33">
            <v>95720.86</v>
          </cell>
          <cell r="BS33">
            <v>155168.552</v>
          </cell>
          <cell r="BT33">
            <v>21437.2068</v>
          </cell>
          <cell r="BU33">
            <v>45301.267200000002</v>
          </cell>
          <cell r="BV33">
            <v>67749.663</v>
          </cell>
          <cell r="BW33">
            <v>99399.878700000001</v>
          </cell>
          <cell r="BX33">
            <v>161790.24</v>
          </cell>
        </row>
        <row r="34">
          <cell r="B34">
            <v>7600</v>
          </cell>
          <cell r="C34">
            <v>18079</v>
          </cell>
          <cell r="D34">
            <v>29600</v>
          </cell>
          <cell r="E34">
            <v>47100</v>
          </cell>
          <cell r="F34">
            <v>78865</v>
          </cell>
          <cell r="G34">
            <v>8916</v>
          </cell>
          <cell r="H34">
            <v>20200</v>
          </cell>
          <cell r="I34">
            <v>34338.5</v>
          </cell>
          <cell r="J34">
            <v>53895</v>
          </cell>
          <cell r="K34">
            <v>84824</v>
          </cell>
          <cell r="L34">
            <v>9100</v>
          </cell>
          <cell r="M34">
            <v>21060</v>
          </cell>
          <cell r="N34">
            <v>35998</v>
          </cell>
          <cell r="O34">
            <v>55000</v>
          </cell>
          <cell r="P34">
            <v>91808</v>
          </cell>
          <cell r="Q34">
            <v>10316</v>
          </cell>
          <cell r="R34">
            <v>22815</v>
          </cell>
          <cell r="S34">
            <v>38000</v>
          </cell>
          <cell r="T34">
            <v>59993</v>
          </cell>
          <cell r="U34">
            <v>102620</v>
          </cell>
          <cell r="V34">
            <v>12899.0725</v>
          </cell>
          <cell r="W34">
            <v>30470.25</v>
          </cell>
          <cell r="X34">
            <v>47025.752500000002</v>
          </cell>
          <cell r="Y34">
            <v>72112.925000000003</v>
          </cell>
          <cell r="Z34">
            <v>121881</v>
          </cell>
          <cell r="AA34">
            <v>14970.318300000001</v>
          </cell>
          <cell r="AB34">
            <v>32282.9313</v>
          </cell>
          <cell r="AC34">
            <v>51937.839</v>
          </cell>
          <cell r="AD34">
            <v>80452.731</v>
          </cell>
          <cell r="AE34">
            <v>135954.93150000001</v>
          </cell>
          <cell r="AF34">
            <v>14892.252</v>
          </cell>
          <cell r="AG34">
            <v>32183.256000000001</v>
          </cell>
          <cell r="AH34">
            <v>52572.648000000001</v>
          </cell>
          <cell r="AI34">
            <v>79618.576799999995</v>
          </cell>
          <cell r="AJ34">
            <v>129432.66</v>
          </cell>
          <cell r="AK34">
            <v>13099.111999999999</v>
          </cell>
          <cell r="AL34">
            <v>30228.720000000001</v>
          </cell>
          <cell r="AM34">
            <v>50713.715920000002</v>
          </cell>
          <cell r="AN34">
            <v>78594.672000000006</v>
          </cell>
          <cell r="AO34">
            <v>131797.21919999999</v>
          </cell>
          <cell r="AP34">
            <v>12829.7862</v>
          </cell>
          <cell r="AQ34">
            <v>30547.11</v>
          </cell>
          <cell r="AR34">
            <v>51420.968500000003</v>
          </cell>
          <cell r="AS34">
            <v>80033.428199999995</v>
          </cell>
          <cell r="AT34">
            <v>139498.46900000001</v>
          </cell>
          <cell r="AU34">
            <v>12122.484</v>
          </cell>
          <cell r="AV34">
            <v>30306.21</v>
          </cell>
          <cell r="AW34">
            <v>50611.370699999999</v>
          </cell>
          <cell r="AX34">
            <v>80816.56</v>
          </cell>
          <cell r="AY34">
            <v>136377.94500000001</v>
          </cell>
          <cell r="AZ34">
            <v>12896.627200000001</v>
          </cell>
          <cell r="BA34">
            <v>32241.567999999999</v>
          </cell>
          <cell r="BB34">
            <v>54407.646000000001</v>
          </cell>
          <cell r="BC34">
            <v>83928.831699999995</v>
          </cell>
          <cell r="BD34">
            <v>142330.40193600001</v>
          </cell>
          <cell r="BE34">
            <v>13008.682500000001</v>
          </cell>
          <cell r="BF34">
            <v>33278.025000000001</v>
          </cell>
          <cell r="BG34">
            <v>54454.95</v>
          </cell>
          <cell r="BH34">
            <v>82690.850000000006</v>
          </cell>
          <cell r="BI34">
            <v>140171.07500000001</v>
          </cell>
          <cell r="BJ34">
            <v>15018.96</v>
          </cell>
          <cell r="BK34">
            <v>33141.838400000001</v>
          </cell>
          <cell r="BL34">
            <v>55069.52</v>
          </cell>
          <cell r="BM34">
            <v>84406.555200000003</v>
          </cell>
          <cell r="BN34">
            <v>147185.80799999999</v>
          </cell>
          <cell r="BO34">
            <v>14710.784799999999</v>
          </cell>
          <cell r="BP34">
            <v>35114.441800000001</v>
          </cell>
          <cell r="BQ34">
            <v>56122.651599999997</v>
          </cell>
          <cell r="BR34">
            <v>86854.085600000006</v>
          </cell>
          <cell r="BS34">
            <v>149223.78279999999</v>
          </cell>
          <cell r="BT34">
            <v>14358.8838</v>
          </cell>
          <cell r="BU34">
            <v>35391.614999999998</v>
          </cell>
          <cell r="BV34">
            <v>58345.605300000003</v>
          </cell>
          <cell r="BW34">
            <v>89995.820999999996</v>
          </cell>
          <cell r="BX34">
            <v>151678.35</v>
          </cell>
        </row>
        <row r="35">
          <cell r="B35">
            <v>10193</v>
          </cell>
          <cell r="C35">
            <v>23000</v>
          </cell>
          <cell r="D35">
            <v>39002</v>
          </cell>
          <cell r="E35">
            <v>58577</v>
          </cell>
          <cell r="F35">
            <v>100149</v>
          </cell>
          <cell r="G35">
            <v>10800</v>
          </cell>
          <cell r="H35">
            <v>25000</v>
          </cell>
          <cell r="I35">
            <v>40895</v>
          </cell>
          <cell r="J35">
            <v>61160</v>
          </cell>
          <cell r="K35">
            <v>102520</v>
          </cell>
          <cell r="L35">
            <v>12000</v>
          </cell>
          <cell r="M35">
            <v>27000</v>
          </cell>
          <cell r="N35">
            <v>43500</v>
          </cell>
          <cell r="O35">
            <v>66000</v>
          </cell>
          <cell r="P35">
            <v>110198</v>
          </cell>
          <cell r="Q35">
            <v>11720</v>
          </cell>
          <cell r="R35">
            <v>27000</v>
          </cell>
          <cell r="S35">
            <v>44000</v>
          </cell>
          <cell r="T35">
            <v>68924</v>
          </cell>
          <cell r="U35">
            <v>112600</v>
          </cell>
          <cell r="V35">
            <v>17469.61</v>
          </cell>
          <cell r="W35">
            <v>37275.272499999999</v>
          </cell>
          <cell r="X35">
            <v>55862.125</v>
          </cell>
          <cell r="Y35">
            <v>80238.324999999997</v>
          </cell>
          <cell r="Z35">
            <v>132037.75</v>
          </cell>
          <cell r="AA35">
            <v>18331.002</v>
          </cell>
          <cell r="AB35">
            <v>39717.171000000002</v>
          </cell>
          <cell r="AC35">
            <v>61103.34</v>
          </cell>
          <cell r="AD35">
            <v>87785.131800000003</v>
          </cell>
          <cell r="AE35">
            <v>142584.64389000001</v>
          </cell>
          <cell r="AF35">
            <v>17291.004000000001</v>
          </cell>
          <cell r="AG35">
            <v>38449.995600000002</v>
          </cell>
          <cell r="AH35">
            <v>59868.851999999999</v>
          </cell>
          <cell r="AI35">
            <v>86455.02</v>
          </cell>
          <cell r="AJ35">
            <v>140736.7788</v>
          </cell>
          <cell r="AK35">
            <v>17028.845600000001</v>
          </cell>
          <cell r="AL35">
            <v>36274.464</v>
          </cell>
          <cell r="AM35">
            <v>56930.756000000001</v>
          </cell>
          <cell r="AN35">
            <v>83632.792000000001</v>
          </cell>
          <cell r="AO35">
            <v>138044.48800000001</v>
          </cell>
          <cell r="AP35">
            <v>16597.2631</v>
          </cell>
          <cell r="AQ35">
            <v>37674.769</v>
          </cell>
          <cell r="AR35">
            <v>59057.745999999999</v>
          </cell>
          <cell r="AS35">
            <v>84513.671000000002</v>
          </cell>
          <cell r="AT35">
            <v>141229.4719</v>
          </cell>
          <cell r="AU35">
            <v>16971.477599999998</v>
          </cell>
          <cell r="AV35">
            <v>38084.803899999999</v>
          </cell>
          <cell r="AW35">
            <v>59602.213000000003</v>
          </cell>
          <cell r="AX35">
            <v>87888.009000000005</v>
          </cell>
          <cell r="AY35">
            <v>142843.26980000001</v>
          </cell>
          <cell r="AZ35">
            <v>17732.862400000002</v>
          </cell>
          <cell r="BA35">
            <v>39395.1659</v>
          </cell>
          <cell r="BB35">
            <v>61460.489000000001</v>
          </cell>
          <cell r="BC35">
            <v>90175.635500000004</v>
          </cell>
          <cell r="BD35">
            <v>146396.86970000001</v>
          </cell>
          <cell r="BE35">
            <v>18151.650000000001</v>
          </cell>
          <cell r="BF35">
            <v>40337</v>
          </cell>
          <cell r="BG35">
            <v>62522.35</v>
          </cell>
          <cell r="BH35">
            <v>93380.154999999999</v>
          </cell>
          <cell r="BI35">
            <v>159532.83499999999</v>
          </cell>
          <cell r="BJ35">
            <v>19324.395199999999</v>
          </cell>
          <cell r="BK35">
            <v>42553.72</v>
          </cell>
          <cell r="BL35">
            <v>66584.055999999997</v>
          </cell>
          <cell r="BM35">
            <v>97122.607999999993</v>
          </cell>
          <cell r="BN35">
            <v>165208.56</v>
          </cell>
          <cell r="BO35">
            <v>22066.177199999998</v>
          </cell>
          <cell r="BP35">
            <v>45341.46</v>
          </cell>
          <cell r="BQ35">
            <v>70027.365999999995</v>
          </cell>
          <cell r="BR35">
            <v>102773.976</v>
          </cell>
          <cell r="BS35">
            <v>178846.87</v>
          </cell>
          <cell r="BT35">
            <v>22246.157999999999</v>
          </cell>
          <cell r="BU35">
            <v>48334.834199999998</v>
          </cell>
          <cell r="BV35">
            <v>73311.202499999999</v>
          </cell>
          <cell r="BW35">
            <v>106174.845</v>
          </cell>
          <cell r="BX35">
            <v>181326.41148000001</v>
          </cell>
        </row>
        <row r="36">
          <cell r="B36">
            <v>14120</v>
          </cell>
          <cell r="C36">
            <v>30150</v>
          </cell>
          <cell r="D36">
            <v>44656</v>
          </cell>
          <cell r="E36">
            <v>60805</v>
          </cell>
          <cell r="F36">
            <v>95883</v>
          </cell>
          <cell r="G36">
            <v>14346</v>
          </cell>
          <cell r="H36">
            <v>32334</v>
          </cell>
          <cell r="I36">
            <v>48800</v>
          </cell>
          <cell r="J36">
            <v>67616</v>
          </cell>
          <cell r="K36">
            <v>105606</v>
          </cell>
          <cell r="L36">
            <v>15005</v>
          </cell>
          <cell r="M36">
            <v>34000</v>
          </cell>
          <cell r="N36">
            <v>51910</v>
          </cell>
          <cell r="O36">
            <v>73430</v>
          </cell>
          <cell r="P36">
            <v>111669</v>
          </cell>
          <cell r="Q36">
            <v>15382</v>
          </cell>
          <cell r="R36">
            <v>35029</v>
          </cell>
          <cell r="S36">
            <v>51363</v>
          </cell>
          <cell r="T36">
            <v>73540</v>
          </cell>
          <cell r="U36">
            <v>119900</v>
          </cell>
          <cell r="V36">
            <v>20313.5</v>
          </cell>
          <cell r="W36">
            <v>40017.595000000001</v>
          </cell>
          <cell r="X36">
            <v>58604.447500000002</v>
          </cell>
          <cell r="Y36">
            <v>81254</v>
          </cell>
          <cell r="Z36">
            <v>129600.13</v>
          </cell>
          <cell r="AA36">
            <v>23321.108100000001</v>
          </cell>
          <cell r="AB36">
            <v>44809.116000000002</v>
          </cell>
          <cell r="AC36">
            <v>64158.506999999998</v>
          </cell>
          <cell r="AD36">
            <v>90331.104300000006</v>
          </cell>
          <cell r="AE36">
            <v>142625.37945000001</v>
          </cell>
          <cell r="AF36">
            <v>21988.560000000001</v>
          </cell>
          <cell r="AG36">
            <v>43567.333200000001</v>
          </cell>
          <cell r="AH36">
            <v>63476.974800000004</v>
          </cell>
          <cell r="AI36">
            <v>88453.98</v>
          </cell>
          <cell r="AJ36">
            <v>142825.69200000001</v>
          </cell>
          <cell r="AK36">
            <v>19950.9552</v>
          </cell>
          <cell r="AL36">
            <v>41413.346400000002</v>
          </cell>
          <cell r="AM36">
            <v>60961.252</v>
          </cell>
          <cell r="AN36">
            <v>85648.04</v>
          </cell>
          <cell r="AO36">
            <v>137036.864</v>
          </cell>
          <cell r="AP36">
            <v>19855.621500000001</v>
          </cell>
          <cell r="AQ36">
            <v>42358.659200000002</v>
          </cell>
          <cell r="AR36">
            <v>63130.694000000003</v>
          </cell>
          <cell r="AS36">
            <v>89604.856</v>
          </cell>
          <cell r="AT36">
            <v>139702.1164</v>
          </cell>
          <cell r="AU36">
            <v>21113.326300000001</v>
          </cell>
          <cell r="AV36">
            <v>44449.108</v>
          </cell>
          <cell r="AW36">
            <v>65360.392899999999</v>
          </cell>
          <cell r="AX36">
            <v>91524.754199999996</v>
          </cell>
          <cell r="AY36">
            <v>146378.99429999999</v>
          </cell>
          <cell r="AZ36">
            <v>21662.303500000002</v>
          </cell>
          <cell r="BA36">
            <v>45339.705000000002</v>
          </cell>
          <cell r="BB36">
            <v>68110.312399999995</v>
          </cell>
          <cell r="BC36">
            <v>95213.380499999999</v>
          </cell>
          <cell r="BD36">
            <v>151132.35</v>
          </cell>
          <cell r="BE36">
            <v>23496.302500000002</v>
          </cell>
          <cell r="BF36">
            <v>47799.345000000001</v>
          </cell>
          <cell r="BG36">
            <v>68683.826749999993</v>
          </cell>
          <cell r="BH36">
            <v>97534.865999999995</v>
          </cell>
          <cell r="BI36">
            <v>153885.655</v>
          </cell>
          <cell r="BJ36">
            <v>24030.335999999999</v>
          </cell>
          <cell r="BK36">
            <v>48561.303999999996</v>
          </cell>
          <cell r="BL36">
            <v>71289.996799999994</v>
          </cell>
          <cell r="BM36">
            <v>99826.020799999998</v>
          </cell>
          <cell r="BN36">
            <v>165348.73696000001</v>
          </cell>
          <cell r="BO36">
            <v>25189.7</v>
          </cell>
          <cell r="BP36">
            <v>50782.4352</v>
          </cell>
          <cell r="BQ36">
            <v>74057.717999999993</v>
          </cell>
          <cell r="BR36">
            <v>102773.976</v>
          </cell>
          <cell r="BS36">
            <v>168267.196</v>
          </cell>
          <cell r="BT36">
            <v>26290.914000000001</v>
          </cell>
          <cell r="BU36">
            <v>53593.017</v>
          </cell>
          <cell r="BV36">
            <v>77355.958499999993</v>
          </cell>
          <cell r="BW36">
            <v>108702.8175</v>
          </cell>
          <cell r="BX36">
            <v>176553.59940000001</v>
          </cell>
        </row>
        <row r="37">
          <cell r="B37">
            <v>10978</v>
          </cell>
          <cell r="C37">
            <v>28155</v>
          </cell>
          <cell r="D37">
            <v>45000</v>
          </cell>
          <cell r="E37">
            <v>64634</v>
          </cell>
          <cell r="F37">
            <v>110398</v>
          </cell>
          <cell r="G37">
            <v>12420</v>
          </cell>
          <cell r="H37">
            <v>29600</v>
          </cell>
          <cell r="I37">
            <v>47053.5</v>
          </cell>
          <cell r="J37">
            <v>69610</v>
          </cell>
          <cell r="K37">
            <v>113600</v>
          </cell>
          <cell r="L37">
            <v>12052</v>
          </cell>
          <cell r="M37">
            <v>28300</v>
          </cell>
          <cell r="N37">
            <v>46004</v>
          </cell>
          <cell r="O37">
            <v>71450</v>
          </cell>
          <cell r="P37">
            <v>118200</v>
          </cell>
          <cell r="Q37">
            <v>12210</v>
          </cell>
          <cell r="R37">
            <v>30000</v>
          </cell>
          <cell r="S37">
            <v>50556</v>
          </cell>
          <cell r="T37">
            <v>78317</v>
          </cell>
          <cell r="U37">
            <v>128000</v>
          </cell>
          <cell r="V37">
            <v>20313.5</v>
          </cell>
          <cell r="W37">
            <v>41642.675000000003</v>
          </cell>
          <cell r="X37">
            <v>63682.822500000002</v>
          </cell>
          <cell r="Y37">
            <v>90415.388500000001</v>
          </cell>
          <cell r="Z37">
            <v>146257.20000000001</v>
          </cell>
          <cell r="AA37">
            <v>21386.169000000002</v>
          </cell>
          <cell r="AB37">
            <v>46845.894</v>
          </cell>
          <cell r="AC37">
            <v>70778.035499999998</v>
          </cell>
          <cell r="AD37">
            <v>99802.122000000003</v>
          </cell>
          <cell r="AE37">
            <v>161485.94373</v>
          </cell>
          <cell r="AF37">
            <v>20389.392</v>
          </cell>
          <cell r="AG37">
            <v>44576.807999999997</v>
          </cell>
          <cell r="AH37">
            <v>67964.639999999999</v>
          </cell>
          <cell r="AI37">
            <v>99848.051999999996</v>
          </cell>
          <cell r="AJ37">
            <v>158917.32</v>
          </cell>
          <cell r="AK37">
            <v>19447.143199999999</v>
          </cell>
          <cell r="AL37">
            <v>44335.455999999998</v>
          </cell>
          <cell r="AM37">
            <v>67510.808000000005</v>
          </cell>
          <cell r="AN37">
            <v>96731.903999999995</v>
          </cell>
          <cell r="AO37">
            <v>156685.53200000001</v>
          </cell>
          <cell r="AP37">
            <v>19407.59722</v>
          </cell>
          <cell r="AQ37">
            <v>44598.780599999998</v>
          </cell>
          <cell r="AR37">
            <v>68527.350099999996</v>
          </cell>
          <cell r="AS37">
            <v>100601.8156</v>
          </cell>
          <cell r="AT37">
            <v>162917.92000000001</v>
          </cell>
          <cell r="AU37">
            <v>20205.150206999999</v>
          </cell>
          <cell r="AV37">
            <v>45459.315000000002</v>
          </cell>
          <cell r="AW37">
            <v>70613.469299999997</v>
          </cell>
          <cell r="AX37">
            <v>102536.0105</v>
          </cell>
          <cell r="AY37">
            <v>170724.98300000001</v>
          </cell>
          <cell r="AZ37">
            <v>20352.489799999999</v>
          </cell>
          <cell r="BA37">
            <v>46044.989300000001</v>
          </cell>
          <cell r="BB37">
            <v>71535.979000000007</v>
          </cell>
          <cell r="BC37">
            <v>104785.09600000001</v>
          </cell>
          <cell r="BD37">
            <v>175414.28090000001</v>
          </cell>
          <cell r="BE37">
            <v>21176.924999999999</v>
          </cell>
          <cell r="BF37">
            <v>48303.557500000003</v>
          </cell>
          <cell r="BG37">
            <v>74623.45</v>
          </cell>
          <cell r="BH37">
            <v>108506.53</v>
          </cell>
          <cell r="BI37">
            <v>183533.35</v>
          </cell>
          <cell r="BJ37">
            <v>23429.577600000001</v>
          </cell>
          <cell r="BK37">
            <v>50063.199999999997</v>
          </cell>
          <cell r="BL37">
            <v>76997.2016</v>
          </cell>
          <cell r="BM37">
            <v>112642.2</v>
          </cell>
          <cell r="BN37">
            <v>192242.68799999999</v>
          </cell>
          <cell r="BO37">
            <v>24282.870800000001</v>
          </cell>
          <cell r="BP37">
            <v>52797.611199999999</v>
          </cell>
          <cell r="BQ37">
            <v>80607.039999999994</v>
          </cell>
          <cell r="BR37">
            <v>118069.16184</v>
          </cell>
          <cell r="BS37">
            <v>201517.6</v>
          </cell>
          <cell r="BT37">
            <v>25886.438399999999</v>
          </cell>
          <cell r="BU37">
            <v>55615.394999999997</v>
          </cell>
          <cell r="BV37">
            <v>84939.876000000004</v>
          </cell>
          <cell r="BW37">
            <v>123870.6525</v>
          </cell>
          <cell r="BX37">
            <v>212349.69</v>
          </cell>
        </row>
        <row r="38">
          <cell r="B38">
            <v>10442</v>
          </cell>
          <cell r="C38">
            <v>24018</v>
          </cell>
          <cell r="D38">
            <v>37203</v>
          </cell>
          <cell r="E38">
            <v>53712</v>
          </cell>
          <cell r="F38">
            <v>85180</v>
          </cell>
          <cell r="G38">
            <v>11615</v>
          </cell>
          <cell r="H38">
            <v>26080</v>
          </cell>
          <cell r="I38">
            <v>40265.5</v>
          </cell>
          <cell r="J38">
            <v>58000</v>
          </cell>
          <cell r="K38">
            <v>91322</v>
          </cell>
          <cell r="L38">
            <v>13000</v>
          </cell>
          <cell r="M38">
            <v>28734</v>
          </cell>
          <cell r="N38">
            <v>44000</v>
          </cell>
          <cell r="O38">
            <v>62630</v>
          </cell>
          <cell r="P38">
            <v>96819</v>
          </cell>
          <cell r="Q38">
            <v>12950</v>
          </cell>
          <cell r="R38">
            <v>29574</v>
          </cell>
          <cell r="S38">
            <v>46000</v>
          </cell>
          <cell r="T38">
            <v>67020</v>
          </cell>
          <cell r="U38">
            <v>102000</v>
          </cell>
          <cell r="V38">
            <v>19500.96</v>
          </cell>
          <cell r="W38">
            <v>38494.082499999997</v>
          </cell>
          <cell r="X38">
            <v>57284.07</v>
          </cell>
          <cell r="Y38">
            <v>81050.865000000005</v>
          </cell>
          <cell r="Z38">
            <v>126959.375</v>
          </cell>
          <cell r="AA38">
            <v>20775.135600000001</v>
          </cell>
          <cell r="AB38">
            <v>43790.726999999999</v>
          </cell>
          <cell r="AC38">
            <v>66195.285000000003</v>
          </cell>
          <cell r="AD38">
            <v>91145.815499999997</v>
          </cell>
          <cell r="AE38">
            <v>141556.071</v>
          </cell>
          <cell r="AF38">
            <v>23887.572</v>
          </cell>
          <cell r="AG38">
            <v>44976.6</v>
          </cell>
          <cell r="AH38">
            <v>66365.471999999994</v>
          </cell>
          <cell r="AI38">
            <v>90352.991999999998</v>
          </cell>
          <cell r="AJ38">
            <v>136329.07199999999</v>
          </cell>
          <cell r="AK38">
            <v>22530.47264</v>
          </cell>
          <cell r="AL38">
            <v>48365.951999999997</v>
          </cell>
          <cell r="AM38">
            <v>67510.808000000005</v>
          </cell>
          <cell r="AN38">
            <v>94615.893599999996</v>
          </cell>
          <cell r="AO38">
            <v>143082.60800000001</v>
          </cell>
          <cell r="AP38">
            <v>21382.976999999999</v>
          </cell>
          <cell r="AQ38">
            <v>43987.838400000001</v>
          </cell>
          <cell r="AR38">
            <v>69240.115999999995</v>
          </cell>
          <cell r="AS38">
            <v>94746.952850000001</v>
          </cell>
          <cell r="AT38">
            <v>138480.23199999999</v>
          </cell>
          <cell r="AU38">
            <v>20608.2228</v>
          </cell>
          <cell r="AV38">
            <v>45459.315000000002</v>
          </cell>
          <cell r="AW38">
            <v>68391.013900000005</v>
          </cell>
          <cell r="AX38">
            <v>92332.919800000003</v>
          </cell>
          <cell r="AY38">
            <v>146884.09779999999</v>
          </cell>
          <cell r="AZ38">
            <v>24181.175999999999</v>
          </cell>
          <cell r="BA38">
            <v>48362.351999999999</v>
          </cell>
          <cell r="BB38">
            <v>72543.528000000006</v>
          </cell>
          <cell r="BC38">
            <v>100654.14509999999</v>
          </cell>
          <cell r="BD38">
            <v>155162.546</v>
          </cell>
          <cell r="BE38">
            <v>20975.24</v>
          </cell>
          <cell r="BF38">
            <v>47395.974999999999</v>
          </cell>
          <cell r="BG38">
            <v>73857.047000000006</v>
          </cell>
          <cell r="BH38">
            <v>101850.925</v>
          </cell>
          <cell r="BI38">
            <v>153280.6</v>
          </cell>
          <cell r="BJ38">
            <v>26052.889279999999</v>
          </cell>
          <cell r="BK38">
            <v>52065.728000000003</v>
          </cell>
          <cell r="BL38">
            <v>75094.8</v>
          </cell>
          <cell r="BM38">
            <v>104982.5304</v>
          </cell>
          <cell r="BN38">
            <v>150189.6</v>
          </cell>
          <cell r="BO38">
            <v>24988.182400000002</v>
          </cell>
          <cell r="BP38">
            <v>47255.877200000003</v>
          </cell>
          <cell r="BQ38">
            <v>73705.0622</v>
          </cell>
          <cell r="BR38">
            <v>101564.8704</v>
          </cell>
          <cell r="BS38">
            <v>150130.61199999999</v>
          </cell>
          <cell r="BT38">
            <v>24369.654900000001</v>
          </cell>
          <cell r="BU38">
            <v>50276.317080000001</v>
          </cell>
          <cell r="BV38">
            <v>73816.797000000006</v>
          </cell>
          <cell r="BW38">
            <v>103343.51579999999</v>
          </cell>
          <cell r="BX38">
            <v>153801.8469</v>
          </cell>
        </row>
        <row r="39">
          <cell r="B39">
            <v>11448</v>
          </cell>
          <cell r="C39">
            <v>26108.5</v>
          </cell>
          <cell r="D39">
            <v>42050</v>
          </cell>
          <cell r="E39">
            <v>59337.5</v>
          </cell>
          <cell r="F39">
            <v>95028.5</v>
          </cell>
          <cell r="G39">
            <v>12768</v>
          </cell>
          <cell r="H39">
            <v>29221.5</v>
          </cell>
          <cell r="I39">
            <v>46125</v>
          </cell>
          <cell r="J39">
            <v>65117.5</v>
          </cell>
          <cell r="K39">
            <v>103562</v>
          </cell>
          <cell r="L39">
            <v>13094.5</v>
          </cell>
          <cell r="M39">
            <v>30025</v>
          </cell>
          <cell r="N39">
            <v>48133.5</v>
          </cell>
          <cell r="O39">
            <v>71756</v>
          </cell>
          <cell r="P39">
            <v>116365</v>
          </cell>
          <cell r="Q39">
            <v>12823.5</v>
          </cell>
          <cell r="R39">
            <v>30034</v>
          </cell>
          <cell r="S39">
            <v>49436</v>
          </cell>
          <cell r="T39">
            <v>73177</v>
          </cell>
          <cell r="U39">
            <v>117106</v>
          </cell>
          <cell r="V39">
            <v>18282.150000000001</v>
          </cell>
          <cell r="W39">
            <v>37759.749475000004</v>
          </cell>
          <cell r="X39">
            <v>55912.908750000002</v>
          </cell>
          <cell r="Y39">
            <v>79943.779249999992</v>
          </cell>
          <cell r="Z39">
            <v>125943.7</v>
          </cell>
          <cell r="AA39">
            <v>19960.4244</v>
          </cell>
          <cell r="AB39">
            <v>42110.385150000002</v>
          </cell>
          <cell r="AC39">
            <v>61612.534500000002</v>
          </cell>
          <cell r="AD39">
            <v>86664.903900000005</v>
          </cell>
          <cell r="AE39">
            <v>136209.52875</v>
          </cell>
          <cell r="AF39">
            <v>18590.328000000001</v>
          </cell>
          <cell r="AG39">
            <v>40079.148000000001</v>
          </cell>
          <cell r="AH39">
            <v>60968.28</v>
          </cell>
          <cell r="AI39">
            <v>84206.19</v>
          </cell>
          <cell r="AJ39">
            <v>135879.30600000001</v>
          </cell>
          <cell r="AK39">
            <v>19346.380799999999</v>
          </cell>
          <cell r="AL39">
            <v>40571.980360000001</v>
          </cell>
          <cell r="AM39">
            <v>60558.202400000002</v>
          </cell>
          <cell r="AN39">
            <v>84791.559600000008</v>
          </cell>
          <cell r="AO39">
            <v>135525.42800000001</v>
          </cell>
          <cell r="AP39">
            <v>19651.974099999999</v>
          </cell>
          <cell r="AQ39">
            <v>40729.480000000003</v>
          </cell>
          <cell r="AR39">
            <v>63079.782149999999</v>
          </cell>
          <cell r="AS39">
            <v>88332.05975</v>
          </cell>
          <cell r="AT39">
            <v>141331.29560000001</v>
          </cell>
          <cell r="AU39">
            <v>20456.691749999998</v>
          </cell>
          <cell r="AV39">
            <v>41923.590500000006</v>
          </cell>
          <cell r="AW39">
            <v>64299.67555</v>
          </cell>
          <cell r="AX39">
            <v>90494.343059999999</v>
          </cell>
          <cell r="AY39">
            <v>143954.4975</v>
          </cell>
          <cell r="AZ39">
            <v>20055.262844999997</v>
          </cell>
          <cell r="BA39">
            <v>42317.057999999997</v>
          </cell>
          <cell r="BB39">
            <v>64281.626199999999</v>
          </cell>
          <cell r="BC39">
            <v>91686.959000000003</v>
          </cell>
          <cell r="BD39">
            <v>149621.02650000001</v>
          </cell>
          <cell r="BE39">
            <v>19916.393749999999</v>
          </cell>
          <cell r="BF39">
            <v>43765.645000000004</v>
          </cell>
          <cell r="BG39">
            <v>66354.364999999991</v>
          </cell>
          <cell r="BH39">
            <v>94439.001250000001</v>
          </cell>
          <cell r="BI39">
            <v>152574.70250000001</v>
          </cell>
          <cell r="BJ39">
            <v>21376.986400000002</v>
          </cell>
          <cell r="BK39">
            <v>46058.144</v>
          </cell>
          <cell r="BL39">
            <v>68886.963199999998</v>
          </cell>
          <cell r="BM39">
            <v>97448.018799999991</v>
          </cell>
          <cell r="BN39">
            <v>157699.08000000002</v>
          </cell>
          <cell r="BO39">
            <v>22267.694800000001</v>
          </cell>
          <cell r="BP39">
            <v>47810.050600000002</v>
          </cell>
          <cell r="BQ39">
            <v>71538.747999999992</v>
          </cell>
          <cell r="BR39">
            <v>101615.24979999999</v>
          </cell>
          <cell r="BS39">
            <v>164126.00932000001</v>
          </cell>
          <cell r="BT39">
            <v>22650.633600000001</v>
          </cell>
          <cell r="BU39">
            <v>50053.855499999998</v>
          </cell>
          <cell r="BV39">
            <v>74170.713149999996</v>
          </cell>
          <cell r="BW39">
            <v>103646.8725</v>
          </cell>
          <cell r="BX39">
            <v>166441.70939999999</v>
          </cell>
        </row>
        <row r="40">
          <cell r="B40">
            <v>114.42278860569715</v>
          </cell>
          <cell r="C40">
            <v>108.78541666666666</v>
          </cell>
          <cell r="D40">
            <v>106.54740789540365</v>
          </cell>
          <cell r="E40">
            <v>98.895833333333343</v>
          </cell>
          <cell r="F40">
            <v>94.415741835487694</v>
          </cell>
          <cell r="G40">
            <v>112.00000000000001</v>
          </cell>
          <cell r="H40">
            <v>112.34717416378317</v>
          </cell>
          <cell r="I40">
            <v>107.26744186046511</v>
          </cell>
          <cell r="J40">
            <v>99.799993869543897</v>
          </cell>
          <cell r="K40">
            <v>93.806159420289859</v>
          </cell>
          <cell r="L40">
            <v>108.47001325381046</v>
          </cell>
          <cell r="M40">
            <v>106.31329225975496</v>
          </cell>
          <cell r="N40">
            <v>103.32181342034087</v>
          </cell>
          <cell r="O40">
            <v>99.927584670231724</v>
          </cell>
          <cell r="P40">
            <v>96.038459951306066</v>
          </cell>
          <cell r="Q40">
            <v>105.38708086785009</v>
          </cell>
          <cell r="R40">
            <v>104.94060097833682</v>
          </cell>
          <cell r="S40">
            <v>103.20668058455115</v>
          </cell>
          <cell r="T40">
            <v>98.719747457032625</v>
          </cell>
          <cell r="U40">
            <v>92.579767890459479</v>
          </cell>
          <cell r="V40">
            <v>108.43373493975903</v>
          </cell>
          <cell r="W40">
            <v>101.02445652173915</v>
          </cell>
          <cell r="X40">
            <v>95.572916666666671</v>
          </cell>
          <cell r="Y40">
            <v>93.03782505910165</v>
          </cell>
          <cell r="Z40">
            <v>86.701160676828408</v>
          </cell>
          <cell r="AA40">
            <v>108.88888888888889</v>
          </cell>
          <cell r="AB40">
            <v>103.37500000000001</v>
          </cell>
          <cell r="AC40">
            <v>97.423510466988745</v>
          </cell>
          <cell r="AD40">
            <v>92.903930131004358</v>
          </cell>
          <cell r="AE40">
            <v>86.173571290509628</v>
          </cell>
          <cell r="AF40">
            <v>109.41176470588236</v>
          </cell>
          <cell r="AG40">
            <v>103.08483290488432</v>
          </cell>
          <cell r="AH40">
            <v>100</v>
          </cell>
          <cell r="AI40">
            <v>92.684268426842692</v>
          </cell>
          <cell r="AJ40">
            <v>87.737979993546304</v>
          </cell>
          <cell r="AK40">
            <v>115.66265060240961</v>
          </cell>
          <cell r="AL40">
            <v>106.71879141266898</v>
          </cell>
          <cell r="AM40">
            <v>100.16666666666667</v>
          </cell>
          <cell r="AN40">
            <v>93.5</v>
          </cell>
          <cell r="AO40">
            <v>87.908496732026151</v>
          </cell>
          <cell r="AP40">
            <v>118.40490797546013</v>
          </cell>
          <cell r="AQ40">
            <v>105.82010582010584</v>
          </cell>
          <cell r="AR40">
            <v>103.25</v>
          </cell>
          <cell r="AS40">
            <v>95.43454345434543</v>
          </cell>
          <cell r="AT40">
            <v>88.974358974358978</v>
          </cell>
          <cell r="AU40">
            <v>120.53571428571428</v>
          </cell>
          <cell r="AV40">
            <v>106.68380462724936</v>
          </cell>
          <cell r="AW40">
            <v>102.66129032258064</v>
          </cell>
          <cell r="AX40">
            <v>95.807486631016033</v>
          </cell>
          <cell r="AY40">
            <v>88.91246022337306</v>
          </cell>
          <cell r="AZ40">
            <v>117.08823529411765</v>
          </cell>
          <cell r="BA40">
            <v>105.26315789473684</v>
          </cell>
          <cell r="BB40">
            <v>100.47244094488188</v>
          </cell>
          <cell r="BC40">
            <v>94.791666666666671</v>
          </cell>
          <cell r="BD40">
            <v>88.922155688622766</v>
          </cell>
          <cell r="BE40">
            <v>110.33519553072625</v>
          </cell>
          <cell r="BF40">
            <v>107.16049382716051</v>
          </cell>
          <cell r="BG40">
            <v>101.07526881720428</v>
          </cell>
          <cell r="BH40">
            <v>94.595959595959599</v>
          </cell>
          <cell r="BI40">
            <v>88.479532163742704</v>
          </cell>
          <cell r="BJ40">
            <v>112.96296296296298</v>
          </cell>
          <cell r="BK40">
            <v>108.49056603773586</v>
          </cell>
          <cell r="BL40">
            <v>101.17647058823529</v>
          </cell>
          <cell r="BM40">
            <v>95.416666666666657</v>
          </cell>
          <cell r="BN40">
            <v>87.988826815642469</v>
          </cell>
          <cell r="BO40">
            <v>111.61616161616163</v>
          </cell>
          <cell r="BP40">
            <v>107.84090909090909</v>
          </cell>
          <cell r="BQ40">
            <v>101.28388017118401</v>
          </cell>
          <cell r="BR40">
            <v>95.865019011406844</v>
          </cell>
          <cell r="BS40">
            <v>88.048648648648651</v>
          </cell>
          <cell r="BT40">
            <v>110.34482758620692</v>
          </cell>
          <cell r="BU40">
            <v>107.60869565217391</v>
          </cell>
          <cell r="BV40">
            <v>100.47945205479452</v>
          </cell>
          <cell r="BW40">
            <v>93.692870201096895</v>
          </cell>
          <cell r="BX40">
            <v>86.178010471204189</v>
          </cell>
        </row>
        <row r="41">
          <cell r="B41">
            <v>11980</v>
          </cell>
          <cell r="C41">
            <v>28211</v>
          </cell>
          <cell r="D41">
            <v>45678</v>
          </cell>
          <cell r="E41">
            <v>67704</v>
          </cell>
          <cell r="F41">
            <v>110605</v>
          </cell>
          <cell r="G41">
            <v>13176</v>
          </cell>
          <cell r="H41">
            <v>30832</v>
          </cell>
          <cell r="I41">
            <v>50040</v>
          </cell>
          <cell r="J41">
            <v>73889</v>
          </cell>
          <cell r="K41">
            <v>120600</v>
          </cell>
          <cell r="L41">
            <v>13000</v>
          </cell>
          <cell r="M41">
            <v>30500</v>
          </cell>
          <cell r="N41">
            <v>51010</v>
          </cell>
          <cell r="O41">
            <v>75786</v>
          </cell>
          <cell r="P41">
            <v>123632</v>
          </cell>
          <cell r="Q41">
            <v>12500</v>
          </cell>
          <cell r="R41">
            <v>30368</v>
          </cell>
          <cell r="S41">
            <v>51116</v>
          </cell>
          <cell r="T41">
            <v>77615</v>
          </cell>
          <cell r="U41">
            <v>128000</v>
          </cell>
          <cell r="V41">
            <v>18282.150000000001</v>
          </cell>
          <cell r="W41">
            <v>40627</v>
          </cell>
          <cell r="X41">
            <v>62971.85</v>
          </cell>
          <cell r="Y41">
            <v>91410.75</v>
          </cell>
          <cell r="Z41">
            <v>152351.25</v>
          </cell>
          <cell r="AA41">
            <v>19553.068800000001</v>
          </cell>
          <cell r="AB41">
            <v>44401.760399999999</v>
          </cell>
          <cell r="AC41">
            <v>68395.005239999999</v>
          </cell>
          <cell r="AD41">
            <v>99017.962469999999</v>
          </cell>
          <cell r="AE41">
            <v>167830.50719999999</v>
          </cell>
          <cell r="AF41">
            <v>18190.536</v>
          </cell>
          <cell r="AG41">
            <v>41978.16</v>
          </cell>
          <cell r="AH41">
            <v>66165.576000000001</v>
          </cell>
          <cell r="AI41">
            <v>96949.56</v>
          </cell>
          <cell r="AJ41">
            <v>162915.24</v>
          </cell>
          <cell r="AK41">
            <v>18338.756799999999</v>
          </cell>
          <cell r="AL41">
            <v>41111.059200000003</v>
          </cell>
          <cell r="AM41">
            <v>65495.56</v>
          </cell>
          <cell r="AN41">
            <v>96238.168239999999</v>
          </cell>
          <cell r="AO41">
            <v>161421.36480000001</v>
          </cell>
          <cell r="AP41">
            <v>18022.794900000001</v>
          </cell>
          <cell r="AQ41">
            <v>40729.480000000003</v>
          </cell>
          <cell r="AR41">
            <v>65676.286500000002</v>
          </cell>
          <cell r="AS41">
            <v>97750.751999999993</v>
          </cell>
          <cell r="AT41">
            <v>168009.10500000001</v>
          </cell>
          <cell r="AU41">
            <v>18183.725999999999</v>
          </cell>
          <cell r="AV41">
            <v>42428.694000000003</v>
          </cell>
          <cell r="AW41">
            <v>68896.117400000003</v>
          </cell>
          <cell r="AX41">
            <v>101020.7</v>
          </cell>
          <cell r="AY41">
            <v>171735.19</v>
          </cell>
          <cell r="AZ41">
            <v>18941.921200000001</v>
          </cell>
          <cell r="BA41">
            <v>43727.626600000003</v>
          </cell>
          <cell r="BB41">
            <v>69520.880999999994</v>
          </cell>
          <cell r="BC41">
            <v>102870.75290000001</v>
          </cell>
          <cell r="BD41">
            <v>177328.62400000001</v>
          </cell>
          <cell r="BE41">
            <v>18958.39</v>
          </cell>
          <cell r="BF41">
            <v>45379.125</v>
          </cell>
          <cell r="BG41">
            <v>72001.544999999998</v>
          </cell>
          <cell r="BH41">
            <v>106893.05</v>
          </cell>
          <cell r="BI41">
            <v>181113.13</v>
          </cell>
          <cell r="BJ41">
            <v>20025.28</v>
          </cell>
          <cell r="BK41">
            <v>45958.017599999999</v>
          </cell>
          <cell r="BL41">
            <v>73893.283200000005</v>
          </cell>
          <cell r="BM41">
            <v>110139.04</v>
          </cell>
          <cell r="BN41">
            <v>190240.16</v>
          </cell>
          <cell r="BO41">
            <v>20151.759999999998</v>
          </cell>
          <cell r="BP41">
            <v>47457.394800000002</v>
          </cell>
          <cell r="BQ41">
            <v>76878.964399999997</v>
          </cell>
          <cell r="BR41">
            <v>113857.444</v>
          </cell>
          <cell r="BS41">
            <v>196177.3836</v>
          </cell>
          <cell r="BT41">
            <v>21234.969000000001</v>
          </cell>
          <cell r="BU41">
            <v>50053.855499999998</v>
          </cell>
          <cell r="BV41">
            <v>78569.385299999994</v>
          </cell>
          <cell r="BW41">
            <v>116691.21060000001</v>
          </cell>
          <cell r="BX41">
            <v>200215.42199999999</v>
          </cell>
        </row>
        <row r="42">
          <cell r="B42">
            <v>11886</v>
          </cell>
          <cell r="C42">
            <v>27500</v>
          </cell>
          <cell r="D42">
            <v>42000</v>
          </cell>
          <cell r="E42">
            <v>57144</v>
          </cell>
          <cell r="F42">
            <v>92123</v>
          </cell>
          <cell r="G42">
            <v>13150</v>
          </cell>
          <cell r="H42">
            <v>29751</v>
          </cell>
          <cell r="I42">
            <v>45050</v>
          </cell>
          <cell r="J42">
            <v>63203</v>
          </cell>
          <cell r="K42">
            <v>102412</v>
          </cell>
          <cell r="L42">
            <v>13538</v>
          </cell>
          <cell r="M42">
            <v>30000</v>
          </cell>
          <cell r="N42">
            <v>47092</v>
          </cell>
          <cell r="O42">
            <v>70024</v>
          </cell>
          <cell r="P42">
            <v>120000</v>
          </cell>
          <cell r="Q42">
            <v>13374</v>
          </cell>
          <cell r="R42">
            <v>30000</v>
          </cell>
          <cell r="S42">
            <v>47916</v>
          </cell>
          <cell r="T42">
            <v>72280</v>
          </cell>
          <cell r="U42">
            <v>121704</v>
          </cell>
          <cell r="V42">
            <v>18282.150000000001</v>
          </cell>
          <cell r="W42">
            <v>37376.839999999997</v>
          </cell>
          <cell r="X42">
            <v>55862.125</v>
          </cell>
          <cell r="Y42">
            <v>78308.542499999996</v>
          </cell>
          <cell r="Z42">
            <v>121881</v>
          </cell>
          <cell r="AA42">
            <v>18331.002</v>
          </cell>
          <cell r="AB42">
            <v>39106.137600000002</v>
          </cell>
          <cell r="AC42">
            <v>59473.917600000001</v>
          </cell>
          <cell r="AD42">
            <v>84322.609200000006</v>
          </cell>
          <cell r="AE42">
            <v>132390.57</v>
          </cell>
          <cell r="AF42">
            <v>16791.263999999999</v>
          </cell>
          <cell r="AG42">
            <v>37080.707999999999</v>
          </cell>
          <cell r="AH42">
            <v>56470.62</v>
          </cell>
          <cell r="AI42">
            <v>80058.347999999998</v>
          </cell>
          <cell r="AJ42">
            <v>126993.92879999999</v>
          </cell>
          <cell r="AK42">
            <v>17129.608</v>
          </cell>
          <cell r="AL42">
            <v>35871.414400000001</v>
          </cell>
          <cell r="AM42">
            <v>55419.32</v>
          </cell>
          <cell r="AN42">
            <v>80609.919999999998</v>
          </cell>
          <cell r="AO42">
            <v>127968.24800000001</v>
          </cell>
          <cell r="AP42">
            <v>16291.791999999999</v>
          </cell>
          <cell r="AQ42">
            <v>36962.003100000002</v>
          </cell>
          <cell r="AR42">
            <v>57021.271999999997</v>
          </cell>
          <cell r="AS42">
            <v>81560.7837</v>
          </cell>
          <cell r="AT42">
            <v>130368.956058</v>
          </cell>
          <cell r="AU42">
            <v>17173.519</v>
          </cell>
          <cell r="AV42">
            <v>37983.783199999998</v>
          </cell>
          <cell r="AW42">
            <v>58389.964599999999</v>
          </cell>
          <cell r="AX42">
            <v>83645.139599999995</v>
          </cell>
          <cell r="AY42">
            <v>135367.73800000001</v>
          </cell>
          <cell r="AZ42">
            <v>17057.80457</v>
          </cell>
          <cell r="BA42">
            <v>38387.616900000001</v>
          </cell>
          <cell r="BB42">
            <v>59344.636100000003</v>
          </cell>
          <cell r="BC42">
            <v>84734.870899999994</v>
          </cell>
          <cell r="BD42">
            <v>136019.11499999999</v>
          </cell>
          <cell r="BE42">
            <v>17748.28</v>
          </cell>
          <cell r="BF42">
            <v>40337</v>
          </cell>
          <cell r="BG42">
            <v>60505.5</v>
          </cell>
          <cell r="BH42">
            <v>87632.132500000007</v>
          </cell>
          <cell r="BI42">
            <v>141179.5</v>
          </cell>
          <cell r="BJ42">
            <v>19324.395199999999</v>
          </cell>
          <cell r="BK42">
            <v>41352.203200000004</v>
          </cell>
          <cell r="BL42">
            <v>63079.631999999998</v>
          </cell>
          <cell r="BM42">
            <v>91115.024000000005</v>
          </cell>
          <cell r="BN42">
            <v>148187.07199999999</v>
          </cell>
          <cell r="BO42">
            <v>20151.759999999998</v>
          </cell>
          <cell r="BP42">
            <v>43326.284</v>
          </cell>
          <cell r="BQ42">
            <v>65493.22</v>
          </cell>
          <cell r="BR42">
            <v>94108.719200000007</v>
          </cell>
          <cell r="BS42">
            <v>153153.37599999999</v>
          </cell>
          <cell r="BT42">
            <v>20729.374500000002</v>
          </cell>
          <cell r="BU42">
            <v>44573.21112</v>
          </cell>
          <cell r="BV42">
            <v>68093.467260000005</v>
          </cell>
          <cell r="BW42">
            <v>97377.500700000004</v>
          </cell>
          <cell r="BX42">
            <v>158251.0785</v>
          </cell>
        </row>
        <row r="43">
          <cell r="B43">
            <v>12600</v>
          </cell>
          <cell r="C43">
            <v>25402</v>
          </cell>
          <cell r="D43">
            <v>39048</v>
          </cell>
          <cell r="E43">
            <v>55325</v>
          </cell>
          <cell r="F43">
            <v>92511</v>
          </cell>
          <cell r="G43">
            <v>13278</v>
          </cell>
          <cell r="H43">
            <v>27500</v>
          </cell>
          <cell r="I43">
            <v>44325</v>
          </cell>
          <cell r="J43">
            <v>63300</v>
          </cell>
          <cell r="K43">
            <v>103808</v>
          </cell>
          <cell r="L43">
            <v>14000</v>
          </cell>
          <cell r="M43">
            <v>29640</v>
          </cell>
          <cell r="N43">
            <v>47738</v>
          </cell>
          <cell r="O43">
            <v>67395</v>
          </cell>
          <cell r="P43">
            <v>106900</v>
          </cell>
          <cell r="Q43">
            <v>13500</v>
          </cell>
          <cell r="R43">
            <v>30203</v>
          </cell>
          <cell r="S43">
            <v>49548</v>
          </cell>
          <cell r="T43">
            <v>70201</v>
          </cell>
          <cell r="U43">
            <v>109700</v>
          </cell>
          <cell r="V43">
            <v>19602.5275</v>
          </cell>
          <cell r="W43">
            <v>37579.974999999999</v>
          </cell>
          <cell r="X43">
            <v>55862.125</v>
          </cell>
          <cell r="Y43">
            <v>78003.839999999997</v>
          </cell>
          <cell r="Z43">
            <v>121881</v>
          </cell>
          <cell r="AA43">
            <v>20775.135600000001</v>
          </cell>
          <cell r="AB43">
            <v>42466.821300000003</v>
          </cell>
          <cell r="AC43">
            <v>61918.051200000002</v>
          </cell>
          <cell r="AD43">
            <v>85544.676000000007</v>
          </cell>
          <cell r="AE43">
            <v>134427.348</v>
          </cell>
          <cell r="AF43">
            <v>20289.444</v>
          </cell>
          <cell r="AG43">
            <v>42078.108</v>
          </cell>
          <cell r="AH43">
            <v>62167.656000000003</v>
          </cell>
          <cell r="AI43">
            <v>84955.8</v>
          </cell>
          <cell r="AJ43">
            <v>130082.322</v>
          </cell>
          <cell r="AK43">
            <v>19648.668000000001</v>
          </cell>
          <cell r="AL43">
            <v>40808.771999999997</v>
          </cell>
          <cell r="AM43">
            <v>60658.964800000002</v>
          </cell>
          <cell r="AN43">
            <v>84741.178400000004</v>
          </cell>
          <cell r="AO43">
            <v>133711.70480000001</v>
          </cell>
          <cell r="AP43">
            <v>20364.740000000002</v>
          </cell>
          <cell r="AQ43">
            <v>42664.130299999997</v>
          </cell>
          <cell r="AR43">
            <v>63130.694000000003</v>
          </cell>
          <cell r="AS43">
            <v>87772.029399999999</v>
          </cell>
          <cell r="AT43">
            <v>139294.8216</v>
          </cell>
          <cell r="AU43">
            <v>20810.264200000001</v>
          </cell>
          <cell r="AV43">
            <v>43944.004500000003</v>
          </cell>
          <cell r="AW43">
            <v>65057.330800000003</v>
          </cell>
          <cell r="AX43">
            <v>90918.63</v>
          </cell>
          <cell r="AY43">
            <v>142338.16630000001</v>
          </cell>
          <cell r="AZ43">
            <v>21158.528999999999</v>
          </cell>
          <cell r="BA43">
            <v>43929.136400000003</v>
          </cell>
          <cell r="BB43">
            <v>65389.930099999998</v>
          </cell>
          <cell r="BC43">
            <v>91686.959000000003</v>
          </cell>
          <cell r="BD43">
            <v>144079.50700000001</v>
          </cell>
          <cell r="BE43">
            <v>22084.5075</v>
          </cell>
          <cell r="BF43">
            <v>44774.07</v>
          </cell>
          <cell r="BG43">
            <v>68764.500750000007</v>
          </cell>
          <cell r="BH43">
            <v>95800.375</v>
          </cell>
          <cell r="BI43">
            <v>152877.23000000001</v>
          </cell>
          <cell r="BJ43">
            <v>21126.670399999999</v>
          </cell>
          <cell r="BK43">
            <v>47139.509120000002</v>
          </cell>
          <cell r="BL43">
            <v>69087.216</v>
          </cell>
          <cell r="BM43">
            <v>96521.849600000001</v>
          </cell>
          <cell r="BN43">
            <v>153193.39199999999</v>
          </cell>
          <cell r="BO43">
            <v>25189.7</v>
          </cell>
          <cell r="BP43">
            <v>49371.811999999998</v>
          </cell>
          <cell r="BQ43">
            <v>74218.932079999999</v>
          </cell>
          <cell r="BR43">
            <v>103761.41224000001</v>
          </cell>
          <cell r="BS43">
            <v>164015.17464000001</v>
          </cell>
          <cell r="BT43">
            <v>24875.249400000001</v>
          </cell>
          <cell r="BU43">
            <v>50559.45</v>
          </cell>
          <cell r="BV43">
            <v>75303.244829999996</v>
          </cell>
          <cell r="BW43">
            <v>105568.13159999999</v>
          </cell>
          <cell r="BX43">
            <v>163357.58295000001</v>
          </cell>
        </row>
        <row r="44">
          <cell r="B44">
            <v>11206</v>
          </cell>
          <cell r="C44">
            <v>24653</v>
          </cell>
          <cell r="D44">
            <v>40162</v>
          </cell>
          <cell r="E44">
            <v>59550</v>
          </cell>
          <cell r="F44">
            <v>101250</v>
          </cell>
          <cell r="G44">
            <v>11913</v>
          </cell>
          <cell r="H44">
            <v>26300</v>
          </cell>
          <cell r="I44">
            <v>43300</v>
          </cell>
          <cell r="J44">
            <v>61433</v>
          </cell>
          <cell r="K44">
            <v>102500</v>
          </cell>
          <cell r="L44">
            <v>13000</v>
          </cell>
          <cell r="M44">
            <v>29324</v>
          </cell>
          <cell r="N44">
            <v>48217</v>
          </cell>
          <cell r="O44">
            <v>71448</v>
          </cell>
          <cell r="P44">
            <v>116465</v>
          </cell>
          <cell r="Q44">
            <v>12848</v>
          </cell>
          <cell r="R44">
            <v>30068</v>
          </cell>
          <cell r="S44">
            <v>49324</v>
          </cell>
          <cell r="T44">
            <v>73330</v>
          </cell>
          <cell r="U44">
            <v>116150</v>
          </cell>
          <cell r="V44">
            <v>18282.150000000001</v>
          </cell>
          <cell r="W44">
            <v>37884.677499999998</v>
          </cell>
          <cell r="X44">
            <v>57284.07</v>
          </cell>
          <cell r="Y44">
            <v>81254</v>
          </cell>
          <cell r="Z44">
            <v>131123.64249999999</v>
          </cell>
          <cell r="AA44">
            <v>20367.78</v>
          </cell>
          <cell r="AB44">
            <v>41753.949000000001</v>
          </cell>
          <cell r="AC44">
            <v>62783.681850000001</v>
          </cell>
          <cell r="AD44">
            <v>88905.359700000001</v>
          </cell>
          <cell r="AE44">
            <v>144611.23800000001</v>
          </cell>
          <cell r="AF44">
            <v>19989.599999999999</v>
          </cell>
          <cell r="AG44">
            <v>40179.095999999998</v>
          </cell>
          <cell r="AH44">
            <v>61967.76</v>
          </cell>
          <cell r="AI44">
            <v>87654.395999999993</v>
          </cell>
          <cell r="AJ44">
            <v>144924.6</v>
          </cell>
          <cell r="AK44">
            <v>19144.856</v>
          </cell>
          <cell r="AL44">
            <v>41312.584000000003</v>
          </cell>
          <cell r="AM44">
            <v>60558.202400000002</v>
          </cell>
          <cell r="AN44">
            <v>86655.664000000004</v>
          </cell>
          <cell r="AO44">
            <v>140261.26079999999</v>
          </cell>
          <cell r="AP44">
            <v>19957.445199999998</v>
          </cell>
          <cell r="AQ44">
            <v>40729.480000000003</v>
          </cell>
          <cell r="AR44">
            <v>61094.22</v>
          </cell>
          <cell r="AS44">
            <v>89604.856</v>
          </cell>
          <cell r="AT44">
            <v>142960.4748</v>
          </cell>
          <cell r="AU44">
            <v>20204.14</v>
          </cell>
          <cell r="AV44">
            <v>41418.487000000001</v>
          </cell>
          <cell r="AW44">
            <v>64855.289400000001</v>
          </cell>
          <cell r="AX44">
            <v>91140.875539999994</v>
          </cell>
          <cell r="AY44">
            <v>148500.429</v>
          </cell>
          <cell r="AZ44">
            <v>19959.545689999999</v>
          </cell>
          <cell r="BA44">
            <v>42317.057999999997</v>
          </cell>
          <cell r="BB44">
            <v>63677.096799999999</v>
          </cell>
          <cell r="BC44">
            <v>91686.959000000003</v>
          </cell>
          <cell r="BD44">
            <v>153419.48623000001</v>
          </cell>
          <cell r="BE44">
            <v>20168.5</v>
          </cell>
          <cell r="BF44">
            <v>42353.85</v>
          </cell>
          <cell r="BG44">
            <v>65547.625</v>
          </cell>
          <cell r="BH44">
            <v>94791.95</v>
          </cell>
          <cell r="BI44">
            <v>157717.67000000001</v>
          </cell>
          <cell r="BJ44">
            <v>22027.808000000001</v>
          </cell>
          <cell r="BK44">
            <v>46158.270400000001</v>
          </cell>
          <cell r="BL44">
            <v>68686.710399999996</v>
          </cell>
          <cell r="BM44">
            <v>100176.4632</v>
          </cell>
          <cell r="BN44">
            <v>162204.76800000001</v>
          </cell>
          <cell r="BO44">
            <v>22166.936000000002</v>
          </cell>
          <cell r="BP44">
            <v>46852.841999999997</v>
          </cell>
          <cell r="BQ44">
            <v>70531.16</v>
          </cell>
          <cell r="BR44">
            <v>101262.594</v>
          </cell>
          <cell r="BS44">
            <v>164236.84400000001</v>
          </cell>
          <cell r="BT44">
            <v>24066.298200000001</v>
          </cell>
          <cell r="BU44">
            <v>48537.072</v>
          </cell>
          <cell r="BV44">
            <v>71996.656799999997</v>
          </cell>
          <cell r="BW44">
            <v>103141.27800000001</v>
          </cell>
          <cell r="BX44">
            <v>165834.99600000001</v>
          </cell>
        </row>
        <row r="45">
          <cell r="B45">
            <v>11616</v>
          </cell>
          <cell r="C45">
            <v>27711</v>
          </cell>
          <cell r="D45">
            <v>45766</v>
          </cell>
          <cell r="E45">
            <v>67169</v>
          </cell>
          <cell r="F45">
            <v>107825</v>
          </cell>
          <cell r="G45">
            <v>12716</v>
          </cell>
          <cell r="H45">
            <v>30402</v>
          </cell>
          <cell r="I45">
            <v>50642</v>
          </cell>
          <cell r="J45">
            <v>74755</v>
          </cell>
          <cell r="K45">
            <v>123800</v>
          </cell>
          <cell r="L45">
            <v>12800</v>
          </cell>
          <cell r="M45">
            <v>30203</v>
          </cell>
          <cell r="N45">
            <v>51024</v>
          </cell>
          <cell r="O45">
            <v>77180</v>
          </cell>
          <cell r="P45">
            <v>125380</v>
          </cell>
          <cell r="Q45">
            <v>12156</v>
          </cell>
          <cell r="R45">
            <v>29599</v>
          </cell>
          <cell r="S45">
            <v>50000</v>
          </cell>
          <cell r="T45">
            <v>77224</v>
          </cell>
          <cell r="U45">
            <v>125440</v>
          </cell>
          <cell r="V45">
            <v>16504.71875</v>
          </cell>
          <cell r="W45">
            <v>37732.326249999998</v>
          </cell>
          <cell r="X45">
            <v>57893.474999999999</v>
          </cell>
          <cell r="Y45">
            <v>83305.663499999995</v>
          </cell>
          <cell r="Z45">
            <v>134069.1</v>
          </cell>
          <cell r="AA45">
            <v>17312.613000000001</v>
          </cell>
          <cell r="AB45">
            <v>39309.815399999999</v>
          </cell>
          <cell r="AC45">
            <v>60797.823299999996</v>
          </cell>
          <cell r="AD45">
            <v>87683.2929</v>
          </cell>
          <cell r="AE45">
            <v>142879.9767</v>
          </cell>
          <cell r="AF45">
            <v>15991.68</v>
          </cell>
          <cell r="AG45">
            <v>36680.915999999997</v>
          </cell>
          <cell r="AH45">
            <v>56970.36</v>
          </cell>
          <cell r="AI45">
            <v>83456.58</v>
          </cell>
          <cell r="AJ45">
            <v>136928.76</v>
          </cell>
          <cell r="AK45">
            <v>16021.221600000001</v>
          </cell>
          <cell r="AL45">
            <v>36778.275999999998</v>
          </cell>
          <cell r="AM45">
            <v>56426.944000000003</v>
          </cell>
          <cell r="AN45">
            <v>82625.168000000005</v>
          </cell>
          <cell r="AO45">
            <v>138346.7752</v>
          </cell>
          <cell r="AP45">
            <v>15497.567139999999</v>
          </cell>
          <cell r="AQ45">
            <v>36809.267549999997</v>
          </cell>
          <cell r="AR45">
            <v>58039.508999999998</v>
          </cell>
          <cell r="AS45">
            <v>85379.172449999998</v>
          </cell>
          <cell r="AT45">
            <v>142553.18</v>
          </cell>
          <cell r="AU45">
            <v>15456.167100000001</v>
          </cell>
          <cell r="AV45">
            <v>37377.659</v>
          </cell>
          <cell r="AW45">
            <v>58895.068099999997</v>
          </cell>
          <cell r="AX45">
            <v>86271.677800000005</v>
          </cell>
          <cell r="AY45">
            <v>143449.394</v>
          </cell>
          <cell r="AZ45">
            <v>16120.784</v>
          </cell>
          <cell r="BA45">
            <v>38699.957090000004</v>
          </cell>
          <cell r="BB45">
            <v>60452.94</v>
          </cell>
          <cell r="BC45">
            <v>89671.861000000004</v>
          </cell>
          <cell r="BD45">
            <v>151132.35</v>
          </cell>
          <cell r="BE45">
            <v>17143.224999999999</v>
          </cell>
          <cell r="BF45">
            <v>40337</v>
          </cell>
          <cell r="BG45">
            <v>62522.35</v>
          </cell>
          <cell r="BH45">
            <v>91928.023000000001</v>
          </cell>
          <cell r="BI45">
            <v>153583.1275</v>
          </cell>
          <cell r="BJ45">
            <v>17822.499199999998</v>
          </cell>
          <cell r="BK45">
            <v>41051.824000000001</v>
          </cell>
          <cell r="BL45">
            <v>63730.453600000001</v>
          </cell>
          <cell r="BM45">
            <v>95019.953599999993</v>
          </cell>
          <cell r="BN45">
            <v>158199.712</v>
          </cell>
          <cell r="BO45">
            <v>19547.207200000001</v>
          </cell>
          <cell r="BP45">
            <v>43729.319199999998</v>
          </cell>
          <cell r="BQ45">
            <v>68012.19</v>
          </cell>
          <cell r="BR45">
            <v>100758.8</v>
          </cell>
          <cell r="BS45">
            <v>165244.432</v>
          </cell>
          <cell r="BT45">
            <v>20223.78</v>
          </cell>
          <cell r="BU45">
            <v>45503.504999999997</v>
          </cell>
          <cell r="BV45">
            <v>69270.491255999994</v>
          </cell>
          <cell r="BW45">
            <v>101118.9</v>
          </cell>
          <cell r="BX45">
            <v>171902.13</v>
          </cell>
        </row>
        <row r="46">
          <cell r="B46">
            <v>12230</v>
          </cell>
          <cell r="C46">
            <v>29863</v>
          </cell>
          <cell r="D46">
            <v>47758</v>
          </cell>
          <cell r="E46">
            <v>69038</v>
          </cell>
          <cell r="F46">
            <v>104451</v>
          </cell>
          <cell r="G46">
            <v>15000</v>
          </cell>
          <cell r="H46">
            <v>33500</v>
          </cell>
          <cell r="I46">
            <v>54046</v>
          </cell>
          <cell r="J46">
            <v>76351</v>
          </cell>
          <cell r="K46">
            <v>120100</v>
          </cell>
          <cell r="L46">
            <v>16749</v>
          </cell>
          <cell r="M46">
            <v>37110</v>
          </cell>
          <cell r="N46">
            <v>59326</v>
          </cell>
          <cell r="O46">
            <v>83500</v>
          </cell>
          <cell r="P46">
            <v>131715</v>
          </cell>
          <cell r="Q46">
            <v>16728</v>
          </cell>
          <cell r="R46">
            <v>38159</v>
          </cell>
          <cell r="S46">
            <v>61070</v>
          </cell>
          <cell r="T46">
            <v>87277</v>
          </cell>
          <cell r="U46">
            <v>140200</v>
          </cell>
          <cell r="V46">
            <v>21532.31</v>
          </cell>
          <cell r="W46">
            <v>45705.375</v>
          </cell>
          <cell r="X46">
            <v>66607.966499999995</v>
          </cell>
          <cell r="Y46">
            <v>92426.425000000003</v>
          </cell>
          <cell r="Z46">
            <v>148694.82</v>
          </cell>
          <cell r="AA46">
            <v>23626.624800000001</v>
          </cell>
          <cell r="AB46">
            <v>48882.671999999999</v>
          </cell>
          <cell r="AC46">
            <v>71898.263399999996</v>
          </cell>
          <cell r="AD46">
            <v>99802.122000000003</v>
          </cell>
          <cell r="AE46">
            <v>163145.9178</v>
          </cell>
          <cell r="AF46">
            <v>21988.560000000001</v>
          </cell>
          <cell r="AG46">
            <v>46975.56</v>
          </cell>
          <cell r="AH46">
            <v>69963.600000000006</v>
          </cell>
          <cell r="AI46">
            <v>96949.56</v>
          </cell>
          <cell r="AJ46">
            <v>157218.204</v>
          </cell>
          <cell r="AK46">
            <v>21966.2032</v>
          </cell>
          <cell r="AL46">
            <v>47025.812080000003</v>
          </cell>
          <cell r="AM46">
            <v>70533.679999999993</v>
          </cell>
          <cell r="AN46">
            <v>97941.052800000005</v>
          </cell>
          <cell r="AO46">
            <v>159305.35440000001</v>
          </cell>
          <cell r="AP46">
            <v>21993.9192</v>
          </cell>
          <cell r="AQ46">
            <v>47857.139000000003</v>
          </cell>
          <cell r="AR46">
            <v>71276.59</v>
          </cell>
          <cell r="AS46">
            <v>100907.2867</v>
          </cell>
          <cell r="AT46">
            <v>160066.85639999999</v>
          </cell>
          <cell r="AU46">
            <v>23133.740300000001</v>
          </cell>
          <cell r="AV46">
            <v>48996.049706999998</v>
          </cell>
          <cell r="AW46">
            <v>73745.111000000004</v>
          </cell>
          <cell r="AX46">
            <v>103344.1761</v>
          </cell>
          <cell r="AY46">
            <v>168704.56899999999</v>
          </cell>
          <cell r="AZ46">
            <v>23375.1368</v>
          </cell>
          <cell r="BA46">
            <v>49873.675499999998</v>
          </cell>
          <cell r="BB46">
            <v>74558.626000000004</v>
          </cell>
          <cell r="BC46">
            <v>106195.6646</v>
          </cell>
          <cell r="BD46">
            <v>174708.99660000001</v>
          </cell>
          <cell r="BE46">
            <v>24202.2</v>
          </cell>
          <cell r="BF46">
            <v>51429.675000000003</v>
          </cell>
          <cell r="BG46">
            <v>77951.252500000002</v>
          </cell>
          <cell r="BH46">
            <v>109414.1125</v>
          </cell>
          <cell r="BI46">
            <v>178491.22500000001</v>
          </cell>
          <cell r="BJ46">
            <v>26032.864000000001</v>
          </cell>
          <cell r="BK46">
            <v>52466.2336</v>
          </cell>
          <cell r="BL46">
            <v>80101.119999999995</v>
          </cell>
          <cell r="BM46">
            <v>111340.55680000001</v>
          </cell>
          <cell r="BN46">
            <v>185634.3456</v>
          </cell>
          <cell r="BO46">
            <v>26902.599600000001</v>
          </cell>
          <cell r="BP46">
            <v>55115.063600000001</v>
          </cell>
          <cell r="BQ46">
            <v>82622.216</v>
          </cell>
          <cell r="BR46">
            <v>117988.5548</v>
          </cell>
          <cell r="BS46">
            <v>197084.21280000001</v>
          </cell>
          <cell r="BT46">
            <v>28313.292000000001</v>
          </cell>
          <cell r="BU46">
            <v>57840.010799999996</v>
          </cell>
          <cell r="BV46">
            <v>85951.065000000002</v>
          </cell>
          <cell r="BW46">
            <v>121342.68</v>
          </cell>
          <cell r="BX46">
            <v>202237.8</v>
          </cell>
        </row>
        <row r="47">
          <cell r="B47">
            <v>11280</v>
          </cell>
          <cell r="C47">
            <v>26144</v>
          </cell>
          <cell r="D47">
            <v>42100</v>
          </cell>
          <cell r="E47">
            <v>59125</v>
          </cell>
          <cell r="F47">
            <v>93457</v>
          </cell>
          <cell r="G47">
            <v>12820</v>
          </cell>
          <cell r="H47">
            <v>30100</v>
          </cell>
          <cell r="I47">
            <v>47200</v>
          </cell>
          <cell r="J47">
            <v>66293</v>
          </cell>
          <cell r="K47">
            <v>103316</v>
          </cell>
          <cell r="L47">
            <v>13200</v>
          </cell>
          <cell r="M47">
            <v>30232</v>
          </cell>
          <cell r="N47">
            <v>48500</v>
          </cell>
          <cell r="O47">
            <v>72064</v>
          </cell>
          <cell r="P47">
            <v>112000</v>
          </cell>
          <cell r="Q47">
            <v>12799</v>
          </cell>
          <cell r="R47">
            <v>29298</v>
          </cell>
          <cell r="S47">
            <v>48760</v>
          </cell>
          <cell r="T47">
            <v>72395</v>
          </cell>
          <cell r="U47">
            <v>115265</v>
          </cell>
          <cell r="V47">
            <v>15844.53</v>
          </cell>
          <cell r="W47">
            <v>35122.041499999999</v>
          </cell>
          <cell r="X47">
            <v>52815.1</v>
          </cell>
          <cell r="Y47">
            <v>76175.625</v>
          </cell>
          <cell r="Z47">
            <v>124928.02499999999</v>
          </cell>
          <cell r="AA47">
            <v>17618.129700000001</v>
          </cell>
          <cell r="AB47">
            <v>37680.392999999996</v>
          </cell>
          <cell r="AC47">
            <v>57844.495199999998</v>
          </cell>
          <cell r="AD47">
            <v>83304.220199999996</v>
          </cell>
          <cell r="AE47">
            <v>135853.0926</v>
          </cell>
          <cell r="AF47">
            <v>15991.68</v>
          </cell>
          <cell r="AG47">
            <v>36181.175999999999</v>
          </cell>
          <cell r="AH47">
            <v>56070.828000000001</v>
          </cell>
          <cell r="AI47">
            <v>80957.88</v>
          </cell>
          <cell r="AJ47">
            <v>133930.32</v>
          </cell>
          <cell r="AK47">
            <v>16827.320800000001</v>
          </cell>
          <cell r="AL47">
            <v>36274.464</v>
          </cell>
          <cell r="AM47">
            <v>56426.944000000003</v>
          </cell>
          <cell r="AN47">
            <v>81819.068799999994</v>
          </cell>
          <cell r="AO47">
            <v>135021.61600000001</v>
          </cell>
          <cell r="AP47">
            <v>15986.320900000001</v>
          </cell>
          <cell r="AQ47">
            <v>36656.531999999999</v>
          </cell>
          <cell r="AR47">
            <v>56715.800900000002</v>
          </cell>
          <cell r="AS47">
            <v>83495.433999999994</v>
          </cell>
          <cell r="AT47">
            <v>140109.4112</v>
          </cell>
          <cell r="AU47">
            <v>16264.332700000001</v>
          </cell>
          <cell r="AV47">
            <v>37074.596899999997</v>
          </cell>
          <cell r="AW47">
            <v>57076.695500000002</v>
          </cell>
          <cell r="AX47">
            <v>83645.139599999995</v>
          </cell>
          <cell r="AY47">
            <v>140317.75229999999</v>
          </cell>
          <cell r="AZ47">
            <v>16926.823199999999</v>
          </cell>
          <cell r="BA47">
            <v>37883.842400000001</v>
          </cell>
          <cell r="BB47">
            <v>58437.841999999997</v>
          </cell>
          <cell r="BC47">
            <v>85641.664999999994</v>
          </cell>
          <cell r="BD47">
            <v>146094.60500000001</v>
          </cell>
          <cell r="BE47">
            <v>17818.869750000002</v>
          </cell>
          <cell r="BF47">
            <v>39933.629999999997</v>
          </cell>
          <cell r="BG47">
            <v>61191.228999999999</v>
          </cell>
          <cell r="BH47">
            <v>89265.781000000003</v>
          </cell>
          <cell r="BI47">
            <v>149246.9</v>
          </cell>
          <cell r="BJ47">
            <v>19224.268800000002</v>
          </cell>
          <cell r="BK47">
            <v>40851.571199999998</v>
          </cell>
          <cell r="BL47">
            <v>63279.8848</v>
          </cell>
          <cell r="BM47">
            <v>93117.551999999996</v>
          </cell>
          <cell r="BN47">
            <v>154194.65599999999</v>
          </cell>
          <cell r="BO47">
            <v>19345.689600000002</v>
          </cell>
          <cell r="BP47">
            <v>42318.696000000004</v>
          </cell>
          <cell r="BQ47">
            <v>65493.22</v>
          </cell>
          <cell r="BR47">
            <v>95720.86</v>
          </cell>
          <cell r="BS47">
            <v>161214.07999999999</v>
          </cell>
          <cell r="BT47">
            <v>20223.78</v>
          </cell>
          <cell r="BU47">
            <v>43986.7215</v>
          </cell>
          <cell r="BV47">
            <v>66738.474000000002</v>
          </cell>
          <cell r="BW47">
            <v>97984.214099999997</v>
          </cell>
          <cell r="BX47">
            <v>162801.429</v>
          </cell>
        </row>
        <row r="48">
          <cell r="B48">
            <v>11000</v>
          </cell>
          <cell r="C48">
            <v>24371</v>
          </cell>
          <cell r="D48">
            <v>39000</v>
          </cell>
          <cell r="E48">
            <v>58400</v>
          </cell>
          <cell r="F48">
            <v>91999</v>
          </cell>
          <cell r="G48">
            <v>11653</v>
          </cell>
          <cell r="H48">
            <v>26048</v>
          </cell>
          <cell r="I48">
            <v>42790</v>
          </cell>
          <cell r="J48">
            <v>63942</v>
          </cell>
          <cell r="K48">
            <v>99868</v>
          </cell>
          <cell r="L48">
            <v>13189</v>
          </cell>
          <cell r="M48">
            <v>30050</v>
          </cell>
          <cell r="N48">
            <v>47859</v>
          </cell>
          <cell r="O48">
            <v>70324</v>
          </cell>
          <cell r="P48">
            <v>110686</v>
          </cell>
          <cell r="Q48">
            <v>13409</v>
          </cell>
          <cell r="R48">
            <v>30199</v>
          </cell>
          <cell r="S48">
            <v>50500</v>
          </cell>
          <cell r="T48">
            <v>74104</v>
          </cell>
          <cell r="U48">
            <v>118062</v>
          </cell>
          <cell r="V48">
            <v>18789.987499999999</v>
          </cell>
          <cell r="W48">
            <v>38392.514999999999</v>
          </cell>
          <cell r="X48">
            <v>55862.125</v>
          </cell>
          <cell r="Y48">
            <v>79141.395999999993</v>
          </cell>
          <cell r="Z48">
            <v>124420.1875</v>
          </cell>
          <cell r="AA48">
            <v>21793.524600000001</v>
          </cell>
          <cell r="AB48">
            <v>42772.338000000003</v>
          </cell>
          <cell r="AC48">
            <v>61307.017800000001</v>
          </cell>
          <cell r="AD48">
            <v>84017.092499999999</v>
          </cell>
          <cell r="AE48">
            <v>132390.57</v>
          </cell>
          <cell r="AF48">
            <v>18990.12</v>
          </cell>
          <cell r="AG48">
            <v>39979.199999999997</v>
          </cell>
          <cell r="AH48">
            <v>59968.800000000003</v>
          </cell>
          <cell r="AI48">
            <v>81957.36</v>
          </cell>
          <cell r="AJ48">
            <v>132535.04592</v>
          </cell>
          <cell r="AK48">
            <v>20354.004799999999</v>
          </cell>
          <cell r="AL48">
            <v>40308.990495999999</v>
          </cell>
          <cell r="AM48">
            <v>60487.668720000001</v>
          </cell>
          <cell r="AN48">
            <v>84841.940799999997</v>
          </cell>
          <cell r="AO48">
            <v>130991.12</v>
          </cell>
          <cell r="AP48">
            <v>20364.740000000002</v>
          </cell>
          <cell r="AQ48">
            <v>43071.4251</v>
          </cell>
          <cell r="AR48">
            <v>64148.930999999997</v>
          </cell>
          <cell r="AS48">
            <v>89808.503400000001</v>
          </cell>
          <cell r="AT48">
            <v>145302.41990000001</v>
          </cell>
          <cell r="AU48">
            <v>21214.347000000002</v>
          </cell>
          <cell r="AV48">
            <v>42933.797500000001</v>
          </cell>
          <cell r="AW48">
            <v>63744.061699999998</v>
          </cell>
          <cell r="AX48">
            <v>90070.056119999994</v>
          </cell>
          <cell r="AY48">
            <v>146480.01500000001</v>
          </cell>
          <cell r="AZ48">
            <v>20856.264299999999</v>
          </cell>
          <cell r="BA48">
            <v>43828.381500000003</v>
          </cell>
          <cell r="BB48">
            <v>64886.155599999998</v>
          </cell>
          <cell r="BC48">
            <v>92896.017800000001</v>
          </cell>
          <cell r="BD48">
            <v>146094.60500000001</v>
          </cell>
          <cell r="BE48">
            <v>22185.35</v>
          </cell>
          <cell r="BF48">
            <v>45883.337500000001</v>
          </cell>
          <cell r="BG48">
            <v>67564.475000000006</v>
          </cell>
          <cell r="BH48">
            <v>95800.375</v>
          </cell>
          <cell r="BI48">
            <v>150255.32500000001</v>
          </cell>
          <cell r="BJ48">
            <v>21627.3024</v>
          </cell>
          <cell r="BK48">
            <v>47159.534399999997</v>
          </cell>
          <cell r="BL48">
            <v>72091.008000000002</v>
          </cell>
          <cell r="BM48">
            <v>100126.39999999999</v>
          </cell>
          <cell r="BN48">
            <v>160202.23999999999</v>
          </cell>
          <cell r="BO48">
            <v>24292.946680000001</v>
          </cell>
          <cell r="BP48">
            <v>48162.706400000003</v>
          </cell>
          <cell r="BQ48">
            <v>72546.335999999996</v>
          </cell>
          <cell r="BR48">
            <v>101967.9056</v>
          </cell>
          <cell r="BS48">
            <v>166252.01999999999</v>
          </cell>
          <cell r="BT48">
            <v>24976.368299999998</v>
          </cell>
          <cell r="BU48">
            <v>50053.855499999998</v>
          </cell>
          <cell r="BV48">
            <v>74827.986000000004</v>
          </cell>
          <cell r="BW48">
            <v>104152.467</v>
          </cell>
          <cell r="BX48">
            <v>162599.1912</v>
          </cell>
        </row>
        <row r="49">
          <cell r="B49">
            <v>10635</v>
          </cell>
          <cell r="C49">
            <v>23152</v>
          </cell>
          <cell r="D49">
            <v>37187</v>
          </cell>
          <cell r="E49">
            <v>53452</v>
          </cell>
          <cell r="F49">
            <v>81815</v>
          </cell>
          <cell r="G49">
            <v>10595</v>
          </cell>
          <cell r="H49">
            <v>22526</v>
          </cell>
          <cell r="I49">
            <v>37364</v>
          </cell>
          <cell r="J49">
            <v>56100</v>
          </cell>
          <cell r="K49">
            <v>86104</v>
          </cell>
          <cell r="L49">
            <v>11000</v>
          </cell>
          <cell r="M49">
            <v>25441</v>
          </cell>
          <cell r="N49">
            <v>41197</v>
          </cell>
          <cell r="O49">
            <v>60640</v>
          </cell>
          <cell r="P49">
            <v>93400</v>
          </cell>
          <cell r="Q49">
            <v>12111</v>
          </cell>
          <cell r="R49">
            <v>27806</v>
          </cell>
          <cell r="S49">
            <v>44719</v>
          </cell>
          <cell r="T49">
            <v>64550</v>
          </cell>
          <cell r="U49">
            <v>101708</v>
          </cell>
          <cell r="V49">
            <v>18282.150000000001</v>
          </cell>
          <cell r="W49">
            <v>37579.974999999999</v>
          </cell>
          <cell r="X49">
            <v>55862.125</v>
          </cell>
          <cell r="Y49">
            <v>76317.819499999998</v>
          </cell>
          <cell r="Z49">
            <v>113207.1355</v>
          </cell>
          <cell r="AA49">
            <v>20367.78</v>
          </cell>
          <cell r="AB49">
            <v>42568.660199999998</v>
          </cell>
          <cell r="AC49">
            <v>62223.567900000002</v>
          </cell>
          <cell r="AD49">
            <v>87683.2929</v>
          </cell>
          <cell r="AE49">
            <v>132390.57</v>
          </cell>
          <cell r="AF49">
            <v>22988.04</v>
          </cell>
          <cell r="AG49">
            <v>44576.807999999997</v>
          </cell>
          <cell r="AH49">
            <v>64546.418400000002</v>
          </cell>
          <cell r="AI49">
            <v>89703.33</v>
          </cell>
          <cell r="AJ49">
            <v>140626.83600000001</v>
          </cell>
          <cell r="AK49">
            <v>20152.48</v>
          </cell>
          <cell r="AL49">
            <v>42118.683199999999</v>
          </cell>
          <cell r="AM49">
            <v>63480.311999999998</v>
          </cell>
          <cell r="AN49">
            <v>85648.04</v>
          </cell>
          <cell r="AO49">
            <v>129681.20879999999</v>
          </cell>
          <cell r="AP49">
            <v>20364.740000000002</v>
          </cell>
          <cell r="AQ49">
            <v>45820.665000000001</v>
          </cell>
          <cell r="AR49">
            <v>67203.642000000007</v>
          </cell>
          <cell r="AS49">
            <v>96528.867599999998</v>
          </cell>
          <cell r="AT49">
            <v>146218.83319999999</v>
          </cell>
          <cell r="AU49">
            <v>22224.554</v>
          </cell>
          <cell r="AV49">
            <v>46065.439200000001</v>
          </cell>
          <cell r="AW49">
            <v>70714.490000000005</v>
          </cell>
          <cell r="AX49">
            <v>101849.06974000001</v>
          </cell>
          <cell r="AY49">
            <v>170927.02439999999</v>
          </cell>
          <cell r="AZ49">
            <v>23072.872100000001</v>
          </cell>
          <cell r="BA49">
            <v>47354.803</v>
          </cell>
          <cell r="BB49">
            <v>71535.979000000007</v>
          </cell>
          <cell r="BC49">
            <v>100754.9</v>
          </cell>
          <cell r="BD49">
            <v>157782.1734</v>
          </cell>
          <cell r="BE49">
            <v>23193.775000000001</v>
          </cell>
          <cell r="BF49">
            <v>50421.25</v>
          </cell>
          <cell r="BG49">
            <v>73615.024999999994</v>
          </cell>
          <cell r="BH49">
            <v>100842.5</v>
          </cell>
          <cell r="BI49">
            <v>172743.20250000001</v>
          </cell>
          <cell r="BJ49">
            <v>24030.335999999999</v>
          </cell>
          <cell r="BK49">
            <v>50063.199999999997</v>
          </cell>
          <cell r="BL49">
            <v>79099.856</v>
          </cell>
          <cell r="BM49">
            <v>110038.9136</v>
          </cell>
          <cell r="BN49">
            <v>170214.88</v>
          </cell>
          <cell r="BO49">
            <v>25189.7</v>
          </cell>
          <cell r="BP49">
            <v>52787.535320000003</v>
          </cell>
          <cell r="BQ49">
            <v>78491.105200000005</v>
          </cell>
          <cell r="BR49">
            <v>110834.68</v>
          </cell>
          <cell r="BS49">
            <v>166655.0552</v>
          </cell>
          <cell r="BT49">
            <v>25279.724999999999</v>
          </cell>
          <cell r="BU49">
            <v>56424.3462</v>
          </cell>
          <cell r="BV49">
            <v>80895.12</v>
          </cell>
          <cell r="BW49">
            <v>112039.7412</v>
          </cell>
          <cell r="BX49">
            <v>175643.52929999999</v>
          </cell>
        </row>
        <row r="50">
          <cell r="B50">
            <v>10640</v>
          </cell>
          <cell r="C50">
            <v>26073</v>
          </cell>
          <cell r="D50">
            <v>43598</v>
          </cell>
          <cell r="E50">
            <v>65000</v>
          </cell>
          <cell r="F50">
            <v>103470</v>
          </cell>
          <cell r="G50">
            <v>12000</v>
          </cell>
          <cell r="H50">
            <v>28692</v>
          </cell>
          <cell r="I50">
            <v>47437</v>
          </cell>
          <cell r="J50">
            <v>69404</v>
          </cell>
          <cell r="K50">
            <v>113866</v>
          </cell>
          <cell r="L50">
            <v>12826</v>
          </cell>
          <cell r="M50">
            <v>30000</v>
          </cell>
          <cell r="N50">
            <v>48050</v>
          </cell>
          <cell r="O50">
            <v>72374</v>
          </cell>
          <cell r="P50">
            <v>119828</v>
          </cell>
          <cell r="Q50">
            <v>12319</v>
          </cell>
          <cell r="R50">
            <v>30000</v>
          </cell>
          <cell r="S50">
            <v>48994</v>
          </cell>
          <cell r="T50">
            <v>74000</v>
          </cell>
          <cell r="U50">
            <v>122610</v>
          </cell>
          <cell r="V50">
            <v>16250.8</v>
          </cell>
          <cell r="W50">
            <v>36564.300000000003</v>
          </cell>
          <cell r="X50">
            <v>55963.692499999997</v>
          </cell>
          <cell r="Y50">
            <v>80746.162500000006</v>
          </cell>
          <cell r="Z50">
            <v>130006.39999999999</v>
          </cell>
          <cell r="AA50">
            <v>17312.613000000001</v>
          </cell>
          <cell r="AB50">
            <v>39493.125419999997</v>
          </cell>
          <cell r="AC50">
            <v>59901.640979999996</v>
          </cell>
          <cell r="AD50">
            <v>85646.514899999995</v>
          </cell>
          <cell r="AE50">
            <v>140537.682</v>
          </cell>
          <cell r="AF50">
            <v>15991.68</v>
          </cell>
          <cell r="AG50">
            <v>37280.603999999999</v>
          </cell>
          <cell r="AH50">
            <v>57070.307999999997</v>
          </cell>
          <cell r="AI50">
            <v>82656.995999999999</v>
          </cell>
          <cell r="AJ50">
            <v>134829.85200000001</v>
          </cell>
          <cell r="AK50">
            <v>15618.172</v>
          </cell>
          <cell r="AL50">
            <v>36274.464</v>
          </cell>
          <cell r="AM50">
            <v>56930.756000000001</v>
          </cell>
          <cell r="AN50">
            <v>82625.168000000005</v>
          </cell>
          <cell r="AO50">
            <v>136029.24</v>
          </cell>
          <cell r="AP50">
            <v>15579.026099999999</v>
          </cell>
          <cell r="AQ50">
            <v>37257.291830000002</v>
          </cell>
          <cell r="AR50">
            <v>59057.745999999999</v>
          </cell>
          <cell r="AS50">
            <v>85124.613200000007</v>
          </cell>
          <cell r="AT50">
            <v>138989.3505</v>
          </cell>
          <cell r="AU50">
            <v>16062.291300000001</v>
          </cell>
          <cell r="AV50">
            <v>38387.866000000002</v>
          </cell>
          <cell r="AW50">
            <v>59844.662680000001</v>
          </cell>
          <cell r="AX50">
            <v>86645.454389999999</v>
          </cell>
          <cell r="AY50">
            <v>144459.601</v>
          </cell>
          <cell r="AZ50">
            <v>16926.823199999999</v>
          </cell>
          <cell r="BA50">
            <v>38790.636500000001</v>
          </cell>
          <cell r="BB50">
            <v>60452.94</v>
          </cell>
          <cell r="BC50">
            <v>89671.861000000004</v>
          </cell>
          <cell r="BD50">
            <v>151132.35</v>
          </cell>
          <cell r="BE50">
            <v>17143.224999999999</v>
          </cell>
          <cell r="BF50">
            <v>40337</v>
          </cell>
          <cell r="BG50">
            <v>62421.5075</v>
          </cell>
          <cell r="BH50">
            <v>91867.517500000002</v>
          </cell>
          <cell r="BI50">
            <v>152272.17499999999</v>
          </cell>
          <cell r="BJ50">
            <v>18022.752</v>
          </cell>
          <cell r="BK50">
            <v>41452.329599999997</v>
          </cell>
          <cell r="BL50">
            <v>65082.16</v>
          </cell>
          <cell r="BM50">
            <v>94619.448000000004</v>
          </cell>
          <cell r="BN50">
            <v>157198.448</v>
          </cell>
          <cell r="BO50">
            <v>18640.378000000001</v>
          </cell>
          <cell r="BP50">
            <v>43326.284</v>
          </cell>
          <cell r="BQ50">
            <v>66500.808000000005</v>
          </cell>
          <cell r="BR50">
            <v>97736.035999999993</v>
          </cell>
          <cell r="BS50">
            <v>161314.8388</v>
          </cell>
          <cell r="BT50">
            <v>20223.78</v>
          </cell>
          <cell r="BU50">
            <v>44492.315999999999</v>
          </cell>
          <cell r="BV50">
            <v>69519.243749999994</v>
          </cell>
          <cell r="BW50">
            <v>101118.9</v>
          </cell>
          <cell r="BX50">
            <v>166846.185</v>
          </cell>
        </row>
        <row r="51">
          <cell r="B51">
            <v>10386</v>
          </cell>
          <cell r="C51">
            <v>23944</v>
          </cell>
          <cell r="D51">
            <v>35999</v>
          </cell>
          <cell r="E51">
            <v>52767</v>
          </cell>
          <cell r="F51">
            <v>91542</v>
          </cell>
          <cell r="G51">
            <v>12234</v>
          </cell>
          <cell r="H51">
            <v>26480</v>
          </cell>
          <cell r="I51">
            <v>41001</v>
          </cell>
          <cell r="J51">
            <v>60200</v>
          </cell>
          <cell r="K51">
            <v>97500</v>
          </cell>
          <cell r="L51">
            <v>12400</v>
          </cell>
          <cell r="M51">
            <v>28800</v>
          </cell>
          <cell r="N51">
            <v>44720</v>
          </cell>
          <cell r="O51">
            <v>63034</v>
          </cell>
          <cell r="P51">
            <v>96481</v>
          </cell>
          <cell r="Q51">
            <v>11000</v>
          </cell>
          <cell r="R51">
            <v>27840</v>
          </cell>
          <cell r="S51">
            <v>45071</v>
          </cell>
          <cell r="T51">
            <v>65016</v>
          </cell>
          <cell r="U51">
            <v>102769</v>
          </cell>
          <cell r="V51">
            <v>17266.474999999999</v>
          </cell>
          <cell r="W51">
            <v>37787.172700000003</v>
          </cell>
          <cell r="X51">
            <v>53830.775000000001</v>
          </cell>
          <cell r="Y51">
            <v>74652.112500000003</v>
          </cell>
          <cell r="Z51">
            <v>118630.84</v>
          </cell>
          <cell r="AA51">
            <v>18331.002</v>
          </cell>
          <cell r="AB51">
            <v>40328.204400000002</v>
          </cell>
          <cell r="AC51">
            <v>58353.689700000003</v>
          </cell>
          <cell r="AD51">
            <v>79434.342000000004</v>
          </cell>
          <cell r="AE51">
            <v>124243.458</v>
          </cell>
          <cell r="AF51">
            <v>16631.3472</v>
          </cell>
          <cell r="AG51">
            <v>38080.188000000002</v>
          </cell>
          <cell r="AH51">
            <v>56970.36</v>
          </cell>
          <cell r="AI51">
            <v>77959.44</v>
          </cell>
          <cell r="AJ51">
            <v>127733.54399999999</v>
          </cell>
          <cell r="AK51">
            <v>19547.905599999998</v>
          </cell>
          <cell r="AL51">
            <v>40506.484799999998</v>
          </cell>
          <cell r="AM51">
            <v>60558.202400000002</v>
          </cell>
          <cell r="AN51">
            <v>84641.423624000003</v>
          </cell>
          <cell r="AO51">
            <v>130991.12</v>
          </cell>
          <cell r="AP51">
            <v>20364.740000000002</v>
          </cell>
          <cell r="AQ51">
            <v>42765.953999999998</v>
          </cell>
          <cell r="AR51">
            <v>63639.8125</v>
          </cell>
          <cell r="AS51">
            <v>87161.087199999994</v>
          </cell>
          <cell r="AT51">
            <v>139498.46900000001</v>
          </cell>
          <cell r="AU51">
            <v>20709.2435</v>
          </cell>
          <cell r="AV51">
            <v>40812.362800000003</v>
          </cell>
          <cell r="AW51">
            <v>62026.709799999997</v>
          </cell>
          <cell r="AX51">
            <v>86594.944039998227</v>
          </cell>
          <cell r="AY51">
            <v>135064.6759</v>
          </cell>
          <cell r="AZ51">
            <v>20292.03686</v>
          </cell>
          <cell r="BA51">
            <v>40301.96</v>
          </cell>
          <cell r="BB51">
            <v>60452.94</v>
          </cell>
          <cell r="BC51">
            <v>84634.115999999995</v>
          </cell>
          <cell r="BD51">
            <v>142850.29722000001</v>
          </cell>
          <cell r="BE51">
            <v>19664.287499999999</v>
          </cell>
          <cell r="BF51">
            <v>43664.802499999998</v>
          </cell>
          <cell r="BG51">
            <v>65850.152499999997</v>
          </cell>
          <cell r="BH51">
            <v>91766.675000000003</v>
          </cell>
          <cell r="BI51">
            <v>146221.625</v>
          </cell>
          <cell r="BJ51">
            <v>21827.555199999999</v>
          </cell>
          <cell r="BK51">
            <v>44856.627200000003</v>
          </cell>
          <cell r="BL51">
            <v>67084.687999999995</v>
          </cell>
          <cell r="BM51">
            <v>90614.392000000007</v>
          </cell>
          <cell r="BN51">
            <v>149192.341056</v>
          </cell>
          <cell r="BO51">
            <v>22368.453600000001</v>
          </cell>
          <cell r="BP51">
            <v>48364.224000000002</v>
          </cell>
          <cell r="BQ51">
            <v>70531.16</v>
          </cell>
          <cell r="BR51">
            <v>95821.618799999997</v>
          </cell>
          <cell r="BS51">
            <v>152145.788</v>
          </cell>
          <cell r="BT51">
            <v>21234.969000000001</v>
          </cell>
          <cell r="BU51">
            <v>50053.855499999998</v>
          </cell>
          <cell r="BV51">
            <v>73513.440300000002</v>
          </cell>
          <cell r="BW51">
            <v>103141.27800000001</v>
          </cell>
          <cell r="BX51">
            <v>166037.23379999999</v>
          </cell>
        </row>
        <row r="52">
          <cell r="B52">
            <v>13013</v>
          </cell>
          <cell r="C52">
            <v>28815</v>
          </cell>
          <cell r="D52">
            <v>45156</v>
          </cell>
          <cell r="E52">
            <v>63720</v>
          </cell>
          <cell r="F52">
            <v>96600</v>
          </cell>
          <cell r="G52">
            <v>13489</v>
          </cell>
          <cell r="H52">
            <v>30277</v>
          </cell>
          <cell r="I52">
            <v>50000</v>
          </cell>
          <cell r="J52">
            <v>71700</v>
          </cell>
          <cell r="K52">
            <v>111000</v>
          </cell>
          <cell r="L52">
            <v>14910</v>
          </cell>
          <cell r="M52">
            <v>32000</v>
          </cell>
          <cell r="N52">
            <v>51140</v>
          </cell>
          <cell r="O52">
            <v>73550</v>
          </cell>
          <cell r="P52">
            <v>116265</v>
          </cell>
          <cell r="Q52">
            <v>14000</v>
          </cell>
          <cell r="R52">
            <v>30862</v>
          </cell>
          <cell r="S52">
            <v>50100</v>
          </cell>
          <cell r="T52">
            <v>73024</v>
          </cell>
          <cell r="U52">
            <v>112164</v>
          </cell>
          <cell r="V52">
            <v>20110.365000000002</v>
          </cell>
          <cell r="W52">
            <v>40627</v>
          </cell>
          <cell r="X52">
            <v>60432.662499999999</v>
          </cell>
          <cell r="Y52">
            <v>83082.214999999997</v>
          </cell>
          <cell r="Z52">
            <v>126959.375</v>
          </cell>
          <cell r="AA52">
            <v>22506.3969</v>
          </cell>
          <cell r="AB52">
            <v>44198.082600000002</v>
          </cell>
          <cell r="AC52">
            <v>65889.768299999996</v>
          </cell>
          <cell r="AD52">
            <v>89618.232000000004</v>
          </cell>
          <cell r="AE52">
            <v>136565.96489999999</v>
          </cell>
          <cell r="AF52">
            <v>19789.704000000002</v>
          </cell>
          <cell r="AG52">
            <v>41978.16</v>
          </cell>
          <cell r="AH52">
            <v>62567.447999999997</v>
          </cell>
          <cell r="AI52">
            <v>87263.599320000241</v>
          </cell>
          <cell r="AJ52">
            <v>136928.76</v>
          </cell>
          <cell r="AK52">
            <v>19547.905599999998</v>
          </cell>
          <cell r="AL52">
            <v>40637.475919999997</v>
          </cell>
          <cell r="AM52">
            <v>61868.113599999997</v>
          </cell>
          <cell r="AN52">
            <v>87562.525599999994</v>
          </cell>
          <cell r="AO52">
            <v>138649.0624</v>
          </cell>
          <cell r="AP52">
            <v>19346.503000000001</v>
          </cell>
          <cell r="AQ52">
            <v>40729.480000000003</v>
          </cell>
          <cell r="AR52">
            <v>63028.870300000002</v>
          </cell>
          <cell r="AS52">
            <v>88892.090100000001</v>
          </cell>
          <cell r="AT52">
            <v>139702.1164</v>
          </cell>
          <cell r="AU52">
            <v>20709.2435</v>
          </cell>
          <cell r="AV52">
            <v>43236.859600000003</v>
          </cell>
          <cell r="AW52">
            <v>64855.289400000001</v>
          </cell>
          <cell r="AX52">
            <v>90918.63</v>
          </cell>
          <cell r="AY52">
            <v>142439.18700000001</v>
          </cell>
          <cell r="AZ52">
            <v>20150.98</v>
          </cell>
          <cell r="BA52">
            <v>42317.057999999997</v>
          </cell>
          <cell r="BB52">
            <v>65490.684999999998</v>
          </cell>
          <cell r="BC52">
            <v>92795.262900000002</v>
          </cell>
          <cell r="BD52">
            <v>148109.70300000001</v>
          </cell>
          <cell r="BE52">
            <v>20168.5</v>
          </cell>
          <cell r="BF52">
            <v>43866.487500000003</v>
          </cell>
          <cell r="BG52">
            <v>66858.577499999999</v>
          </cell>
          <cell r="BH52">
            <v>94086.052500000005</v>
          </cell>
          <cell r="BI52">
            <v>151263.75</v>
          </cell>
          <cell r="BJ52">
            <v>23429.577600000001</v>
          </cell>
          <cell r="BK52">
            <v>47489.951520000002</v>
          </cell>
          <cell r="BL52">
            <v>70589.111999999994</v>
          </cell>
          <cell r="BM52">
            <v>98374.187999999995</v>
          </cell>
          <cell r="BN52">
            <v>153794.15040000001</v>
          </cell>
          <cell r="BO52">
            <v>22670.73</v>
          </cell>
          <cell r="BP52">
            <v>48364.224000000002</v>
          </cell>
          <cell r="BQ52">
            <v>72848.612399999998</v>
          </cell>
          <cell r="BR52">
            <v>101967.9056</v>
          </cell>
          <cell r="BS52">
            <v>163420.69772</v>
          </cell>
          <cell r="BT52">
            <v>24470.773799999999</v>
          </cell>
          <cell r="BU52">
            <v>50559.45</v>
          </cell>
          <cell r="BV52">
            <v>75839.175000000003</v>
          </cell>
          <cell r="BW52">
            <v>106174.845</v>
          </cell>
          <cell r="BX52">
            <v>171396.5355</v>
          </cell>
        </row>
        <row r="53">
          <cell r="B53">
            <v>11245</v>
          </cell>
          <cell r="C53">
            <v>26340</v>
          </cell>
          <cell r="D53">
            <v>43300</v>
          </cell>
          <cell r="E53">
            <v>64008</v>
          </cell>
          <cell r="F53">
            <v>108438</v>
          </cell>
          <cell r="G53">
            <v>12420</v>
          </cell>
          <cell r="H53">
            <v>27642</v>
          </cell>
          <cell r="I53">
            <v>47996.5</v>
          </cell>
          <cell r="J53">
            <v>71405</v>
          </cell>
          <cell r="K53">
            <v>119207</v>
          </cell>
          <cell r="L53">
            <v>13000</v>
          </cell>
          <cell r="M53">
            <v>31003</v>
          </cell>
          <cell r="N53">
            <v>51164</v>
          </cell>
          <cell r="O53">
            <v>78323</v>
          </cell>
          <cell r="P53">
            <v>129012</v>
          </cell>
          <cell r="Q53">
            <v>13250</v>
          </cell>
          <cell r="R53">
            <v>30463</v>
          </cell>
          <cell r="S53">
            <v>51040</v>
          </cell>
          <cell r="T53">
            <v>79050</v>
          </cell>
          <cell r="U53">
            <v>134144</v>
          </cell>
          <cell r="V53">
            <v>19399.392500000002</v>
          </cell>
          <cell r="W53">
            <v>43338.852250000004</v>
          </cell>
          <cell r="X53">
            <v>64596.93</v>
          </cell>
          <cell r="Y53">
            <v>93442.1</v>
          </cell>
          <cell r="Z53">
            <v>153468.49249999999</v>
          </cell>
          <cell r="AA53">
            <v>22200.8802</v>
          </cell>
          <cell r="AB53">
            <v>45827.504999999997</v>
          </cell>
          <cell r="AC53">
            <v>72305.619000000006</v>
          </cell>
          <cell r="AD53">
            <v>103366.4835</v>
          </cell>
          <cell r="AE53">
            <v>169093.30955999999</v>
          </cell>
          <cell r="AF53">
            <v>20329.423200000001</v>
          </cell>
          <cell r="AG53">
            <v>43977.120000000003</v>
          </cell>
          <cell r="AH53">
            <v>68364.432000000001</v>
          </cell>
          <cell r="AI53">
            <v>101946.96</v>
          </cell>
          <cell r="AJ53">
            <v>164914.20000000001</v>
          </cell>
          <cell r="AK53">
            <v>20152.48</v>
          </cell>
          <cell r="AL53">
            <v>42592.266479999998</v>
          </cell>
          <cell r="AM53">
            <v>67510.808000000005</v>
          </cell>
          <cell r="AN53">
            <v>101266.212</v>
          </cell>
          <cell r="AO53">
            <v>162227.46400000001</v>
          </cell>
          <cell r="AP53">
            <v>20059.268899999999</v>
          </cell>
          <cell r="AQ53">
            <v>46248.324540000001</v>
          </cell>
          <cell r="AR53">
            <v>69036.468599999993</v>
          </cell>
          <cell r="AS53">
            <v>103351.0555</v>
          </cell>
          <cell r="AT53">
            <v>176155.00099999999</v>
          </cell>
          <cell r="AU53">
            <v>20204.14</v>
          </cell>
          <cell r="AV53">
            <v>45459.315000000002</v>
          </cell>
          <cell r="AW53">
            <v>71926.738400000002</v>
          </cell>
          <cell r="AX53">
            <v>105061.52800000001</v>
          </cell>
          <cell r="AY53">
            <v>182645.42559999999</v>
          </cell>
          <cell r="AZ53">
            <v>20553.999599999999</v>
          </cell>
          <cell r="BA53">
            <v>45339.705000000002</v>
          </cell>
          <cell r="BB53">
            <v>71535.979000000007</v>
          </cell>
          <cell r="BC53">
            <v>107404.7234</v>
          </cell>
          <cell r="BD53">
            <v>178336.17300000001</v>
          </cell>
          <cell r="BE53">
            <v>21781.98</v>
          </cell>
          <cell r="BF53">
            <v>45379.125</v>
          </cell>
          <cell r="BG53">
            <v>71194.804999999993</v>
          </cell>
          <cell r="BH53">
            <v>110926.75</v>
          </cell>
          <cell r="BI53">
            <v>189583.9</v>
          </cell>
          <cell r="BJ53">
            <v>22928.945599999999</v>
          </cell>
          <cell r="BK53">
            <v>49362.315199999997</v>
          </cell>
          <cell r="BL53">
            <v>76096.063999999998</v>
          </cell>
          <cell r="BM53">
            <v>113142.83199999999</v>
          </cell>
          <cell r="BN53">
            <v>200252.79999999999</v>
          </cell>
          <cell r="BO53">
            <v>22973.006399999998</v>
          </cell>
          <cell r="BP53">
            <v>51185.470399999998</v>
          </cell>
          <cell r="BQ53">
            <v>78591.864000000001</v>
          </cell>
          <cell r="BR53">
            <v>118895.38400000001</v>
          </cell>
          <cell r="BS53">
            <v>206454.7812</v>
          </cell>
          <cell r="BT53">
            <v>24976.368299999998</v>
          </cell>
          <cell r="BU53">
            <v>53593.017</v>
          </cell>
          <cell r="BV53">
            <v>83928.687000000005</v>
          </cell>
          <cell r="BW53">
            <v>123365.058</v>
          </cell>
          <cell r="BX53">
            <v>207546.54225</v>
          </cell>
        </row>
        <row r="54">
          <cell r="B54">
            <v>112.39380309845077</v>
          </cell>
          <cell r="C54">
            <v>109.74999999999999</v>
          </cell>
          <cell r="D54">
            <v>109.71469112653931</v>
          </cell>
          <cell r="E54">
            <v>106.67999999999999</v>
          </cell>
          <cell r="F54">
            <v>107.73877534799155</v>
          </cell>
          <cell r="G54">
            <v>108.94736842105263</v>
          </cell>
          <cell r="H54">
            <v>106.27450980392157</v>
          </cell>
          <cell r="I54">
            <v>111.61976744186046</v>
          </cell>
          <cell r="J54">
            <v>109.43630456105934</v>
          </cell>
          <cell r="K54">
            <v>107.97735507246378</v>
          </cell>
          <cell r="L54">
            <v>107.68721007289597</v>
          </cell>
          <cell r="M54">
            <v>109.77621981446073</v>
          </cell>
          <cell r="N54">
            <v>109.82698664834929</v>
          </cell>
          <cell r="O54">
            <v>109.07280525846703</v>
          </cell>
          <cell r="P54">
            <v>106.4762926587711</v>
          </cell>
          <cell r="Q54">
            <v>108.8921761998685</v>
          </cell>
          <cell r="R54">
            <v>106.43955276030748</v>
          </cell>
          <cell r="S54">
            <v>106.55532359081418</v>
          </cell>
          <cell r="T54">
            <v>106.64274343685076</v>
          </cell>
          <cell r="U54">
            <v>106.04939442810613</v>
          </cell>
          <cell r="V54">
            <v>115.06024096385541</v>
          </cell>
          <cell r="W54">
            <v>115.95108695652176</v>
          </cell>
          <cell r="X54">
            <v>110.41666666666667</v>
          </cell>
          <cell r="Y54">
            <v>108.74704491725768</v>
          </cell>
          <cell r="Z54">
            <v>105.64955950216752</v>
          </cell>
          <cell r="AA54">
            <v>121.1111111111111</v>
          </cell>
          <cell r="AB54">
            <v>112.5</v>
          </cell>
          <cell r="AC54">
            <v>114.33172302737522</v>
          </cell>
          <cell r="AD54">
            <v>110.80786026200873</v>
          </cell>
          <cell r="AE54">
            <v>106.97764319309321</v>
          </cell>
          <cell r="AF54">
            <v>119.64705882352942</v>
          </cell>
          <cell r="AG54">
            <v>113.11053984575837</v>
          </cell>
          <cell r="AH54">
            <v>112.1311475409836</v>
          </cell>
          <cell r="AI54">
            <v>112.21122112211222</v>
          </cell>
          <cell r="AJ54">
            <v>106.48596321394</v>
          </cell>
          <cell r="AK54">
            <v>120.48192771084337</v>
          </cell>
          <cell r="AL54">
            <v>112.03286509408959</v>
          </cell>
          <cell r="AM54">
            <v>111.66666666666667</v>
          </cell>
          <cell r="AN54">
            <v>111.66666666666667</v>
          </cell>
          <cell r="AO54">
            <v>105.22875816993465</v>
          </cell>
          <cell r="AP54">
            <v>120.85889570552146</v>
          </cell>
          <cell r="AQ54">
            <v>120.15873015873015</v>
          </cell>
          <cell r="AR54">
            <v>112.99999999999999</v>
          </cell>
          <cell r="AS54">
            <v>111.66116611661165</v>
          </cell>
          <cell r="AT54">
            <v>110.89743589743588</v>
          </cell>
          <cell r="AU54">
            <v>119.04761904761905</v>
          </cell>
          <cell r="AV54">
            <v>115.68123393316195</v>
          </cell>
          <cell r="AW54">
            <v>114.83870967741936</v>
          </cell>
          <cell r="AX54">
            <v>111.22994652406418</v>
          </cell>
          <cell r="AY54">
            <v>112.80963374305858</v>
          </cell>
          <cell r="AZ54">
            <v>120</v>
          </cell>
          <cell r="BA54">
            <v>112.78195488721805</v>
          </cell>
          <cell r="BB54">
            <v>111.81102362204724</v>
          </cell>
          <cell r="BC54">
            <v>111.04166666666666</v>
          </cell>
          <cell r="BD54">
            <v>105.98802395209582</v>
          </cell>
          <cell r="BE54">
            <v>120.67039106145252</v>
          </cell>
          <cell r="BF54">
            <v>111.11111111111111</v>
          </cell>
          <cell r="BG54">
            <v>108.44854070660521</v>
          </cell>
          <cell r="BH54">
            <v>111.11111111111111</v>
          </cell>
          <cell r="BI54">
            <v>109.94152046783626</v>
          </cell>
          <cell r="BJ54">
            <v>121.16402116402116</v>
          </cell>
          <cell r="BK54">
            <v>116.27358490566037</v>
          </cell>
          <cell r="BL54">
            <v>111.76470588235293</v>
          </cell>
          <cell r="BM54">
            <v>110.78431372549021</v>
          </cell>
          <cell r="BN54">
            <v>111.73184357541899</v>
          </cell>
          <cell r="BO54">
            <v>115.15151515151514</v>
          </cell>
          <cell r="BP54">
            <v>115.45454545454544</v>
          </cell>
          <cell r="BQ54">
            <v>111.26961483594864</v>
          </cell>
          <cell r="BR54">
            <v>112.16730038022816</v>
          </cell>
          <cell r="BS54">
            <v>110.75675675675676</v>
          </cell>
          <cell r="BT54">
            <v>121.67487684729063</v>
          </cell>
          <cell r="BU54">
            <v>115.21739130434783</v>
          </cell>
          <cell r="BV54">
            <v>113.6986301369863</v>
          </cell>
          <cell r="BW54">
            <v>111.51736745886656</v>
          </cell>
          <cell r="BX54">
            <v>107.4607329842932</v>
          </cell>
        </row>
        <row r="55">
          <cell r="B55">
            <v>12000</v>
          </cell>
          <cell r="C55">
            <v>30000</v>
          </cell>
          <cell r="D55">
            <v>50060</v>
          </cell>
          <cell r="E55">
            <v>77662</v>
          </cell>
          <cell r="F55">
            <v>127424</v>
          </cell>
          <cell r="G55">
            <v>14592</v>
          </cell>
          <cell r="H55">
            <v>33628</v>
          </cell>
          <cell r="I55">
            <v>56331</v>
          </cell>
          <cell r="J55">
            <v>86000</v>
          </cell>
          <cell r="K55">
            <v>141679</v>
          </cell>
          <cell r="L55">
            <v>15026</v>
          </cell>
          <cell r="M55">
            <v>35150</v>
          </cell>
          <cell r="N55">
            <v>60000</v>
          </cell>
          <cell r="O55">
            <v>88982</v>
          </cell>
          <cell r="P55">
            <v>147000</v>
          </cell>
          <cell r="Q55">
            <v>14241</v>
          </cell>
          <cell r="R55">
            <v>37231</v>
          </cell>
          <cell r="S55">
            <v>63000</v>
          </cell>
          <cell r="T55">
            <v>93921</v>
          </cell>
          <cell r="U55">
            <v>154000</v>
          </cell>
          <cell r="V55">
            <v>23411.30875</v>
          </cell>
          <cell r="W55">
            <v>51799.425000000003</v>
          </cell>
          <cell r="X55">
            <v>79222.649999999994</v>
          </cell>
          <cell r="Y55">
            <v>111602.36900000001</v>
          </cell>
          <cell r="Z55">
            <v>192978.25</v>
          </cell>
          <cell r="AA55">
            <v>24441.335999999999</v>
          </cell>
          <cell r="AB55">
            <v>56011.394999999997</v>
          </cell>
          <cell r="AC55">
            <v>85799.273249999998</v>
          </cell>
          <cell r="AD55">
            <v>122206.68</v>
          </cell>
          <cell r="AE55">
            <v>212843.30100000001</v>
          </cell>
          <cell r="AF55">
            <v>23587.727999999999</v>
          </cell>
          <cell r="AG55">
            <v>52372.752</v>
          </cell>
          <cell r="AH55">
            <v>82956.84</v>
          </cell>
          <cell r="AI55">
            <v>119937.60000000001</v>
          </cell>
          <cell r="AJ55">
            <v>201894.96</v>
          </cell>
          <cell r="AK55">
            <v>22772.3024</v>
          </cell>
          <cell r="AL55">
            <v>51388.824000000001</v>
          </cell>
          <cell r="AM55">
            <v>81012.969599999997</v>
          </cell>
          <cell r="AN55">
            <v>116884.38400000001</v>
          </cell>
          <cell r="AO55">
            <v>202532.424</v>
          </cell>
          <cell r="AP55">
            <v>22401.214</v>
          </cell>
          <cell r="AQ55">
            <v>51930.087</v>
          </cell>
          <cell r="AR55">
            <v>84106.376199999999</v>
          </cell>
          <cell r="AS55">
            <v>123715.79549999999</v>
          </cell>
          <cell r="AT55">
            <v>212302.41450000001</v>
          </cell>
          <cell r="AU55">
            <v>22022.512599999998</v>
          </cell>
          <cell r="AV55">
            <v>53540.970999999998</v>
          </cell>
          <cell r="AW55">
            <v>84352.284499999994</v>
          </cell>
          <cell r="AX55">
            <v>122235.04700000001</v>
          </cell>
          <cell r="AY55">
            <v>215578.17379999999</v>
          </cell>
          <cell r="AZ55">
            <v>23878.9113</v>
          </cell>
          <cell r="BA55">
            <v>53601.606800000001</v>
          </cell>
          <cell r="BB55">
            <v>85641.664999999994</v>
          </cell>
          <cell r="BC55">
            <v>127958.723</v>
          </cell>
          <cell r="BD55">
            <v>228713.62299999999</v>
          </cell>
          <cell r="BE55">
            <v>25210.625</v>
          </cell>
          <cell r="BF55">
            <v>55463.375</v>
          </cell>
          <cell r="BG55">
            <v>89144.77</v>
          </cell>
          <cell r="BH55">
            <v>131095.25</v>
          </cell>
          <cell r="BI55">
            <v>230626.79749999999</v>
          </cell>
          <cell r="BJ55">
            <v>24030.335999999999</v>
          </cell>
          <cell r="BK55">
            <v>57072.048000000003</v>
          </cell>
          <cell r="BL55">
            <v>91155.074559999994</v>
          </cell>
          <cell r="BM55">
            <v>135170.64000000001</v>
          </cell>
          <cell r="BN55">
            <v>236298.304</v>
          </cell>
          <cell r="BO55">
            <v>25794.252799999998</v>
          </cell>
          <cell r="BP55">
            <v>60052.2448</v>
          </cell>
          <cell r="BQ55">
            <v>95720.86</v>
          </cell>
          <cell r="BR55">
            <v>138392.21179999999</v>
          </cell>
          <cell r="BS55">
            <v>246153.74840000001</v>
          </cell>
          <cell r="BT55">
            <v>26493.1518</v>
          </cell>
          <cell r="BU55">
            <v>58244.486400000002</v>
          </cell>
          <cell r="BV55">
            <v>93231.625799999994</v>
          </cell>
          <cell r="BW55">
            <v>139544.08199999999</v>
          </cell>
          <cell r="BX55">
            <v>252797.25</v>
          </cell>
        </row>
        <row r="56">
          <cell r="B56">
            <v>10912</v>
          </cell>
          <cell r="C56">
            <v>23590</v>
          </cell>
          <cell r="D56">
            <v>36505</v>
          </cell>
          <cell r="E56">
            <v>52122</v>
          </cell>
          <cell r="F56">
            <v>85000</v>
          </cell>
          <cell r="G56">
            <v>12582</v>
          </cell>
          <cell r="H56">
            <v>27013</v>
          </cell>
          <cell r="I56">
            <v>41300</v>
          </cell>
          <cell r="J56">
            <v>61820</v>
          </cell>
          <cell r="K56">
            <v>102131</v>
          </cell>
          <cell r="L56">
            <v>10596</v>
          </cell>
          <cell r="M56">
            <v>25000</v>
          </cell>
          <cell r="N56">
            <v>41600</v>
          </cell>
          <cell r="O56">
            <v>62300</v>
          </cell>
          <cell r="P56">
            <v>103592</v>
          </cell>
          <cell r="Q56">
            <v>11000</v>
          </cell>
          <cell r="R56">
            <v>25742</v>
          </cell>
          <cell r="S56">
            <v>43316</v>
          </cell>
          <cell r="T56">
            <v>65100</v>
          </cell>
          <cell r="U56">
            <v>104000</v>
          </cell>
          <cell r="V56">
            <v>17957.133999999998</v>
          </cell>
          <cell r="W56">
            <v>35579.095249999998</v>
          </cell>
          <cell r="X56">
            <v>53221.37</v>
          </cell>
          <cell r="Y56">
            <v>75261.517500000002</v>
          </cell>
          <cell r="Z56">
            <v>121271.595</v>
          </cell>
          <cell r="AA56">
            <v>17923.646400000001</v>
          </cell>
          <cell r="AB56">
            <v>36437.958420000003</v>
          </cell>
          <cell r="AC56">
            <v>57029.784</v>
          </cell>
          <cell r="AD56">
            <v>81471.12</v>
          </cell>
          <cell r="AE56">
            <v>125261.84699999999</v>
          </cell>
          <cell r="AF56">
            <v>18490.38</v>
          </cell>
          <cell r="AG56">
            <v>36780.864000000001</v>
          </cell>
          <cell r="AH56">
            <v>56070.828000000001</v>
          </cell>
          <cell r="AI56">
            <v>79958.399999999994</v>
          </cell>
          <cell r="AJ56">
            <v>129932.4</v>
          </cell>
          <cell r="AK56">
            <v>17028.845600000001</v>
          </cell>
          <cell r="AL56">
            <v>36677.513599999998</v>
          </cell>
          <cell r="AM56">
            <v>57333.8056</v>
          </cell>
          <cell r="AN56">
            <v>80307.632800000007</v>
          </cell>
          <cell r="AO56">
            <v>129983.496</v>
          </cell>
          <cell r="AP56">
            <v>18124.618600000002</v>
          </cell>
          <cell r="AQ56">
            <v>37369.297899999998</v>
          </cell>
          <cell r="AR56">
            <v>58711.545420000002</v>
          </cell>
          <cell r="AS56">
            <v>84106.376199999999</v>
          </cell>
          <cell r="AT56">
            <v>133389.04699999999</v>
          </cell>
          <cell r="AU56">
            <v>18385.767400000001</v>
          </cell>
          <cell r="AV56">
            <v>38387.866000000002</v>
          </cell>
          <cell r="AW56">
            <v>59501.192300000002</v>
          </cell>
          <cell r="AX56">
            <v>83847.180999999997</v>
          </cell>
          <cell r="AY56">
            <v>135367.73800000001</v>
          </cell>
          <cell r="AZ56">
            <v>19627.054520000002</v>
          </cell>
          <cell r="BA56">
            <v>38387.616900000001</v>
          </cell>
          <cell r="BB56">
            <v>60150.675300000003</v>
          </cell>
          <cell r="BC56">
            <v>86145.439499999993</v>
          </cell>
          <cell r="BD56">
            <v>141893.12567000001</v>
          </cell>
          <cell r="BE56">
            <v>17949.965</v>
          </cell>
          <cell r="BF56">
            <v>39126.89</v>
          </cell>
          <cell r="BG56">
            <v>62018.137499999997</v>
          </cell>
          <cell r="BH56">
            <v>90758.25</v>
          </cell>
          <cell r="BI56">
            <v>148238.47500000001</v>
          </cell>
          <cell r="BJ56">
            <v>20525.912</v>
          </cell>
          <cell r="BK56">
            <v>42153.214399999997</v>
          </cell>
          <cell r="BL56">
            <v>65712.956319999998</v>
          </cell>
          <cell r="BM56">
            <v>92116.288</v>
          </cell>
          <cell r="BN56">
            <v>153093.26560000001</v>
          </cell>
          <cell r="BO56">
            <v>22166.936000000002</v>
          </cell>
          <cell r="BP56">
            <v>45341.46</v>
          </cell>
          <cell r="BQ56">
            <v>67508.395999999993</v>
          </cell>
          <cell r="BR56">
            <v>98139.071200000006</v>
          </cell>
          <cell r="BS56">
            <v>159198.90400000001</v>
          </cell>
          <cell r="BT56">
            <v>24976.368299999998</v>
          </cell>
          <cell r="BU56">
            <v>47495.547330000001</v>
          </cell>
          <cell r="BV56">
            <v>70783.23</v>
          </cell>
          <cell r="BW56">
            <v>101118.9</v>
          </cell>
          <cell r="BX56">
            <v>162922.77168000001</v>
          </cell>
        </row>
        <row r="57">
          <cell r="B57">
            <v>10920</v>
          </cell>
          <cell r="C57">
            <v>27000</v>
          </cell>
          <cell r="D57">
            <v>46600</v>
          </cell>
          <cell r="E57">
            <v>70968</v>
          </cell>
          <cell r="F57">
            <v>116674</v>
          </cell>
          <cell r="G57">
            <v>11910</v>
          </cell>
          <cell r="H57">
            <v>27642</v>
          </cell>
          <cell r="I57">
            <v>49512</v>
          </cell>
          <cell r="J57">
            <v>75453</v>
          </cell>
          <cell r="K57">
            <v>130999</v>
          </cell>
          <cell r="L57">
            <v>13000</v>
          </cell>
          <cell r="M57">
            <v>32274</v>
          </cell>
          <cell r="N57">
            <v>55640</v>
          </cell>
          <cell r="O57">
            <v>85644</v>
          </cell>
          <cell r="P57">
            <v>143400</v>
          </cell>
          <cell r="Q57">
            <v>13600</v>
          </cell>
          <cell r="R57">
            <v>33789</v>
          </cell>
          <cell r="S57">
            <v>58050</v>
          </cell>
          <cell r="T57">
            <v>90506</v>
          </cell>
          <cell r="U57">
            <v>152884</v>
          </cell>
          <cell r="V57">
            <v>20313.5</v>
          </cell>
          <cell r="W57">
            <v>48153.151749999997</v>
          </cell>
          <cell r="X57">
            <v>74448.977499999994</v>
          </cell>
          <cell r="Y57">
            <v>106645.875</v>
          </cell>
          <cell r="Z57">
            <v>174594.5325</v>
          </cell>
          <cell r="AA57">
            <v>22200.8802</v>
          </cell>
          <cell r="AB57">
            <v>52548.8724</v>
          </cell>
          <cell r="AC57">
            <v>81471.12</v>
          </cell>
          <cell r="AD57">
            <v>115963.95543</v>
          </cell>
          <cell r="AE57">
            <v>196039.88250000001</v>
          </cell>
          <cell r="AF57">
            <v>22688.196</v>
          </cell>
          <cell r="AG57">
            <v>51173.375999999997</v>
          </cell>
          <cell r="AH57">
            <v>81257.724000000002</v>
          </cell>
          <cell r="AI57">
            <v>117009.12360000001</v>
          </cell>
          <cell r="AJ57">
            <v>194898.6</v>
          </cell>
          <cell r="AK57">
            <v>20152.48</v>
          </cell>
          <cell r="AL57">
            <v>49172.051200000002</v>
          </cell>
          <cell r="AM57">
            <v>78594.672000000006</v>
          </cell>
          <cell r="AN57">
            <v>114869.136</v>
          </cell>
          <cell r="AO57">
            <v>193433.57928000001</v>
          </cell>
          <cell r="AP57">
            <v>20059.268899999999</v>
          </cell>
          <cell r="AQ57">
            <v>48875.375999999997</v>
          </cell>
          <cell r="AR57">
            <v>80359.264039999995</v>
          </cell>
          <cell r="AS57">
            <v>119133.72900000001</v>
          </cell>
          <cell r="AT57">
            <v>203077.18728000001</v>
          </cell>
          <cell r="AU57">
            <v>20204.14</v>
          </cell>
          <cell r="AV57">
            <v>50914.432800000002</v>
          </cell>
          <cell r="AW57">
            <v>83039.015400000004</v>
          </cell>
          <cell r="AX57">
            <v>122235.04700000001</v>
          </cell>
          <cell r="AY57">
            <v>207092.435</v>
          </cell>
          <cell r="AZ57">
            <v>20553.999599999999</v>
          </cell>
          <cell r="BA57">
            <v>51515.980369999997</v>
          </cell>
          <cell r="BB57">
            <v>83525.812099999996</v>
          </cell>
          <cell r="BC57">
            <v>124936.076</v>
          </cell>
          <cell r="BD57">
            <v>211585.29</v>
          </cell>
          <cell r="BE57">
            <v>21781.98</v>
          </cell>
          <cell r="BF57">
            <v>54152.422500000001</v>
          </cell>
          <cell r="BG57">
            <v>88338.03</v>
          </cell>
          <cell r="BH57">
            <v>132103.67499999999</v>
          </cell>
          <cell r="BI57">
            <v>221853.5</v>
          </cell>
          <cell r="BJ57">
            <v>22928.945599999999</v>
          </cell>
          <cell r="BK57">
            <v>55570.152000000002</v>
          </cell>
          <cell r="BL57">
            <v>90564.328800000003</v>
          </cell>
          <cell r="BM57">
            <v>132467.22719999999</v>
          </cell>
          <cell r="BN57">
            <v>230290.72</v>
          </cell>
          <cell r="BO57">
            <v>24323.174319999998</v>
          </cell>
          <cell r="BP57">
            <v>58440.103999999999</v>
          </cell>
          <cell r="BQ57">
            <v>94713.271999999997</v>
          </cell>
          <cell r="BR57">
            <v>140054.73199999999</v>
          </cell>
          <cell r="BS57">
            <v>236783.18</v>
          </cell>
          <cell r="BT57">
            <v>25279.724999999999</v>
          </cell>
          <cell r="BU57">
            <v>60671.34</v>
          </cell>
          <cell r="BV57">
            <v>99804.354300000006</v>
          </cell>
          <cell r="BW57">
            <v>146622.405</v>
          </cell>
          <cell r="BX57">
            <v>254516.27129999999</v>
          </cell>
        </row>
        <row r="58">
          <cell r="B58">
            <v>12728</v>
          </cell>
          <cell r="C58">
            <v>29500</v>
          </cell>
          <cell r="D58">
            <v>45938</v>
          </cell>
          <cell r="E58">
            <v>65202</v>
          </cell>
          <cell r="F58">
            <v>109492</v>
          </cell>
          <cell r="G58">
            <v>15000</v>
          </cell>
          <cell r="H58">
            <v>33004</v>
          </cell>
          <cell r="I58">
            <v>50693</v>
          </cell>
          <cell r="J58">
            <v>75030</v>
          </cell>
          <cell r="K58">
            <v>126973</v>
          </cell>
          <cell r="L58">
            <v>15991</v>
          </cell>
          <cell r="M58">
            <v>36000</v>
          </cell>
          <cell r="N58">
            <v>57125</v>
          </cell>
          <cell r="O58">
            <v>84250</v>
          </cell>
          <cell r="P58">
            <v>137568</v>
          </cell>
          <cell r="Q58">
            <v>17030</v>
          </cell>
          <cell r="R58">
            <v>39141</v>
          </cell>
          <cell r="S58">
            <v>63300</v>
          </cell>
          <cell r="T58">
            <v>90771</v>
          </cell>
          <cell r="U58">
            <v>147512</v>
          </cell>
          <cell r="V58">
            <v>25330.934499999999</v>
          </cell>
          <cell r="W58">
            <v>50072.777499999997</v>
          </cell>
          <cell r="X58">
            <v>71706.654999999999</v>
          </cell>
          <cell r="Y58">
            <v>98520.475000000006</v>
          </cell>
          <cell r="Z58">
            <v>153468.49249999999</v>
          </cell>
          <cell r="AA58">
            <v>25459.724999999999</v>
          </cell>
          <cell r="AB58">
            <v>51021.2889</v>
          </cell>
          <cell r="AC58">
            <v>77112.415080000006</v>
          </cell>
          <cell r="AD58">
            <v>107959.41789</v>
          </cell>
          <cell r="AE58">
            <v>169093.30955999999</v>
          </cell>
          <cell r="AF58">
            <v>24987</v>
          </cell>
          <cell r="AG58">
            <v>49974</v>
          </cell>
          <cell r="AH58">
            <v>72962.039999999994</v>
          </cell>
          <cell r="AI58">
            <v>103945.92</v>
          </cell>
          <cell r="AJ58">
            <v>164914.20000000001</v>
          </cell>
          <cell r="AK58">
            <v>23719.468959999998</v>
          </cell>
          <cell r="AL58">
            <v>49071.288800000002</v>
          </cell>
          <cell r="AM58">
            <v>75571.8</v>
          </cell>
          <cell r="AN58">
            <v>105498.2328</v>
          </cell>
          <cell r="AO58">
            <v>162227.46400000001</v>
          </cell>
          <cell r="AP58">
            <v>26066.867200000001</v>
          </cell>
          <cell r="AQ58">
            <v>51319.144800000002</v>
          </cell>
          <cell r="AR58">
            <v>76775.069799999997</v>
          </cell>
          <cell r="AS58">
            <v>107933.122</v>
          </cell>
          <cell r="AT58">
            <v>176155.00099999999</v>
          </cell>
          <cell r="AU58">
            <v>23739.8645</v>
          </cell>
          <cell r="AV58">
            <v>51358.923880000002</v>
          </cell>
          <cell r="AW58">
            <v>78392.063200000004</v>
          </cell>
          <cell r="AX58">
            <v>112132.977</v>
          </cell>
          <cell r="AY58">
            <v>182645.42559999999</v>
          </cell>
          <cell r="AZ58">
            <v>26599.293600000001</v>
          </cell>
          <cell r="BA58">
            <v>51284.244100000004</v>
          </cell>
          <cell r="BB58">
            <v>76976.743600000002</v>
          </cell>
          <cell r="BC58">
            <v>108815.292</v>
          </cell>
          <cell r="BD58">
            <v>178336.17300000001</v>
          </cell>
          <cell r="BE58">
            <v>25405.856080000125</v>
          </cell>
          <cell r="BF58">
            <v>53305.345500000003</v>
          </cell>
          <cell r="BG58">
            <v>80895.853499999997</v>
          </cell>
          <cell r="BH58">
            <v>114960.45</v>
          </cell>
          <cell r="BI58">
            <v>189583.9</v>
          </cell>
          <cell r="BJ58">
            <v>28035.392</v>
          </cell>
          <cell r="BK58">
            <v>57072.048000000003</v>
          </cell>
          <cell r="BL58">
            <v>85107.44</v>
          </cell>
          <cell r="BM58">
            <v>120151.67999999999</v>
          </cell>
          <cell r="BN58">
            <v>200252.79999999999</v>
          </cell>
          <cell r="BO58">
            <v>30227.64</v>
          </cell>
          <cell r="BP58">
            <v>60455.28</v>
          </cell>
          <cell r="BQ58">
            <v>87660.156000000003</v>
          </cell>
          <cell r="BR58">
            <v>122724.2184</v>
          </cell>
          <cell r="BS58">
            <v>206454.7812</v>
          </cell>
          <cell r="BT58">
            <v>30032.313300000002</v>
          </cell>
          <cell r="BU58">
            <v>61682.529000000002</v>
          </cell>
          <cell r="BV58">
            <v>91007.01</v>
          </cell>
          <cell r="BW58">
            <v>131454.57</v>
          </cell>
          <cell r="BX58">
            <v>207546.54225</v>
          </cell>
        </row>
        <row r="59">
          <cell r="B59">
            <v>12090</v>
          </cell>
          <cell r="C59">
            <v>31121</v>
          </cell>
          <cell r="D59">
            <v>52596</v>
          </cell>
          <cell r="E59">
            <v>76000</v>
          </cell>
          <cell r="F59">
            <v>126000</v>
          </cell>
          <cell r="G59">
            <v>13881</v>
          </cell>
          <cell r="H59">
            <v>33020</v>
          </cell>
          <cell r="I59">
            <v>55116</v>
          </cell>
          <cell r="J59">
            <v>82500</v>
          </cell>
          <cell r="K59">
            <v>142904</v>
          </cell>
          <cell r="L59">
            <v>15000</v>
          </cell>
          <cell r="M59">
            <v>35300</v>
          </cell>
          <cell r="N59">
            <v>60200</v>
          </cell>
          <cell r="O59">
            <v>91200</v>
          </cell>
          <cell r="P59">
            <v>152378</v>
          </cell>
          <cell r="Q59">
            <v>15536</v>
          </cell>
          <cell r="R59">
            <v>38005</v>
          </cell>
          <cell r="S59">
            <v>64740</v>
          </cell>
          <cell r="T59">
            <v>97380</v>
          </cell>
          <cell r="U59">
            <v>160300</v>
          </cell>
          <cell r="V59">
            <v>22344.85</v>
          </cell>
          <cell r="W59">
            <v>50783.75</v>
          </cell>
          <cell r="X59">
            <v>77394.434999999998</v>
          </cell>
          <cell r="Y59">
            <v>111724.25</v>
          </cell>
          <cell r="Z59">
            <v>188915.55</v>
          </cell>
          <cell r="AA59">
            <v>25256.047200000001</v>
          </cell>
          <cell r="AB59">
            <v>54993.006000000001</v>
          </cell>
          <cell r="AC59">
            <v>85748.353799999997</v>
          </cell>
          <cell r="AD59">
            <v>123225.069</v>
          </cell>
          <cell r="AE59">
            <v>206223.77249999999</v>
          </cell>
          <cell r="AF59">
            <v>22888.092000000001</v>
          </cell>
          <cell r="AG59">
            <v>52672.595999999998</v>
          </cell>
          <cell r="AH59">
            <v>83956.32</v>
          </cell>
          <cell r="AI59">
            <v>120427.3452</v>
          </cell>
          <cell r="AJ59">
            <v>203494.128</v>
          </cell>
          <cell r="AK59">
            <v>21361.628799999999</v>
          </cell>
          <cell r="AL59">
            <v>51388.824000000001</v>
          </cell>
          <cell r="AM59">
            <v>82524.405599999998</v>
          </cell>
          <cell r="AN59">
            <v>122325.5536</v>
          </cell>
          <cell r="AO59">
            <v>204950.72159999999</v>
          </cell>
          <cell r="AP59">
            <v>22401.214</v>
          </cell>
          <cell r="AQ59">
            <v>51930.087</v>
          </cell>
          <cell r="AR59">
            <v>82375.373300000007</v>
          </cell>
          <cell r="AS59">
            <v>123206.677</v>
          </cell>
          <cell r="AT59">
            <v>207211.22949999999</v>
          </cell>
          <cell r="AU59">
            <v>22224.554</v>
          </cell>
          <cell r="AV59">
            <v>52328.722600000001</v>
          </cell>
          <cell r="AW59">
            <v>85322.08322</v>
          </cell>
          <cell r="AX59">
            <v>126275.875</v>
          </cell>
          <cell r="AY59">
            <v>210345.30153999999</v>
          </cell>
          <cell r="AZ59">
            <v>21561.548599999998</v>
          </cell>
          <cell r="BA59">
            <v>52392.548000000003</v>
          </cell>
          <cell r="BB59">
            <v>85641.664999999994</v>
          </cell>
          <cell r="BC59">
            <v>127958.723</v>
          </cell>
          <cell r="BD59">
            <v>219645.682</v>
          </cell>
          <cell r="BE59">
            <v>23092.932499999999</v>
          </cell>
          <cell r="BF59">
            <v>54454.95</v>
          </cell>
          <cell r="BG59">
            <v>88741.4</v>
          </cell>
          <cell r="BH59">
            <v>131599.46249999999</v>
          </cell>
          <cell r="BI59">
            <v>224878.77499999999</v>
          </cell>
          <cell r="BJ59">
            <v>23029.072</v>
          </cell>
          <cell r="BK59">
            <v>55069.52</v>
          </cell>
          <cell r="BL59">
            <v>90113.76</v>
          </cell>
          <cell r="BM59">
            <v>135170.64000000001</v>
          </cell>
          <cell r="BN59">
            <v>237299.568</v>
          </cell>
          <cell r="BO59">
            <v>24182.112000000001</v>
          </cell>
          <cell r="BP59">
            <v>57634.033600000002</v>
          </cell>
          <cell r="BQ59">
            <v>94713.271999999997</v>
          </cell>
          <cell r="BR59">
            <v>141163.07879999999</v>
          </cell>
          <cell r="BS59">
            <v>244642.3664</v>
          </cell>
          <cell r="BT59">
            <v>25845.990839999999</v>
          </cell>
          <cell r="BU59">
            <v>60671.34</v>
          </cell>
          <cell r="BV59">
            <v>97579.738500000007</v>
          </cell>
          <cell r="BW59">
            <v>144600.027</v>
          </cell>
          <cell r="BX59">
            <v>252797.25</v>
          </cell>
        </row>
        <row r="60">
          <cell r="B60">
            <v>7800</v>
          </cell>
          <cell r="C60">
            <v>21003</v>
          </cell>
          <cell r="D60">
            <v>38400</v>
          </cell>
          <cell r="E60">
            <v>60500</v>
          </cell>
          <cell r="F60">
            <v>107000</v>
          </cell>
          <cell r="G60">
            <v>9246</v>
          </cell>
          <cell r="H60">
            <v>24261</v>
          </cell>
          <cell r="I60">
            <v>42224</v>
          </cell>
          <cell r="J60">
            <v>67592</v>
          </cell>
          <cell r="K60">
            <v>119207</v>
          </cell>
          <cell r="L60">
            <v>11000</v>
          </cell>
          <cell r="M60">
            <v>27290</v>
          </cell>
          <cell r="N60">
            <v>47341</v>
          </cell>
          <cell r="O60">
            <v>75043</v>
          </cell>
          <cell r="P60">
            <v>129012</v>
          </cell>
          <cell r="Q60">
            <v>11005</v>
          </cell>
          <cell r="R60">
            <v>28000</v>
          </cell>
          <cell r="S60">
            <v>49109</v>
          </cell>
          <cell r="T60">
            <v>77000</v>
          </cell>
          <cell r="U60">
            <v>134144</v>
          </cell>
          <cell r="V60">
            <v>15651.551750000001</v>
          </cell>
          <cell r="W60">
            <v>38392.514999999999</v>
          </cell>
          <cell r="X60">
            <v>61956.175000000003</v>
          </cell>
          <cell r="Y60">
            <v>93442.1</v>
          </cell>
          <cell r="Z60">
            <v>162812.70250000001</v>
          </cell>
          <cell r="AA60">
            <v>17414.4519</v>
          </cell>
          <cell r="AB60">
            <v>41560.455090000003</v>
          </cell>
          <cell r="AC60">
            <v>68028.385200000004</v>
          </cell>
          <cell r="AD60">
            <v>101838.9</v>
          </cell>
          <cell r="AE60">
            <v>179317.93512000001</v>
          </cell>
          <cell r="AF60">
            <v>16691.315999999999</v>
          </cell>
          <cell r="AG60">
            <v>40848.747600000002</v>
          </cell>
          <cell r="AH60">
            <v>66965.16</v>
          </cell>
          <cell r="AI60">
            <v>101946.96</v>
          </cell>
          <cell r="AJ60">
            <v>180905.88</v>
          </cell>
          <cell r="AK60">
            <v>16121.984</v>
          </cell>
          <cell r="AL60">
            <v>40304.959999999999</v>
          </cell>
          <cell r="AM60">
            <v>65717.237280000001</v>
          </cell>
          <cell r="AN60">
            <v>101266.212</v>
          </cell>
          <cell r="AO60">
            <v>178047.16080000001</v>
          </cell>
          <cell r="AP60">
            <v>16291.791999999999</v>
          </cell>
          <cell r="AQ60">
            <v>40525.832600000002</v>
          </cell>
          <cell r="AR60">
            <v>67203.642000000007</v>
          </cell>
          <cell r="AS60">
            <v>103351.0555</v>
          </cell>
          <cell r="AT60">
            <v>182264.42300000001</v>
          </cell>
          <cell r="AU60">
            <v>16466.374100000001</v>
          </cell>
          <cell r="AV60">
            <v>40812.362800000003</v>
          </cell>
          <cell r="AW60">
            <v>68694.076000000001</v>
          </cell>
          <cell r="AX60">
            <v>104556.42449999999</v>
          </cell>
          <cell r="AY60">
            <v>184160.73610000001</v>
          </cell>
          <cell r="AZ60">
            <v>16624.558499999999</v>
          </cell>
          <cell r="BA60">
            <v>41309.508999999998</v>
          </cell>
          <cell r="BB60">
            <v>70125.410399999993</v>
          </cell>
          <cell r="BC60">
            <v>107404.7234</v>
          </cell>
          <cell r="BD60">
            <v>193449.408</v>
          </cell>
          <cell r="BE60">
            <v>17143.224999999999</v>
          </cell>
          <cell r="BF60">
            <v>42353.85</v>
          </cell>
          <cell r="BG60">
            <v>71194.804999999993</v>
          </cell>
          <cell r="BH60">
            <v>110926.75</v>
          </cell>
          <cell r="BI60">
            <v>199869.83499999999</v>
          </cell>
          <cell r="BJ60">
            <v>17822.499199999998</v>
          </cell>
          <cell r="BK60">
            <v>44556.248</v>
          </cell>
          <cell r="BL60">
            <v>74293.788799999995</v>
          </cell>
          <cell r="BM60">
            <v>113142.83199999999</v>
          </cell>
          <cell r="BN60">
            <v>201754.696</v>
          </cell>
          <cell r="BO60">
            <v>18136.583999999999</v>
          </cell>
          <cell r="BP60">
            <v>45341.46</v>
          </cell>
          <cell r="BQ60">
            <v>77584.275999999998</v>
          </cell>
          <cell r="BR60">
            <v>118895.38400000001</v>
          </cell>
          <cell r="BS60">
            <v>214112.45</v>
          </cell>
          <cell r="BT60">
            <v>20021.5422</v>
          </cell>
          <cell r="BU60">
            <v>48132.596400000002</v>
          </cell>
          <cell r="BV60">
            <v>80389.525500000003</v>
          </cell>
          <cell r="BW60">
            <v>123365.058</v>
          </cell>
          <cell r="BX60">
            <v>222461.58</v>
          </cell>
        </row>
        <row r="61">
          <cell r="B61">
            <v>11566</v>
          </cell>
          <cell r="C61">
            <v>26340</v>
          </cell>
          <cell r="D61">
            <v>43300</v>
          </cell>
          <cell r="E61">
            <v>64008</v>
          </cell>
          <cell r="F61">
            <v>108438</v>
          </cell>
          <cell r="G61">
            <v>12420</v>
          </cell>
          <cell r="H61">
            <v>28946</v>
          </cell>
          <cell r="I61">
            <v>47000</v>
          </cell>
          <cell r="J61">
            <v>70646</v>
          </cell>
          <cell r="K61">
            <v>117152</v>
          </cell>
          <cell r="L61">
            <v>13212</v>
          </cell>
          <cell r="M61">
            <v>31003</v>
          </cell>
          <cell r="N61">
            <v>49812</v>
          </cell>
          <cell r="O61">
            <v>74736</v>
          </cell>
          <cell r="P61">
            <v>124084</v>
          </cell>
          <cell r="Q61">
            <v>13179</v>
          </cell>
          <cell r="R61">
            <v>30010</v>
          </cell>
          <cell r="S61">
            <v>50000</v>
          </cell>
          <cell r="T61">
            <v>75629</v>
          </cell>
          <cell r="U61">
            <v>128900</v>
          </cell>
          <cell r="V61">
            <v>18282.150000000001</v>
          </cell>
          <cell r="W61">
            <v>38189.379999999997</v>
          </cell>
          <cell r="X61">
            <v>57893.474999999999</v>
          </cell>
          <cell r="Y61">
            <v>83285.350000000006</v>
          </cell>
          <cell r="Z61">
            <v>137725.53</v>
          </cell>
          <cell r="AA61">
            <v>19553.068800000001</v>
          </cell>
          <cell r="AB61">
            <v>41753.949000000001</v>
          </cell>
          <cell r="AC61">
            <v>63343.7958</v>
          </cell>
          <cell r="AD61">
            <v>91655.01</v>
          </cell>
          <cell r="AE61">
            <v>151739.96100000001</v>
          </cell>
          <cell r="AF61">
            <v>18990.12</v>
          </cell>
          <cell r="AG61">
            <v>40458.950400000002</v>
          </cell>
          <cell r="AH61">
            <v>62367.552000000003</v>
          </cell>
          <cell r="AI61">
            <v>90153.096000000005</v>
          </cell>
          <cell r="AJ61">
            <v>151221.32399999999</v>
          </cell>
          <cell r="AK61">
            <v>18741.806400000001</v>
          </cell>
          <cell r="AL61">
            <v>40304.959999999999</v>
          </cell>
          <cell r="AM61">
            <v>61565.826399999998</v>
          </cell>
          <cell r="AN61">
            <v>89678.535999999993</v>
          </cell>
          <cell r="AO61">
            <v>150942.07519999999</v>
          </cell>
          <cell r="AP61">
            <v>18837.3845</v>
          </cell>
          <cell r="AQ61">
            <v>40841.486069999999</v>
          </cell>
          <cell r="AR61">
            <v>63385.253250000002</v>
          </cell>
          <cell r="AS61">
            <v>92557.743300000002</v>
          </cell>
          <cell r="AT61">
            <v>154873.84770000001</v>
          </cell>
          <cell r="AU61">
            <v>19395.974399999999</v>
          </cell>
          <cell r="AV61">
            <v>41317.4663</v>
          </cell>
          <cell r="AW61">
            <v>64653.248</v>
          </cell>
          <cell r="AX61">
            <v>95060.478700000007</v>
          </cell>
          <cell r="AY61">
            <v>158299.4369</v>
          </cell>
          <cell r="AZ61">
            <v>19445.6957</v>
          </cell>
          <cell r="BA61">
            <v>42921.587399999997</v>
          </cell>
          <cell r="BB61">
            <v>66397.479099999997</v>
          </cell>
          <cell r="BC61">
            <v>97732.252999999997</v>
          </cell>
          <cell r="BD61">
            <v>165238.03599999999</v>
          </cell>
          <cell r="BE61">
            <v>19865.9725</v>
          </cell>
          <cell r="BF61">
            <v>43362.275000000001</v>
          </cell>
          <cell r="BG61">
            <v>68169.53</v>
          </cell>
          <cell r="BH61">
            <v>99834.074999999997</v>
          </cell>
          <cell r="BI61">
            <v>169516.24249999999</v>
          </cell>
          <cell r="BJ61">
            <v>20626.038400000001</v>
          </cell>
          <cell r="BK61">
            <v>45056.88</v>
          </cell>
          <cell r="BL61">
            <v>70088.479999999996</v>
          </cell>
          <cell r="BM61">
            <v>101528.16959999999</v>
          </cell>
          <cell r="BN61">
            <v>175821.9584</v>
          </cell>
          <cell r="BO61">
            <v>21360.865600000001</v>
          </cell>
          <cell r="BP61">
            <v>46550.565600000002</v>
          </cell>
          <cell r="BQ61">
            <v>71841.024399999995</v>
          </cell>
          <cell r="BR61">
            <v>105796.74</v>
          </cell>
          <cell r="BS61">
            <v>178544.59359999999</v>
          </cell>
          <cell r="BT61">
            <v>22549.5147</v>
          </cell>
          <cell r="BU61">
            <v>49851.617700000003</v>
          </cell>
          <cell r="BV61">
            <v>76243.650599999994</v>
          </cell>
          <cell r="BW61">
            <v>111230.79</v>
          </cell>
          <cell r="BX61">
            <v>191418.07769999999</v>
          </cell>
        </row>
        <row r="62">
          <cell r="B62">
            <v>9000</v>
          </cell>
          <cell r="C62">
            <v>24000</v>
          </cell>
          <cell r="D62">
            <v>42000</v>
          </cell>
          <cell r="E62">
            <v>64000</v>
          </cell>
          <cell r="F62">
            <v>105494</v>
          </cell>
          <cell r="G62">
            <v>10188</v>
          </cell>
          <cell r="H62">
            <v>27000</v>
          </cell>
          <cell r="I62">
            <v>47996.5</v>
          </cell>
          <cell r="J62">
            <v>71405</v>
          </cell>
          <cell r="K62">
            <v>116440</v>
          </cell>
          <cell r="L62">
            <v>12000</v>
          </cell>
          <cell r="M62">
            <v>30012</v>
          </cell>
          <cell r="N62">
            <v>51164</v>
          </cell>
          <cell r="O62">
            <v>78323</v>
          </cell>
          <cell r="P62">
            <v>128400</v>
          </cell>
          <cell r="Q62">
            <v>12038</v>
          </cell>
          <cell r="R62">
            <v>30160</v>
          </cell>
          <cell r="S62">
            <v>51040</v>
          </cell>
          <cell r="T62">
            <v>79050</v>
          </cell>
          <cell r="U62">
            <v>128082</v>
          </cell>
          <cell r="V62">
            <v>18282.150000000001</v>
          </cell>
          <cell r="W62">
            <v>43338.852250000004</v>
          </cell>
          <cell r="X62">
            <v>64596.93</v>
          </cell>
          <cell r="Y62">
            <v>91898.274000000005</v>
          </cell>
          <cell r="Z62">
            <v>143007.04000000001</v>
          </cell>
          <cell r="AA62">
            <v>22404.558000000001</v>
          </cell>
          <cell r="AB62">
            <v>45827.504999999997</v>
          </cell>
          <cell r="AC62">
            <v>72305.619000000006</v>
          </cell>
          <cell r="AD62">
            <v>103366.4835</v>
          </cell>
          <cell r="AE62">
            <v>162433.04550000001</v>
          </cell>
          <cell r="AF62">
            <v>18790.223999999998</v>
          </cell>
          <cell r="AG62">
            <v>42977.64</v>
          </cell>
          <cell r="AH62">
            <v>68364.432000000001</v>
          </cell>
          <cell r="AI62">
            <v>97949.04</v>
          </cell>
          <cell r="AJ62">
            <v>159916.79999999999</v>
          </cell>
          <cell r="AK62">
            <v>18137.232</v>
          </cell>
          <cell r="AL62">
            <v>41514.108800000002</v>
          </cell>
          <cell r="AM62">
            <v>67510.808000000005</v>
          </cell>
          <cell r="AN62">
            <v>97739.528000000006</v>
          </cell>
          <cell r="AO62">
            <v>161219.84</v>
          </cell>
          <cell r="AP62">
            <v>18430.0897</v>
          </cell>
          <cell r="AQ62">
            <v>42765.953999999998</v>
          </cell>
          <cell r="AR62">
            <v>69036.468599999993</v>
          </cell>
          <cell r="AS62">
            <v>100296.34450000001</v>
          </cell>
          <cell r="AT62">
            <v>164954.394</v>
          </cell>
          <cell r="AU62">
            <v>19699.036499999998</v>
          </cell>
          <cell r="AV62">
            <v>45459.315000000002</v>
          </cell>
          <cell r="AW62">
            <v>71926.738400000002</v>
          </cell>
          <cell r="AX62">
            <v>105061.52800000001</v>
          </cell>
          <cell r="AY62">
            <v>169179.36629000001</v>
          </cell>
          <cell r="AZ62">
            <v>18559.05258</v>
          </cell>
          <cell r="BA62">
            <v>44835.930500000002</v>
          </cell>
          <cell r="BB62">
            <v>71535.979000000007</v>
          </cell>
          <cell r="BC62">
            <v>103979.05680000001</v>
          </cell>
          <cell r="BD62">
            <v>173298.42800000001</v>
          </cell>
          <cell r="BE62">
            <v>19664.287499999999</v>
          </cell>
          <cell r="BF62">
            <v>44370.7</v>
          </cell>
          <cell r="BG62">
            <v>70993.119999999995</v>
          </cell>
          <cell r="BH62">
            <v>104876.2</v>
          </cell>
          <cell r="BI62">
            <v>182625.76749999999</v>
          </cell>
          <cell r="BJ62">
            <v>20515.899359999999</v>
          </cell>
          <cell r="BK62">
            <v>46058.144</v>
          </cell>
          <cell r="BL62">
            <v>76096.063999999998</v>
          </cell>
          <cell r="BM62">
            <v>111140.304</v>
          </cell>
          <cell r="BN62">
            <v>180227.52</v>
          </cell>
          <cell r="BO62">
            <v>20151.759999999998</v>
          </cell>
          <cell r="BP62">
            <v>48162.706400000003</v>
          </cell>
          <cell r="BQ62">
            <v>78591.864000000001</v>
          </cell>
          <cell r="BR62">
            <v>112325.91024</v>
          </cell>
          <cell r="BS62">
            <v>181365.84</v>
          </cell>
          <cell r="BT62">
            <v>22751.752499999999</v>
          </cell>
          <cell r="BU62">
            <v>53593.017</v>
          </cell>
          <cell r="BV62">
            <v>83928.687000000005</v>
          </cell>
          <cell r="BW62">
            <v>121342.68</v>
          </cell>
          <cell r="BX62">
            <v>194148.288</v>
          </cell>
        </row>
        <row r="63">
          <cell r="B63">
            <v>11245</v>
          </cell>
          <cell r="C63">
            <v>25000</v>
          </cell>
          <cell r="D63">
            <v>39710</v>
          </cell>
          <cell r="E63">
            <v>55000</v>
          </cell>
          <cell r="F63">
            <v>86960</v>
          </cell>
          <cell r="G63">
            <v>11572</v>
          </cell>
          <cell r="H63">
            <v>26500.5</v>
          </cell>
          <cell r="I63">
            <v>42400</v>
          </cell>
          <cell r="J63">
            <v>61598</v>
          </cell>
          <cell r="K63">
            <v>102469</v>
          </cell>
          <cell r="L63">
            <v>12600</v>
          </cell>
          <cell r="M63">
            <v>28040</v>
          </cell>
          <cell r="N63">
            <v>45000</v>
          </cell>
          <cell r="O63">
            <v>67610</v>
          </cell>
          <cell r="P63">
            <v>108634</v>
          </cell>
          <cell r="Q63">
            <v>13250</v>
          </cell>
          <cell r="R63">
            <v>30463</v>
          </cell>
          <cell r="S63">
            <v>50000</v>
          </cell>
          <cell r="T63">
            <v>74722</v>
          </cell>
          <cell r="U63">
            <v>123698</v>
          </cell>
          <cell r="V63">
            <v>19399.392500000002</v>
          </cell>
          <cell r="W63">
            <v>40423.864999999998</v>
          </cell>
          <cell r="X63">
            <v>57893.474999999999</v>
          </cell>
          <cell r="Y63">
            <v>81254</v>
          </cell>
          <cell r="Z63">
            <v>125740.565</v>
          </cell>
          <cell r="AA63">
            <v>21284.330099999999</v>
          </cell>
          <cell r="AB63">
            <v>43587.049200000001</v>
          </cell>
          <cell r="AC63">
            <v>63140.118000000002</v>
          </cell>
          <cell r="AD63">
            <v>89414.554199999999</v>
          </cell>
          <cell r="AE63">
            <v>142574.46</v>
          </cell>
          <cell r="AF63">
            <v>20329.423200000001</v>
          </cell>
          <cell r="AG63">
            <v>43977.120000000003</v>
          </cell>
          <cell r="AH63">
            <v>64166.616000000002</v>
          </cell>
          <cell r="AI63">
            <v>90053.148000000001</v>
          </cell>
          <cell r="AJ63">
            <v>142575.82199999999</v>
          </cell>
          <cell r="AK63">
            <v>20454.767199999998</v>
          </cell>
          <cell r="AL63">
            <v>42592.266479999998</v>
          </cell>
          <cell r="AM63">
            <v>62573.450400000002</v>
          </cell>
          <cell r="AN63">
            <v>89172.708752000006</v>
          </cell>
          <cell r="AO63">
            <v>146105.48000000001</v>
          </cell>
          <cell r="AP63">
            <v>21769.907060000001</v>
          </cell>
          <cell r="AQ63">
            <v>46248.324540000001</v>
          </cell>
          <cell r="AR63">
            <v>67203.642000000007</v>
          </cell>
          <cell r="AS63">
            <v>92048.624800000005</v>
          </cell>
          <cell r="AT63">
            <v>148367.31327000001</v>
          </cell>
          <cell r="AU63">
            <v>23436.8024</v>
          </cell>
          <cell r="AV63">
            <v>44550.128700000001</v>
          </cell>
          <cell r="AW63">
            <v>65562.434299999994</v>
          </cell>
          <cell r="AX63">
            <v>90918.63</v>
          </cell>
          <cell r="AY63">
            <v>148651.96004999999</v>
          </cell>
          <cell r="AZ63">
            <v>21863.813300000002</v>
          </cell>
          <cell r="BA63">
            <v>45339.705000000002</v>
          </cell>
          <cell r="BB63">
            <v>68513.331999999995</v>
          </cell>
          <cell r="BC63">
            <v>97733.260548999999</v>
          </cell>
          <cell r="BD63">
            <v>160200.291</v>
          </cell>
          <cell r="BE63">
            <v>23697.987499999999</v>
          </cell>
          <cell r="BF63">
            <v>45379.125</v>
          </cell>
          <cell r="BG63">
            <v>68976.27</v>
          </cell>
          <cell r="BH63">
            <v>97313.012499999997</v>
          </cell>
          <cell r="BI63">
            <v>159331.15</v>
          </cell>
          <cell r="BJ63">
            <v>24430.8416</v>
          </cell>
          <cell r="BK63">
            <v>49362.315199999997</v>
          </cell>
          <cell r="BL63">
            <v>76096.063999999998</v>
          </cell>
          <cell r="BM63">
            <v>103530.6976</v>
          </cell>
          <cell r="BN63">
            <v>168232.37727999999</v>
          </cell>
          <cell r="BO63">
            <v>22973.006399999998</v>
          </cell>
          <cell r="BP63">
            <v>51185.470399999998</v>
          </cell>
          <cell r="BQ63">
            <v>77483.517200000002</v>
          </cell>
          <cell r="BR63">
            <v>105796.74</v>
          </cell>
          <cell r="BS63">
            <v>169980.0956</v>
          </cell>
          <cell r="BT63">
            <v>22751.752499999999</v>
          </cell>
          <cell r="BU63">
            <v>49244.904300000002</v>
          </cell>
          <cell r="BV63">
            <v>71592.181200000006</v>
          </cell>
          <cell r="BW63">
            <v>103505.30604</v>
          </cell>
          <cell r="BX63">
            <v>163408.14240000001</v>
          </cell>
        </row>
        <row r="64">
          <cell r="B64"/>
          <cell r="C64"/>
          <cell r="D64"/>
          <cell r="E64"/>
          <cell r="F64"/>
          <cell r="G64"/>
          <cell r="H64"/>
          <cell r="I64"/>
          <cell r="J64"/>
          <cell r="K64"/>
          <cell r="L64"/>
          <cell r="M64"/>
          <cell r="N64"/>
          <cell r="O64"/>
          <cell r="P64"/>
          <cell r="Q64"/>
          <cell r="R64"/>
          <cell r="S64"/>
          <cell r="T64"/>
          <cell r="U64"/>
          <cell r="V64">
            <v>10867.7225</v>
          </cell>
          <cell r="W64">
            <v>32907.870000000003</v>
          </cell>
          <cell r="X64">
            <v>60026.392500000002</v>
          </cell>
          <cell r="Y64">
            <v>114629.0805</v>
          </cell>
          <cell r="Z64">
            <v>236652.27499999999</v>
          </cell>
          <cell r="AA64">
            <v>12220.668</v>
          </cell>
          <cell r="AB64">
            <v>36254.648399999998</v>
          </cell>
          <cell r="AC64">
            <v>65940.687749999997</v>
          </cell>
          <cell r="AD64">
            <v>122206.68</v>
          </cell>
          <cell r="AE64">
            <v>251949.43859999999</v>
          </cell>
          <cell r="AF64">
            <v>11793.864</v>
          </cell>
          <cell r="AG64">
            <v>37480.5</v>
          </cell>
          <cell r="AH64">
            <v>71462.820000000007</v>
          </cell>
          <cell r="AI64">
            <v>126933.96</v>
          </cell>
          <cell r="AJ64">
            <v>245872.08</v>
          </cell>
          <cell r="AK64">
            <v>12091.487999999999</v>
          </cell>
          <cell r="AL64">
            <v>41514.108800000002</v>
          </cell>
          <cell r="AM64">
            <v>77083.236000000004</v>
          </cell>
          <cell r="AN64">
            <v>137036.864</v>
          </cell>
          <cell r="AO64">
            <v>267020.36</v>
          </cell>
          <cell r="AP64">
            <v>10691.488499999999</v>
          </cell>
          <cell r="AQ64">
            <v>37878.416400000002</v>
          </cell>
          <cell r="AR64">
            <v>74840.419500000004</v>
          </cell>
          <cell r="AS64">
            <v>141534.943</v>
          </cell>
          <cell r="AT64">
            <v>278996.93800000002</v>
          </cell>
          <cell r="AU64">
            <v>14243.9187</v>
          </cell>
          <cell r="AV64">
            <v>41014.404199999997</v>
          </cell>
          <cell r="AW64">
            <v>86473.719200000007</v>
          </cell>
          <cell r="AX64">
            <v>141428.98000000001</v>
          </cell>
          <cell r="AY64">
            <v>260633.40599999999</v>
          </cell>
          <cell r="AZ64">
            <v>10075.49</v>
          </cell>
          <cell r="BA64">
            <v>35264.214999999997</v>
          </cell>
          <cell r="BB64">
            <v>71838.243700000006</v>
          </cell>
          <cell r="BC64">
            <v>135011.56599999999</v>
          </cell>
          <cell r="BD64">
            <v>281307.68079999997</v>
          </cell>
          <cell r="BE64">
            <v>15126.375</v>
          </cell>
          <cell r="BF64">
            <v>42585.787750000003</v>
          </cell>
          <cell r="BG64">
            <v>85211.912500000006</v>
          </cell>
          <cell r="BH64">
            <v>148843.53</v>
          </cell>
          <cell r="BI64">
            <v>288409.55</v>
          </cell>
          <cell r="BJ64">
            <v>15018.96</v>
          </cell>
          <cell r="BK64">
            <v>46058.144</v>
          </cell>
          <cell r="BL64">
            <v>93117.551999999996</v>
          </cell>
          <cell r="BM64">
            <v>164507.6752</v>
          </cell>
          <cell r="BN64">
            <v>308389.31199999998</v>
          </cell>
          <cell r="BO64">
            <v>11587.262000000001</v>
          </cell>
          <cell r="BP64">
            <v>47356.635999999999</v>
          </cell>
          <cell r="BQ64">
            <v>100658.04120000001</v>
          </cell>
          <cell r="BR64">
            <v>168267.196</v>
          </cell>
          <cell r="BS64">
            <v>328473.68800000002</v>
          </cell>
          <cell r="BT64">
            <v>14156.646000000001</v>
          </cell>
          <cell r="BU64">
            <v>56222.108399999997</v>
          </cell>
          <cell r="BV64">
            <v>107084.9151</v>
          </cell>
          <cell r="BW64">
            <v>182014.02</v>
          </cell>
          <cell r="BX64">
            <v>323580.48</v>
          </cell>
        </row>
      </sheetData>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Teresa Valentine" id="{B22DAB73-AEF5-46E8-808D-6E852D4FE791}" userId="Teresa Valentin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1" dT="2019-03-22T22:11:02.91" personId="{B22DAB73-AEF5-46E8-808D-6E852D4FE791}" id="{658C1071-40A8-4D48-917B-D03DD34135DA}">
    <text>Assume 'institutional characteristics' isn't a proper title of these surveys? May be just a descriptor, hence lowercase. Can't see them at the web site given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990033"/>
  </sheetPr>
  <dimension ref="A1:AJ89"/>
  <sheetViews>
    <sheetView showGridLines="0" tabSelected="1" view="pageBreakPreview" zoomScale="120" zoomScaleNormal="100" zoomScaleSheetLayoutView="120" workbookViewId="0">
      <selection activeCell="P74" sqref="P74"/>
    </sheetView>
  </sheetViews>
  <sheetFormatPr defaultColWidth="9.7109375" defaultRowHeight="12.75" customHeight="1"/>
  <cols>
    <col min="1" max="1" width="9.7109375" style="3" customWidth="1"/>
    <col min="2" max="2" width="9.5703125" style="3" customWidth="1"/>
    <col min="3" max="3" width="9.140625" style="3" customWidth="1"/>
    <col min="4" max="4" width="11.140625" style="3" customWidth="1"/>
    <col min="5" max="5" width="11" style="3" customWidth="1"/>
    <col min="6" max="6" width="8.85546875" style="515" customWidth="1"/>
    <col min="7" max="7" width="8.5703125" style="2" customWidth="1"/>
    <col min="8" max="8" width="9.140625" style="3" customWidth="1"/>
    <col min="9" max="9" width="11.140625" style="3" customWidth="1"/>
    <col min="10" max="10" width="9.140625" style="3" customWidth="1"/>
    <col min="11" max="11" width="2.140625" style="3" customWidth="1"/>
    <col min="12" max="12" width="2.7109375" style="3" customWidth="1"/>
    <col min="13" max="13" width="9.7109375" style="3"/>
    <col min="14" max="14" width="10.28515625" style="3" customWidth="1"/>
    <col min="15" max="15" width="11" style="3" customWidth="1"/>
    <col min="16" max="18" width="9.7109375" style="3"/>
    <col min="19" max="19" width="10.85546875" style="3" customWidth="1"/>
    <col min="20" max="20" width="9.7109375" style="3"/>
    <col min="21" max="21" width="20" style="10" customWidth="1"/>
    <col min="22" max="22" width="9.7109375" style="3"/>
    <col min="23" max="23" width="8.5703125" style="2" customWidth="1"/>
    <col min="24" max="16384" width="9.7109375" style="3"/>
  </cols>
  <sheetData>
    <row r="1" spans="1:36">
      <c r="A1" s="4" t="s">
        <v>227</v>
      </c>
      <c r="B1" s="4"/>
      <c r="C1" s="60"/>
      <c r="D1" s="1"/>
      <c r="E1" s="1"/>
      <c r="H1" s="60"/>
      <c r="I1" s="1"/>
      <c r="U1" s="10" t="s">
        <v>227</v>
      </c>
    </row>
    <row r="2" spans="1:36" ht="15.75" customHeight="1">
      <c r="A2" s="4" t="s">
        <v>69</v>
      </c>
      <c r="B2" s="1"/>
      <c r="C2" s="1"/>
      <c r="D2" s="1"/>
      <c r="E2" s="1"/>
      <c r="H2" s="1"/>
      <c r="I2" s="1"/>
      <c r="U2" s="321" t="s">
        <v>68</v>
      </c>
    </row>
    <row r="3" spans="1:36">
      <c r="B3" s="4"/>
      <c r="C3" s="1"/>
      <c r="D3" s="1"/>
      <c r="E3" s="1"/>
      <c r="H3" s="1"/>
      <c r="I3" s="1"/>
    </row>
    <row r="4" spans="1:36" s="15" customFormat="1" ht="13.5" customHeight="1">
      <c r="A4" s="14"/>
      <c r="B4" s="14"/>
      <c r="C4" s="14" t="s">
        <v>1</v>
      </c>
      <c r="D4" s="14"/>
      <c r="E4" s="14"/>
      <c r="F4" s="516"/>
      <c r="G4" s="14"/>
      <c r="H4" s="14"/>
      <c r="I4" s="14"/>
      <c r="J4" s="359"/>
      <c r="M4" s="97" t="s">
        <v>37</v>
      </c>
      <c r="N4" s="87"/>
      <c r="O4" s="87"/>
      <c r="P4" s="87"/>
      <c r="Q4" s="87"/>
      <c r="R4" s="87"/>
      <c r="S4" s="87"/>
      <c r="T4" s="87"/>
      <c r="U4" s="168"/>
      <c r="Y4" s="526" t="s">
        <v>162</v>
      </c>
      <c r="Z4" s="526"/>
      <c r="AA4" s="526"/>
      <c r="AB4" s="526"/>
      <c r="AC4" s="526"/>
      <c r="AD4" s="526"/>
      <c r="AE4" s="526"/>
      <c r="AF4" s="526"/>
      <c r="AG4" s="526"/>
      <c r="AH4" s="526"/>
      <c r="AI4" s="526"/>
      <c r="AJ4" s="249"/>
    </row>
    <row r="5" spans="1:36" s="15" customFormat="1" ht="13.5" customHeight="1">
      <c r="A5" s="16"/>
      <c r="B5" s="16"/>
      <c r="C5" s="16" t="s">
        <v>39</v>
      </c>
      <c r="D5" s="16"/>
      <c r="E5" s="16"/>
      <c r="F5" s="517"/>
      <c r="G5" s="16"/>
      <c r="H5" s="191" t="s">
        <v>40</v>
      </c>
      <c r="I5" s="16"/>
      <c r="J5" s="360"/>
      <c r="M5" s="98" t="s">
        <v>39</v>
      </c>
      <c r="N5" s="86"/>
      <c r="O5" s="86"/>
      <c r="P5" s="86"/>
      <c r="Q5" s="86"/>
      <c r="R5" s="94" t="s">
        <v>40</v>
      </c>
      <c r="S5" s="86"/>
      <c r="T5" s="86"/>
      <c r="U5" s="169"/>
      <c r="Y5" s="526"/>
      <c r="Z5" s="526"/>
      <c r="AA5" s="526"/>
      <c r="AB5" s="526"/>
      <c r="AC5" s="526"/>
      <c r="AD5" s="526"/>
      <c r="AE5" s="526"/>
      <c r="AF5" s="526"/>
      <c r="AG5" s="526"/>
      <c r="AH5" s="526"/>
      <c r="AI5" s="526"/>
      <c r="AJ5" s="249"/>
    </row>
    <row r="6" spans="1:36" s="15" customFormat="1" ht="13.5" customHeight="1">
      <c r="A6" s="3"/>
      <c r="B6" s="3"/>
      <c r="D6" s="536"/>
      <c r="E6" s="538"/>
      <c r="F6" s="536" t="s">
        <v>88</v>
      </c>
      <c r="G6" s="539"/>
      <c r="H6" s="205"/>
      <c r="I6" s="536"/>
      <c r="J6" s="537"/>
      <c r="M6" s="291"/>
      <c r="N6" s="536"/>
      <c r="O6" s="538"/>
      <c r="P6" s="536" t="s">
        <v>88</v>
      </c>
      <c r="Q6" s="539"/>
      <c r="R6" s="205"/>
      <c r="S6" s="536"/>
      <c r="T6" s="537"/>
      <c r="U6" s="10"/>
    </row>
    <row r="7" spans="1:36" s="15" customFormat="1" ht="13.5" customHeight="1">
      <c r="A7" s="3"/>
      <c r="B7" s="3"/>
      <c r="D7" s="531" t="s">
        <v>94</v>
      </c>
      <c r="E7" s="534"/>
      <c r="F7" s="531" t="s">
        <v>58</v>
      </c>
      <c r="G7" s="532"/>
      <c r="H7" s="205"/>
      <c r="I7" s="531" t="s">
        <v>94</v>
      </c>
      <c r="J7" s="535"/>
      <c r="M7" s="205"/>
      <c r="N7" s="531" t="s">
        <v>94</v>
      </c>
      <c r="O7" s="534"/>
      <c r="P7" s="531" t="s">
        <v>58</v>
      </c>
      <c r="Q7" s="532"/>
      <c r="R7" s="205"/>
      <c r="S7" s="531" t="s">
        <v>94</v>
      </c>
      <c r="T7" s="535"/>
      <c r="U7" s="10"/>
    </row>
    <row r="8" spans="1:36" s="15" customFormat="1" ht="13.5" customHeight="1">
      <c r="D8" s="529" t="s">
        <v>233</v>
      </c>
      <c r="E8" s="530"/>
      <c r="F8" s="531" t="s">
        <v>89</v>
      </c>
      <c r="G8" s="532"/>
      <c r="H8" s="205"/>
      <c r="I8" s="529" t="s">
        <v>233</v>
      </c>
      <c r="J8" s="533"/>
      <c r="M8" s="205"/>
      <c r="N8" s="529" t="s">
        <v>233</v>
      </c>
      <c r="O8" s="530"/>
      <c r="P8" s="531" t="s">
        <v>89</v>
      </c>
      <c r="Q8" s="532"/>
      <c r="R8" s="205"/>
      <c r="S8" s="529" t="s">
        <v>233</v>
      </c>
      <c r="T8" s="533"/>
      <c r="U8" s="247"/>
      <c r="V8" s="95" t="s">
        <v>41</v>
      </c>
      <c r="W8" s="95" t="s">
        <v>42</v>
      </c>
    </row>
    <row r="9" spans="1:36" s="17" customFormat="1" ht="39" customHeight="1">
      <c r="A9" s="167"/>
      <c r="B9" s="167"/>
      <c r="C9" s="487" t="s">
        <v>232</v>
      </c>
      <c r="D9" s="488" t="s">
        <v>53</v>
      </c>
      <c r="E9" s="489" t="s">
        <v>87</v>
      </c>
      <c r="F9" s="518" t="s">
        <v>228</v>
      </c>
      <c r="G9" s="491" t="s">
        <v>232</v>
      </c>
      <c r="H9" s="492" t="s">
        <v>232</v>
      </c>
      <c r="I9" s="488" t="s">
        <v>53</v>
      </c>
      <c r="J9" s="493" t="s">
        <v>87</v>
      </c>
      <c r="M9" s="492" t="s">
        <v>232</v>
      </c>
      <c r="N9" s="488" t="s">
        <v>53</v>
      </c>
      <c r="O9" s="489" t="s">
        <v>87</v>
      </c>
      <c r="P9" s="490" t="s">
        <v>228</v>
      </c>
      <c r="Q9" s="491" t="s">
        <v>232</v>
      </c>
      <c r="R9" s="492" t="s">
        <v>232</v>
      </c>
      <c r="S9" s="488" t="s">
        <v>53</v>
      </c>
      <c r="T9" s="493" t="s">
        <v>87</v>
      </c>
      <c r="U9" s="170"/>
      <c r="V9" s="96" t="s">
        <v>95</v>
      </c>
      <c r="W9" s="96" t="s">
        <v>95</v>
      </c>
    </row>
    <row r="10" spans="1:36">
      <c r="A10" s="129" t="s">
        <v>153</v>
      </c>
      <c r="B10" s="130"/>
      <c r="C10" s="383">
        <f>'TuitionData-4Yr'!AC6</f>
        <v>8462</v>
      </c>
      <c r="D10" s="180">
        <f>(('TuitionData-4Yr'!AC6-'TuitionData-4Yr'!AB6)/'TuitionData-4Yr'!AB6)*100</f>
        <v>3.498043052837573</v>
      </c>
      <c r="E10" s="384">
        <f>(('Constant $'!Y5-'Constant $'!X5)/'Constant $'!X5)*100</f>
        <v>1.7223413337937687</v>
      </c>
      <c r="F10" s="519">
        <f>('TuitionData-4Yr'!AB6/'Median H Income Data'!AI3)*100</f>
        <v>13.848473043242601</v>
      </c>
      <c r="G10" s="186">
        <f>('TuitionData-4Yr'!AC6/'Median H Income Data'!AJ3)*100</f>
        <v>13.788046666232159</v>
      </c>
      <c r="H10" s="385">
        <f>'TuitionData-4Yr'!BD6</f>
        <v>19080</v>
      </c>
      <c r="I10" s="386">
        <f>('TuitionData-4Yr'!BD6-'TuitionData-4Yr'!BC6)/'TuitionData-4Yr'!BC6*100</f>
        <v>2.6358257127487899</v>
      </c>
      <c r="J10" s="384">
        <f>(('Constant $'!AW5-'Constant $'!AV5)/'Constant $'!AV5)*100</f>
        <v>0.87491693826533201</v>
      </c>
      <c r="K10" s="127"/>
      <c r="L10" s="127"/>
      <c r="M10" s="385">
        <f>+'TuitionData-2Yr'!AA6</f>
        <v>3779.5</v>
      </c>
      <c r="N10" s="180">
        <f>(('TuitionData-2Yr'!AA6-'TuitionData-2Yr'!Z6)/'TuitionData-2Yr'!Z6)*100</f>
        <v>3.5763222800767331</v>
      </c>
      <c r="O10" s="186">
        <f>(('Constant $'!BU5-'Constant $'!BT5)/'Constant $'!BT5)*100</f>
        <v>1.7992775350754053</v>
      </c>
      <c r="P10" s="387">
        <f>('TuitionData-2Yr'!Z6/'Median H Income Data'!AI3)*100</f>
        <v>6.1806602415352563</v>
      </c>
      <c r="Q10" s="388">
        <f>('TuitionData-2Yr'!AA6/'Median H Income Data'!AJ3)*100</f>
        <v>6.1583458254578636</v>
      </c>
      <c r="R10" s="385">
        <f>+'TuitionData-2Yr'!BA6</f>
        <v>7906</v>
      </c>
      <c r="S10" s="180">
        <f>(('TuitionData-2Yr'!BA6-'TuitionData-2Yr'!AZ6)/'TuitionData-2Yr'!AZ6)*100</f>
        <v>2.722016501006951</v>
      </c>
      <c r="T10" s="388">
        <f>(('Constant $'!CS5-'Constant $'!CR5)/'Constant $'!CR5)*100</f>
        <v>0.95962896299946976</v>
      </c>
      <c r="U10" s="141" t="s">
        <v>153</v>
      </c>
      <c r="V10" s="93">
        <f>+H10/C10</f>
        <v>2.2547861025762233</v>
      </c>
      <c r="W10" s="93">
        <f>+R10/M10</f>
        <v>2.0918110861225028</v>
      </c>
    </row>
    <row r="11" spans="1:36" ht="15.75" customHeight="1">
      <c r="A11" s="127" t="s">
        <v>50</v>
      </c>
      <c r="B11" s="162"/>
      <c r="C11" s="127">
        <f>'TuitionData-4Yr'!AC7</f>
        <v>8020</v>
      </c>
      <c r="D11" s="181">
        <f>(('TuitionData-4Yr'!AC7-'TuitionData-4Yr'!AB7)/'TuitionData-4Yr'!AB7)*100</f>
        <v>5.7210651199578164</v>
      </c>
      <c r="E11" s="89">
        <f>(('Constant $'!Y6-'Constant $'!X6)/'Constant $'!X6)*100</f>
        <v>3.907223316429115</v>
      </c>
      <c r="F11" s="520">
        <f>('TuitionData-4Yr'!AB7/'Median H Income Data'!AI4)*100</f>
        <v>14.799063597346859</v>
      </c>
      <c r="G11" s="389">
        <f>('TuitionData-4Yr'!AC7/'Median H Income Data'!AJ4)*100</f>
        <v>14.762728711850679</v>
      </c>
      <c r="H11" s="390">
        <f>'TuitionData-4Yr'!BD7</f>
        <v>18925</v>
      </c>
      <c r="I11" s="89">
        <f>('TuitionData-4Yr'!BD7-'TuitionData-4Yr'!BC7)/'TuitionData-4Yr'!BC7*100</f>
        <v>2.942776327241079</v>
      </c>
      <c r="J11" s="380">
        <f>(('Constant $'!AW6-'Constant $'!AV6)/'Constant $'!AV6)*100</f>
        <v>1.1766012431952557</v>
      </c>
      <c r="K11" s="127"/>
      <c r="L11" s="127"/>
      <c r="M11" s="143">
        <f>+'TuitionData-2Yr'!AA7</f>
        <v>3294</v>
      </c>
      <c r="N11" s="181">
        <f>(('TuitionData-2Yr'!AA7-'TuitionData-2Yr'!Z7)/'TuitionData-2Yr'!Z7)*100</f>
        <v>4.1745730550284632</v>
      </c>
      <c r="O11" s="89">
        <f>(('Constant $'!BU6-'Constant $'!BT6)/'Constant $'!BT6)*100</f>
        <v>2.3872642035941407</v>
      </c>
      <c r="P11" s="391">
        <f>('TuitionData-2Yr'!Z7/'Median H Income Data'!AI4)*100</f>
        <v>6.1685524775653535</v>
      </c>
      <c r="Q11" s="389">
        <f>('TuitionData-2Yr'!AA7/'Median H Income Data'!AJ4)*100</f>
        <v>6.0633950594558774</v>
      </c>
      <c r="R11" s="143">
        <f>+'TuitionData-2Yr'!BA7</f>
        <v>8333.5</v>
      </c>
      <c r="S11" s="181">
        <f>(('TuitionData-2Yr'!BA7-'TuitionData-2Yr'!AZ7)/'TuitionData-2Yr'!AZ7)*100</f>
        <v>5.0220541902961564</v>
      </c>
      <c r="T11" s="189">
        <f>(('Constant $'!CS6-'Constant $'!CR6)/'Constant $'!CR6)*100</f>
        <v>3.2202052213449872</v>
      </c>
      <c r="U11" s="21" t="s">
        <v>50</v>
      </c>
      <c r="V11" s="93">
        <f t="shared" ref="V11:V69" si="0">+H11/C11</f>
        <v>2.359725685785536</v>
      </c>
      <c r="W11" s="93">
        <f t="shared" ref="W11:W69" si="1">+R11/M11</f>
        <v>2.5299028536733457</v>
      </c>
    </row>
    <row r="12" spans="1:36" ht="11.25" customHeight="1">
      <c r="A12" s="127" t="s">
        <v>152</v>
      </c>
      <c r="B12" s="127"/>
      <c r="C12" s="89">
        <f>(C11/$C$10)*100</f>
        <v>94.776648546442914</v>
      </c>
      <c r="D12" s="181"/>
      <c r="E12" s="89"/>
      <c r="F12" s="521"/>
      <c r="G12" s="380"/>
      <c r="H12" s="292"/>
      <c r="I12" s="89"/>
      <c r="J12" s="380"/>
      <c r="K12" s="127"/>
      <c r="L12" s="127"/>
      <c r="M12" s="292"/>
      <c r="N12" s="181"/>
      <c r="O12" s="380"/>
      <c r="P12" s="181"/>
      <c r="Q12" s="380"/>
      <c r="R12" s="380"/>
      <c r="S12" s="181"/>
      <c r="T12" s="89"/>
      <c r="U12" s="21" t="s">
        <v>152</v>
      </c>
      <c r="V12" s="93"/>
      <c r="W12" s="93"/>
    </row>
    <row r="13" spans="1:36" ht="12.75" customHeight="1">
      <c r="A13" s="160" t="s">
        <v>19</v>
      </c>
      <c r="B13" s="160"/>
      <c r="C13" s="160">
        <f>'TuitionData-4Yr'!AC9</f>
        <v>9530.5</v>
      </c>
      <c r="D13" s="182">
        <f>(('TuitionData-4Yr'!AC9-'TuitionData-4Yr'!AB9)/'TuitionData-4Yr'!AB9)*100</f>
        <v>2.9211663066954641</v>
      </c>
      <c r="E13" s="187">
        <f>(('Constant $'!Y8-'Constant $'!X8)/'Constant $'!X8)*100</f>
        <v>1.1553619828060755</v>
      </c>
      <c r="F13" s="182">
        <f>('TuitionData-4Yr'!AB9/'Median H Income Data'!AI6)*100</f>
        <v>19.609919315558756</v>
      </c>
      <c r="G13" s="392">
        <f>('TuitionData-4Yr'!AC9/'Median H Income Data'!AJ6)*100</f>
        <v>18.645941345645923</v>
      </c>
      <c r="H13" s="393">
        <f>'TuitionData-4Yr'!BD9</f>
        <v>18634</v>
      </c>
      <c r="I13" s="187">
        <f>('TuitionData-4Yr'!BD9-'TuitionData-4Yr'!BC9)/'TuitionData-4Yr'!BC9*100</f>
        <v>4.1121913062912059</v>
      </c>
      <c r="J13" s="392">
        <f>(('Constant $'!AW8-'Constant $'!AV8)/'Constant $'!AV8)*100</f>
        <v>2.3259527299577676</v>
      </c>
      <c r="K13" s="160"/>
      <c r="L13" s="127"/>
      <c r="M13" s="176">
        <f>+'TuitionData-2Yr'!AA9</f>
        <v>4440</v>
      </c>
      <c r="N13" s="182">
        <f>(('TuitionData-2Yr'!AA9-'TuitionData-2Yr'!Z9)/'TuitionData-2Yr'!Z9)*100</f>
        <v>1.3698630136986301</v>
      </c>
      <c r="O13" s="392">
        <f>(('Constant $'!BU8-'Constant $'!BT8)/'Constant $'!BT8)*100</f>
        <v>-0.36932581251680963</v>
      </c>
      <c r="P13" s="187">
        <f>('TuitionData-2Yr'!Z9/'Median H Income Data'!AI6)*100</f>
        <v>9.2755341902966908</v>
      </c>
      <c r="Q13" s="392">
        <f>('TuitionData-2Yr'!AA9/'Median H Income Data'!AJ6)*100</f>
        <v>8.6866354939056603</v>
      </c>
      <c r="R13" s="160">
        <f>+'TuitionData-2Yr'!BA9</f>
        <v>8010</v>
      </c>
      <c r="S13" s="182">
        <f>(('TuitionData-2Yr'!BA9-'TuitionData-2Yr'!AZ9)/'TuitionData-2Yr'!AZ9)*100</f>
        <v>1.520912547528517</v>
      </c>
      <c r="T13" s="187">
        <f>(('Constant $'!CS8-'Constant $'!CR8)/'Constant $'!CR8)*100</f>
        <v>-0.2208678148065496</v>
      </c>
      <c r="U13" s="171" t="s">
        <v>19</v>
      </c>
      <c r="V13" s="93">
        <f t="shared" si="0"/>
        <v>1.9551964744766801</v>
      </c>
      <c r="W13" s="93">
        <f t="shared" si="1"/>
        <v>1.8040540540540539</v>
      </c>
    </row>
    <row r="14" spans="1:36" ht="12.75" customHeight="1">
      <c r="A14" s="160" t="s">
        <v>20</v>
      </c>
      <c r="B14" s="160"/>
      <c r="C14" s="160">
        <f>'TuitionData-4Yr'!AC10</f>
        <v>8402.5</v>
      </c>
      <c r="D14" s="182">
        <f>(('TuitionData-4Yr'!AC10-'TuitionData-4Yr'!AB10)/'TuitionData-4Yr'!AB10)*100</f>
        <v>3.0223148602256007</v>
      </c>
      <c r="E14" s="187">
        <f>(('Constant $'!Y9-'Constant $'!X9)/'Constant $'!X9)*100</f>
        <v>1.2547751444864244</v>
      </c>
      <c r="F14" s="182">
        <f>('TuitionData-4Yr'!AB10/'Median H Income Data'!AI7)*100</f>
        <v>17.766353715119699</v>
      </c>
      <c r="G14" s="392">
        <f>('TuitionData-4Yr'!AC10/'Median H Income Data'!AJ7)*100</f>
        <v>17.208011632431546</v>
      </c>
      <c r="H14" s="393">
        <f>'TuitionData-4Yr'!BD10</f>
        <v>13388</v>
      </c>
      <c r="I14" s="187">
        <f>('TuitionData-4Yr'!BD10-'TuitionData-4Yr'!BC10)/'TuitionData-4Yr'!BC10*100</f>
        <v>-1.9912152269399706</v>
      </c>
      <c r="J14" s="392">
        <f>(('Constant $'!AW9-'Constant $'!AV9)/'Constant $'!AV9)*100</f>
        <v>-3.6727384951052269</v>
      </c>
      <c r="K14" s="160"/>
      <c r="L14" s="127"/>
      <c r="M14" s="176">
        <f>+'TuitionData-2Yr'!AA10</f>
        <v>2841</v>
      </c>
      <c r="N14" s="182">
        <f>(('TuitionData-2Yr'!AA10-'TuitionData-2Yr'!Z10)/'TuitionData-2Yr'!Z10)*100</f>
        <v>2.1942446043165469</v>
      </c>
      <c r="O14" s="392">
        <f>(('Constant $'!BU9-'Constant $'!BT9)/'Constant $'!BT9)*100</f>
        <v>0.44091197630129964</v>
      </c>
      <c r="P14" s="187">
        <f>('TuitionData-2Yr'!Z10/'Median H Income Data'!AI7)*100</f>
        <v>6.0557213496852329</v>
      </c>
      <c r="Q14" s="392">
        <f>('TuitionData-2Yr'!AA10/'Median H Income Data'!AJ7)*100</f>
        <v>5.8182637367138375</v>
      </c>
      <c r="R14" s="160">
        <f>+'TuitionData-2Yr'!BA10</f>
        <v>4751</v>
      </c>
      <c r="S14" s="182">
        <f>(('TuitionData-2Yr'!BA10-'TuitionData-2Yr'!AZ10)/'TuitionData-2Yr'!AZ10)*100</f>
        <v>1.60393498716852</v>
      </c>
      <c r="T14" s="187">
        <f>(('Constant $'!CS9-'Constant $'!CR9)/'Constant $'!CR9)*100</f>
        <v>-0.13926977976821289</v>
      </c>
      <c r="U14" s="171" t="s">
        <v>20</v>
      </c>
      <c r="V14" s="93">
        <f t="shared" si="0"/>
        <v>1.5933353168699791</v>
      </c>
      <c r="W14" s="93">
        <f t="shared" si="1"/>
        <v>1.6722984864484336</v>
      </c>
    </row>
    <row r="15" spans="1:36" ht="12.75" customHeight="1">
      <c r="A15" s="160" t="s">
        <v>38</v>
      </c>
      <c r="B15" s="160"/>
      <c r="C15" s="160">
        <f>'TuitionData-4Yr'!AC11</f>
        <v>10514</v>
      </c>
      <c r="D15" s="182">
        <f>(('TuitionData-4Yr'!AC11-'TuitionData-4Yr'!AB11)/'TuitionData-4Yr'!AB11)*100</f>
        <v>3.2707985463117573</v>
      </c>
      <c r="E15" s="187">
        <f>(('Constant $'!Y10-'Constant $'!X10)/'Constant $'!X10)*100</f>
        <v>1.4989956300759981</v>
      </c>
      <c r="F15" s="182">
        <f>('TuitionData-4Yr'!AB11/'Median H Income Data'!AI8)*100</f>
        <v>17.539537608103917</v>
      </c>
      <c r="G15" s="392">
        <f>('TuitionData-4Yr'!AC11/'Median H Income Data'!AJ8)*100</f>
        <v>16.871529895054397</v>
      </c>
      <c r="H15" s="393">
        <f>'TuitionData-4Yr'!BD11</f>
        <v>25027</v>
      </c>
      <c r="I15" s="187">
        <f>('TuitionData-4Yr'!BD11-'TuitionData-4Yr'!BC11)/'TuitionData-4Yr'!BC11*100</f>
        <v>3.4430023972885837</v>
      </c>
      <c r="J15" s="392">
        <f>(('Constant $'!AW10-'Constant $'!AV10)/'Constant $'!AV10)*100</f>
        <v>1.6682450032174407</v>
      </c>
      <c r="K15" s="160"/>
      <c r="L15" s="127"/>
      <c r="M15" s="176">
        <f>+'TuitionData-2Yr'!AA11</f>
        <v>3978</v>
      </c>
      <c r="N15" s="182">
        <f>(('TuitionData-2Yr'!AA11-'TuitionData-2Yr'!Z11)/'TuitionData-2Yr'!Z11)*100</f>
        <v>5.4054054054054053</v>
      </c>
      <c r="O15" s="392">
        <f>(('Constant $'!BU10-'Constant $'!BT10)/'Constant $'!BT10)*100</f>
        <v>3.596979332273436</v>
      </c>
      <c r="P15" s="187">
        <f>('TuitionData-2Yr'!Z11/'Median H Income Data'!AI8)*100</f>
        <v>6.5017399993108915</v>
      </c>
      <c r="Q15" s="392">
        <f>('TuitionData-2Yr'!AA11/'Median H Income Data'!AJ8)*100</f>
        <v>6.3833884270997148</v>
      </c>
      <c r="R15" s="160">
        <f>+'TuitionData-2Yr'!BA11</f>
        <v>9198</v>
      </c>
      <c r="S15" s="182">
        <f>(('TuitionData-2Yr'!BA11-'TuitionData-2Yr'!AZ11)/'TuitionData-2Yr'!AZ11)*100</f>
        <v>4.3567052416609933</v>
      </c>
      <c r="T15" s="187">
        <f>(('Constant $'!CS10-'Constant $'!CR10)/'Constant $'!CR10)*100</f>
        <v>2.5662715732991588</v>
      </c>
      <c r="U15" s="171" t="s">
        <v>38</v>
      </c>
      <c r="V15" s="93">
        <f t="shared" si="0"/>
        <v>2.3803500095111279</v>
      </c>
      <c r="W15" s="93">
        <f t="shared" si="1"/>
        <v>2.3122171945701355</v>
      </c>
    </row>
    <row r="16" spans="1:36" ht="12.75" customHeight="1">
      <c r="A16" s="160" t="s">
        <v>21</v>
      </c>
      <c r="B16" s="160"/>
      <c r="C16" s="160">
        <f>'TuitionData-4Yr'!AC12</f>
        <v>5969.5</v>
      </c>
      <c r="D16" s="182">
        <f>(('TuitionData-4Yr'!AC12-'TuitionData-4Yr'!AB12)/'TuitionData-4Yr'!AB12)*100</f>
        <v>2.8692055833189731</v>
      </c>
      <c r="E16" s="187">
        <f>(('Constant $'!Y11-'Constant $'!X11)/'Constant $'!X11)*100</f>
        <v>1.1042927424286835</v>
      </c>
      <c r="F16" s="182">
        <f>('TuitionData-4Yr'!AB12/'Median H Income Data'!AI9)*100</f>
        <v>11.339299671721118</v>
      </c>
      <c r="G16" s="392">
        <f>('TuitionData-4Yr'!AC12/'Median H Income Data'!AJ9)*100</f>
        <v>11.120321901603919</v>
      </c>
      <c r="H16" s="393">
        <f>'TuitionData-4Yr'!BD12</f>
        <v>18191.5</v>
      </c>
      <c r="I16" s="187">
        <f>('TuitionData-4Yr'!BD12-'TuitionData-4Yr'!BC12)/'TuitionData-4Yr'!BC12*100</f>
        <v>0</v>
      </c>
      <c r="J16" s="392">
        <f>(('Constant $'!AW11-'Constant $'!AV11)/'Constant $'!AV11)*100</f>
        <v>-1.715686274509822</v>
      </c>
      <c r="K16" s="160"/>
      <c r="L16" s="127"/>
      <c r="M16" s="176">
        <f>+'TuitionData-2Yr'!AA12</f>
        <v>2916</v>
      </c>
      <c r="N16" s="182">
        <f>(('TuitionData-2Yr'!AA12-'TuitionData-2Yr'!Z12)/'TuitionData-2Yr'!Z12)*100</f>
        <v>-2.6052104208416833</v>
      </c>
      <c r="O16" s="392">
        <f>(('Constant $'!BU11-'Constant $'!BT11)/'Constant $'!BT11)*100</f>
        <v>-4.2761994577390201</v>
      </c>
      <c r="P16" s="187">
        <f>('TuitionData-2Yr'!Z12/'Median H Income Data'!AI9)*100</f>
        <v>5.8503986243551669</v>
      </c>
      <c r="Q16" s="392">
        <f>('TuitionData-2Yr'!AA12/'Median H Income Data'!AJ9)*100</f>
        <v>5.4320895661407205</v>
      </c>
      <c r="R16" s="160">
        <f>+'TuitionData-2Yr'!BA12</f>
        <v>10611</v>
      </c>
      <c r="S16" s="182">
        <f>(('TuitionData-2Yr'!BA12-'TuitionData-2Yr'!AZ12)/'TuitionData-2Yr'!AZ12)*100</f>
        <v>-1.07216110385978</v>
      </c>
      <c r="T16" s="187">
        <f>(('Constant $'!CS11-'Constant $'!CR11)/'Constant $'!CR11)*100</f>
        <v>-2.7694524574700341</v>
      </c>
      <c r="U16" s="171" t="s">
        <v>21</v>
      </c>
      <c r="V16" s="93">
        <f t="shared" si="0"/>
        <v>3.0474076555825445</v>
      </c>
      <c r="W16" s="93">
        <f t="shared" si="1"/>
        <v>3.6388888888888888</v>
      </c>
    </row>
    <row r="17" spans="1:23" ht="12.75" customHeight="1">
      <c r="A17" s="127" t="s">
        <v>22</v>
      </c>
      <c r="B17" s="127"/>
      <c r="C17" s="127">
        <f>'TuitionData-4Yr'!AC13</f>
        <v>5938.5</v>
      </c>
      <c r="D17" s="181">
        <f>(('TuitionData-4Yr'!AC13-'TuitionData-4Yr'!AB13)/'TuitionData-4Yr'!AB13)*100</f>
        <v>5.6860651361452215</v>
      </c>
      <c r="E17" s="89">
        <f>(('Constant $'!Y12-'Constant $'!X12)/'Constant $'!X12)*100</f>
        <v>3.8728238225348663</v>
      </c>
      <c r="F17" s="521">
        <f>('TuitionData-4Yr'!AB13/'Median H Income Data'!AI10)*100</f>
        <v>10.497505931585929</v>
      </c>
      <c r="G17" s="380">
        <f>('TuitionData-4Yr'!AC13/'Median H Income Data'!AJ10)*100</f>
        <v>10.415497404237408</v>
      </c>
      <c r="H17" s="381">
        <f>'TuitionData-4Yr'!BD13</f>
        <v>16562</v>
      </c>
      <c r="I17" s="89">
        <f>('TuitionData-4Yr'!BD13-'TuitionData-4Yr'!BC13)/'TuitionData-4Yr'!BC13*100</f>
        <v>4.6770319807862473</v>
      </c>
      <c r="J17" s="380">
        <f>(('Constant $'!AW12-'Constant $'!AV12)/'Constant $'!AV12)*100</f>
        <v>2.8811025105276467</v>
      </c>
      <c r="K17" s="127"/>
      <c r="L17" s="127"/>
      <c r="M17" s="143">
        <f>+'TuitionData-2Yr'!AA13</f>
        <v>3360</v>
      </c>
      <c r="N17" s="181">
        <f>(('TuitionData-2Yr'!AA13-'TuitionData-2Yr'!Z13)/'TuitionData-2Yr'!Z13)*100</f>
        <v>3.2099523882660117</v>
      </c>
      <c r="O17" s="380">
        <f>(('Constant $'!BU12-'Constant $'!BT12)/'Constant $'!BT12)*100</f>
        <v>1.439193401212419</v>
      </c>
      <c r="P17" s="89">
        <f>('TuitionData-2Yr'!Z13/'Median H Income Data'!AI10)*100</f>
        <v>6.081977319857268</v>
      </c>
      <c r="Q17" s="380">
        <f>('TuitionData-2Yr'!AA13/'Median H Income Data'!AJ10)*100</f>
        <v>5.8930826434685004</v>
      </c>
      <c r="R17" s="127">
        <f>+'TuitionData-2Yr'!BA13</f>
        <v>9476</v>
      </c>
      <c r="S17" s="181">
        <f>(('TuitionData-2Yr'!BA13-'TuitionData-2Yr'!AZ13)/'TuitionData-2Yr'!AZ13)*100</f>
        <v>1.5866209262435675</v>
      </c>
      <c r="T17" s="89">
        <f>(('Constant $'!CS12-'Constant $'!CR12)/'Constant $'!CR12)*100</f>
        <v>-0.15628678572630819</v>
      </c>
      <c r="U17" s="21" t="s">
        <v>22</v>
      </c>
      <c r="V17" s="93">
        <f t="shared" si="0"/>
        <v>2.7889197608823779</v>
      </c>
      <c r="W17" s="93">
        <f t="shared" si="1"/>
        <v>2.8202380952380954</v>
      </c>
    </row>
    <row r="18" spans="1:23" ht="12.75" customHeight="1">
      <c r="A18" s="127" t="s">
        <v>23</v>
      </c>
      <c r="B18" s="127"/>
      <c r="C18" s="127">
        <f>'TuitionData-4Yr'!AC14</f>
        <v>9555</v>
      </c>
      <c r="D18" s="181">
        <f>(('TuitionData-4Yr'!AC14-'TuitionData-4Yr'!AB14)/'TuitionData-4Yr'!AB14)*100</f>
        <v>4.700854700854701</v>
      </c>
      <c r="E18" s="89">
        <f>(('Constant $'!Y13-'Constant $'!X13)/'Constant $'!X13)*100</f>
        <v>2.9045165074576795</v>
      </c>
      <c r="F18" s="521">
        <f>('TuitionData-4Yr'!AB14/'Median H Income Data'!AI11)*100</f>
        <v>20.115056536401507</v>
      </c>
      <c r="G18" s="380">
        <f>('TuitionData-4Yr'!AC14/'Median H Income Data'!AJ11)*100</f>
        <v>18.608319700864687</v>
      </c>
      <c r="H18" s="381">
        <f>'TuitionData-4Yr'!BD14</f>
        <v>21729</v>
      </c>
      <c r="I18" s="89">
        <f>('TuitionData-4Yr'!BD14-'TuitionData-4Yr'!BC14)/'TuitionData-4Yr'!BC14*100</f>
        <v>5.011598685482312</v>
      </c>
      <c r="J18" s="380">
        <f>(('Constant $'!AW13-'Constant $'!AV13)/'Constant $'!AV13)*100</f>
        <v>3.2099291001921557</v>
      </c>
      <c r="K18" s="127"/>
      <c r="L18" s="127"/>
      <c r="M18" s="143">
        <f>+'TuitionData-2Yr'!AA14</f>
        <v>4080</v>
      </c>
      <c r="N18" s="181">
        <f>(('TuitionData-2Yr'!AA14-'TuitionData-2Yr'!Z14)/'TuitionData-2Yr'!Z14)*100</f>
        <v>3.6585365853658534</v>
      </c>
      <c r="O18" s="380">
        <f>(('Constant $'!BU13-'Constant $'!BT13)/'Constant $'!BT13)*100</f>
        <v>1.88008130081299</v>
      </c>
      <c r="P18" s="89">
        <f>('TuitionData-2Yr'!Z14/'Median H Income Data'!AI11)*100</f>
        <v>8.6755273424585067</v>
      </c>
      <c r="Q18" s="380">
        <f>('TuitionData-2Yr'!AA14/'Median H Income Data'!AJ11)*100</f>
        <v>7.9457817247020337</v>
      </c>
      <c r="R18" s="127">
        <f>+'TuitionData-2Yr'!BA14</f>
        <v>13800</v>
      </c>
      <c r="S18" s="181">
        <f>(('TuitionData-2Yr'!BA14-'TuitionData-2Yr'!AZ14)/'TuitionData-2Yr'!AZ14)*100</f>
        <v>3.790613718411552</v>
      </c>
      <c r="T18" s="89">
        <f>(('Constant $'!CS13-'Constant $'!CR13)/'Constant $'!CR13)*100</f>
        <v>2.0098924046152602</v>
      </c>
      <c r="U18" s="21" t="s">
        <v>23</v>
      </c>
      <c r="V18" s="93">
        <f t="shared" si="0"/>
        <v>2.2740973312401884</v>
      </c>
      <c r="W18" s="93">
        <f t="shared" si="1"/>
        <v>3.3823529411764706</v>
      </c>
    </row>
    <row r="19" spans="1:23" ht="12.75" customHeight="1">
      <c r="A19" s="127" t="s">
        <v>24</v>
      </c>
      <c r="B19" s="127"/>
      <c r="C19" s="127">
        <f>'TuitionData-4Yr'!AC15</f>
        <v>8037.5</v>
      </c>
      <c r="D19" s="181">
        <f>(('TuitionData-4Yr'!AC15-'TuitionData-4Yr'!AB15)/'TuitionData-4Yr'!AB15)*100</f>
        <v>4.2883093291812644</v>
      </c>
      <c r="E19" s="89">
        <f>(('Constant $'!Y14-'Constant $'!X14)/'Constant $'!X14)*100</f>
        <v>2.4990491201021556</v>
      </c>
      <c r="F19" s="521">
        <f>('TuitionData-4Yr'!AB15/'Median H Income Data'!AI12)*100</f>
        <v>18.264764432647645</v>
      </c>
      <c r="G19" s="380">
        <f>('TuitionData-4Yr'!AC15/'Median H Income Data'!AJ12)*100</f>
        <v>18.307404960936609</v>
      </c>
      <c r="H19" s="381">
        <f>'TuitionData-4Yr'!BD15</f>
        <v>18319</v>
      </c>
      <c r="I19" s="89">
        <f>('TuitionData-4Yr'!BD15-'TuitionData-4Yr'!BC15)/'TuitionData-4Yr'!BC15*100</f>
        <v>-5.62810704994462</v>
      </c>
      <c r="J19" s="380">
        <f>(('Constant $'!AW14-'Constant $'!AV14)/'Constant $'!AV14)*100</f>
        <v>-7.2472326642838203</v>
      </c>
      <c r="K19" s="127"/>
      <c r="L19" s="127"/>
      <c r="M19" s="143">
        <f>+'TuitionData-2Yr'!AA15</f>
        <v>4158</v>
      </c>
      <c r="N19" s="181">
        <f>(('TuitionData-2Yr'!AA15-'TuitionData-2Yr'!Z15)/'TuitionData-2Yr'!Z15)*100</f>
        <v>1.3404825737265416</v>
      </c>
      <c r="O19" s="380">
        <f>(('Constant $'!BU14-'Constant $'!BT14)/'Constant $'!BT14)*100</f>
        <v>-0.39820217631290056</v>
      </c>
      <c r="P19" s="89">
        <f>('TuitionData-2Yr'!Z15/'Median H Income Data'!AI12)*100</f>
        <v>9.7236704900938484</v>
      </c>
      <c r="Q19" s="380">
        <f>('TuitionData-2Yr'!AA15/'Median H Income Data'!AJ12)*100</f>
        <v>9.4708789832129927</v>
      </c>
      <c r="R19" s="127">
        <f>+'TuitionData-2Yr'!BA15</f>
        <v>7810</v>
      </c>
      <c r="S19" s="181">
        <f>(('TuitionData-2Yr'!BA15-'TuitionData-2Yr'!AZ15)/'TuitionData-2Yr'!AZ15)*100</f>
        <v>-4.7560975609756095</v>
      </c>
      <c r="T19" s="89">
        <f>(('Constant $'!CS14-'Constant $'!CR14)/'Constant $'!CR14)*100</f>
        <v>-6.390184122429468</v>
      </c>
      <c r="U19" s="21" t="s">
        <v>24</v>
      </c>
      <c r="V19" s="93">
        <f t="shared" si="0"/>
        <v>2.2791912908242611</v>
      </c>
      <c r="W19" s="93">
        <f t="shared" si="1"/>
        <v>1.8783068783068784</v>
      </c>
    </row>
    <row r="20" spans="1:23" ht="12.75" customHeight="1">
      <c r="A20" s="127" t="s">
        <v>25</v>
      </c>
      <c r="B20" s="127"/>
      <c r="C20" s="127">
        <f>'TuitionData-4Yr'!AC16</f>
        <v>8914</v>
      </c>
      <c r="D20" s="181">
        <f>(('TuitionData-4Yr'!AC16-'TuitionData-4Yr'!AB16)/'TuitionData-4Yr'!AB16)*100</f>
        <v>2.4362215582624684</v>
      </c>
      <c r="E20" s="89">
        <f>(('Constant $'!Y15-'Constant $'!X15)/'Constant $'!X15)*100</f>
        <v>0.67873736486088443</v>
      </c>
      <c r="F20" s="521">
        <f>('TuitionData-4Yr'!AB16/'Median H Income Data'!AI13)*100</f>
        <v>11.797722342733188</v>
      </c>
      <c r="G20" s="380">
        <f>('TuitionData-4Yr'!AC16/'Median H Income Data'!AJ13)*100</f>
        <v>10.993537565980958</v>
      </c>
      <c r="H20" s="381">
        <f>'TuitionData-4Yr'!BD16</f>
        <v>20704</v>
      </c>
      <c r="I20" s="89">
        <f>('TuitionData-4Yr'!BD16-'TuitionData-4Yr'!BC16)/'TuitionData-4Yr'!BC16*100</f>
        <v>2.282383163719</v>
      </c>
      <c r="J20" s="380">
        <f>(('Constant $'!AW15-'Constant $'!AV15)/'Constant $'!AV15)*100</f>
        <v>0.52753835453753695</v>
      </c>
      <c r="K20" s="127"/>
      <c r="L20" s="127"/>
      <c r="M20" s="143">
        <f>+'TuitionData-2Yr'!AA16</f>
        <v>3794</v>
      </c>
      <c r="N20" s="181">
        <f>(('TuitionData-2Yr'!AA16-'TuitionData-2Yr'!Z16)/'TuitionData-2Yr'!Z16)*100</f>
        <v>2.5405405405405408</v>
      </c>
      <c r="O20" s="380">
        <f>(('Constant $'!BU15-'Constant $'!BT15)/'Constant $'!BT15)*100</f>
        <v>0.7812665606783169</v>
      </c>
      <c r="P20" s="89">
        <f>('TuitionData-2Yr'!Z16/'Median H Income Data'!AI13)*100</f>
        <v>5.0162689804772231</v>
      </c>
      <c r="Q20" s="380">
        <f>('TuitionData-2Yr'!AA16/'Median H Income Data'!AJ13)*100</f>
        <v>4.6790982191307773</v>
      </c>
      <c r="R20" s="127">
        <f>+'TuitionData-2Yr'!BA16</f>
        <v>8265.5</v>
      </c>
      <c r="S20" s="181">
        <f>(('TuitionData-2Yr'!BA16-'TuitionData-2Yr'!AZ16)/'TuitionData-2Yr'!AZ16)*100</f>
        <v>3.2542161149281696</v>
      </c>
      <c r="T20" s="89">
        <f>(('Constant $'!CS15-'Constant $'!CR15)/'Constant $'!CR15)*100</f>
        <v>1.4826977011916427</v>
      </c>
      <c r="U20" s="21" t="s">
        <v>25</v>
      </c>
      <c r="V20" s="93">
        <f t="shared" si="0"/>
        <v>2.322638546107247</v>
      </c>
      <c r="W20" s="93">
        <f t="shared" si="1"/>
        <v>2.1785714285714284</v>
      </c>
    </row>
    <row r="21" spans="1:23" ht="12.75" customHeight="1">
      <c r="A21" s="160" t="s">
        <v>26</v>
      </c>
      <c r="B21" s="160"/>
      <c r="C21" s="160">
        <f>'TuitionData-4Yr'!AC17</f>
        <v>7254.5</v>
      </c>
      <c r="D21" s="182">
        <f>(('TuitionData-4Yr'!AC17-'TuitionData-4Yr'!AB17)/'TuitionData-4Yr'!AB17)*100</f>
        <v>5.0843774896791487</v>
      </c>
      <c r="E21" s="187">
        <f>(('Constant $'!Y16-'Constant $'!X16)/'Constant $'!X16)*100</f>
        <v>3.2814592484346421</v>
      </c>
      <c r="F21" s="182">
        <f>('TuitionData-4Yr'!AB17/'Median H Income Data'!AI14)*100</f>
        <v>16.797245675077253</v>
      </c>
      <c r="G21" s="392">
        <f>('TuitionData-4Yr'!AC17/'Median H Income Data'!AJ14)*100</f>
        <v>16.699661609999769</v>
      </c>
      <c r="H21" s="393">
        <f>'TuitionData-4Yr'!BD17</f>
        <v>14186.5</v>
      </c>
      <c r="I21" s="187">
        <f>('TuitionData-4Yr'!BD17-'TuitionData-4Yr'!BC17)/'TuitionData-4Yr'!BC17*100</f>
        <v>-14.443807858155171</v>
      </c>
      <c r="J21" s="392">
        <f>(('Constant $'!AW16-'Constant $'!AV16)/'Constant $'!AV16)*100</f>
        <v>-15.911683703726046</v>
      </c>
      <c r="K21" s="127"/>
      <c r="L21" s="127"/>
      <c r="M21" s="176">
        <f>+'TuitionData-2Yr'!AA17</f>
        <v>3110</v>
      </c>
      <c r="N21" s="182">
        <f>(('TuitionData-2Yr'!AA17-'TuitionData-2Yr'!Z17)/'TuitionData-2Yr'!Z17)*100</f>
        <v>13.503649635036496</v>
      </c>
      <c r="O21" s="392">
        <f>(('Constant $'!BU16-'Constant $'!BT16)/'Constant $'!BT16)*100</f>
        <v>11.556283097180463</v>
      </c>
      <c r="P21" s="187">
        <f>('TuitionData-2Yr'!Z17/'Median H Income Data'!AI14)*100</f>
        <v>6.6668288766150026</v>
      </c>
      <c r="Q21" s="392">
        <f>('TuitionData-2Yr'!AA17/'Median H Income Data'!AJ14)*100</f>
        <v>7.1591353790198191</v>
      </c>
      <c r="R21" s="160">
        <f>+'TuitionData-2Yr'!BA17</f>
        <v>5400</v>
      </c>
      <c r="S21" s="182">
        <f>(('TuitionData-2Yr'!BA17-'TuitionData-2Yr'!AZ17)/'TuitionData-2Yr'!AZ17)*100</f>
        <v>8</v>
      </c>
      <c r="T21" s="187">
        <f>(('Constant $'!CS16-'Constant $'!CR16)/'Constant $'!CR16)*100</f>
        <v>6.1470588235294041</v>
      </c>
      <c r="U21" s="171" t="s">
        <v>26</v>
      </c>
      <c r="V21" s="93">
        <f t="shared" si="0"/>
        <v>1.9555448342408162</v>
      </c>
      <c r="W21" s="93">
        <f t="shared" si="1"/>
        <v>1.7363344051446945</v>
      </c>
    </row>
    <row r="22" spans="1:23" ht="12.75" customHeight="1">
      <c r="A22" s="160" t="s">
        <v>27</v>
      </c>
      <c r="B22" s="160"/>
      <c r="C22" s="160">
        <f>'TuitionData-4Yr'!AC18</f>
        <v>6897</v>
      </c>
      <c r="D22" s="182">
        <f>(('TuitionData-4Yr'!AC18-'TuitionData-4Yr'!AB18)/'TuitionData-4Yr'!AB18)*100</f>
        <v>1.9813692148454829</v>
      </c>
      <c r="E22" s="187">
        <f>(('Constant $'!Y17-'Constant $'!X17)/'Constant $'!X17)*100</f>
        <v>0.23168886066920216</v>
      </c>
      <c r="F22" s="182">
        <f>('TuitionData-4Yr'!AB18/'Median H Income Data'!AI15)*100</f>
        <v>12.57904917788855</v>
      </c>
      <c r="G22" s="392">
        <f>('TuitionData-4Yr'!AC18/'Median H Income Data'!AJ15)*100</f>
        <v>13.700017877361301</v>
      </c>
      <c r="H22" s="393">
        <f>'TuitionData-4Yr'!BD18</f>
        <v>20266</v>
      </c>
      <c r="I22" s="187">
        <f>('TuitionData-4Yr'!BD18-'TuitionData-4Yr'!BC18)/'TuitionData-4Yr'!BC18*100</f>
        <v>1.6654961372529347</v>
      </c>
      <c r="J22" s="392">
        <f>(('Constant $'!AW17-'Constant $'!AV17)/'Constant $'!AV17)*100</f>
        <v>-7.8764825886226408E-2</v>
      </c>
      <c r="K22" s="127"/>
      <c r="L22" s="127"/>
      <c r="M22" s="176">
        <f>+'TuitionData-2Yr'!AA18</f>
        <v>2532</v>
      </c>
      <c r="N22" s="182">
        <f>(('TuitionData-2Yr'!AA18-'TuitionData-2Yr'!Z18)/'TuitionData-2Yr'!Z18)*100</f>
        <v>0.31695721077654515</v>
      </c>
      <c r="O22" s="392">
        <f>(('Constant $'!BU17-'Constant $'!BT17)/'Constant $'!BT17)*100</f>
        <v>-1.4041670550946375</v>
      </c>
      <c r="P22" s="187">
        <f>('TuitionData-2Yr'!Z18/'Median H Income Data'!AI15)*100</f>
        <v>4.6945911762517669</v>
      </c>
      <c r="Q22" s="392">
        <f>('TuitionData-2Yr'!AA18/'Median H Income Data'!AJ15)*100</f>
        <v>5.029497646147429</v>
      </c>
      <c r="R22" s="160">
        <f>+'TuitionData-2Yr'!BA18</f>
        <v>8676</v>
      </c>
      <c r="S22" s="182">
        <f>(('TuitionData-2Yr'!BA18-'TuitionData-2Yr'!AZ18)/'TuitionData-2Yr'!AZ18)*100</f>
        <v>9.2293493308721733E-2</v>
      </c>
      <c r="T22" s="187">
        <f>(('Constant $'!CS17-'Constant $'!CR17)/'Constant $'!CR17)*100</f>
        <v>-1.6249762479980543</v>
      </c>
      <c r="U22" s="171" t="s">
        <v>27</v>
      </c>
      <c r="V22" s="93">
        <f t="shared" si="0"/>
        <v>2.9383790053646512</v>
      </c>
      <c r="W22" s="93">
        <f t="shared" si="1"/>
        <v>3.4265402843601898</v>
      </c>
    </row>
    <row r="23" spans="1:23" ht="12.75" customHeight="1">
      <c r="A23" s="160" t="s">
        <v>28</v>
      </c>
      <c r="B23" s="160"/>
      <c r="C23" s="160">
        <f>'TuitionData-4Yr'!AC19</f>
        <v>7005</v>
      </c>
      <c r="D23" s="182">
        <f>(('TuitionData-4Yr'!AC19-'TuitionData-4Yr'!AB19)/'TuitionData-4Yr'!AB19)*100</f>
        <v>4.7085201793721971</v>
      </c>
      <c r="E23" s="187">
        <f>(('Constant $'!Y18-'Constant $'!X18)/'Constant $'!X18)*100</f>
        <v>2.9120504704123662</v>
      </c>
      <c r="F23" s="182">
        <f>('TuitionData-4Yr'!AB19/'Median H Income Data'!AI16)*100</f>
        <v>13.132324362522821</v>
      </c>
      <c r="G23" s="392">
        <f>('TuitionData-4Yr'!AC19/'Median H Income Data'!AJ16)*100</f>
        <v>12.734974366432752</v>
      </c>
      <c r="H23" s="393">
        <f>'TuitionData-4Yr'!BD19</f>
        <v>15390</v>
      </c>
      <c r="I23" s="187">
        <f>('TuitionData-4Yr'!BD19-'TuitionData-4Yr'!BC19)/'TuitionData-4Yr'!BC19*100</f>
        <v>1.1834319526627219</v>
      </c>
      <c r="J23" s="392">
        <f>(('Constant $'!AW18-'Constant $'!AV18)/'Constant $'!AV18)*100</f>
        <v>-0.55255830142708806</v>
      </c>
      <c r="K23" s="127"/>
      <c r="L23" s="127"/>
      <c r="M23" s="176">
        <f>+'TuitionData-2Yr'!AA19</f>
        <v>4124</v>
      </c>
      <c r="N23" s="182">
        <f>(('TuitionData-2Yr'!AA19-'TuitionData-2Yr'!Z19)/'TuitionData-2Yr'!Z19)*100</f>
        <v>9.4625082946250831</v>
      </c>
      <c r="O23" s="392">
        <f>(('Constant $'!BU18-'Constant $'!BT18)/'Constant $'!BT18)*100</f>
        <v>7.5844750640800278</v>
      </c>
      <c r="P23" s="187">
        <f>('TuitionData-2Yr'!Z19/'Median H Income Data'!AI16)*100</f>
        <v>7.3955204836778368</v>
      </c>
      <c r="Q23" s="392">
        <f>('TuitionData-2Yr'!AA19/'Median H Income Data'!AJ16)*100</f>
        <v>7.4973639239355707</v>
      </c>
      <c r="R23" s="160">
        <f>+'TuitionData-2Yr'!BA19</f>
        <v>9442</v>
      </c>
      <c r="S23" s="182">
        <f>(('TuitionData-2Yr'!BA19-'TuitionData-2Yr'!AZ19)/'TuitionData-2Yr'!AZ19)*100</f>
        <v>1.8279859800485305</v>
      </c>
      <c r="T23" s="187">
        <f>(('Constant $'!CS18-'Constant $'!CR18)/'Constant $'!CR18)*100</f>
        <v>8.0937200979049106E-2</v>
      </c>
      <c r="U23" s="171" t="s">
        <v>28</v>
      </c>
      <c r="V23" s="93">
        <f t="shared" si="0"/>
        <v>2.1970021413276233</v>
      </c>
      <c r="W23" s="93">
        <f t="shared" si="1"/>
        <v>2.2895247332686712</v>
      </c>
    </row>
    <row r="24" spans="1:23" ht="12.75" customHeight="1">
      <c r="A24" s="160" t="s">
        <v>29</v>
      </c>
      <c r="B24" s="160"/>
      <c r="C24" s="160">
        <f>'TuitionData-4Yr'!AC20</f>
        <v>11610</v>
      </c>
      <c r="D24" s="182">
        <f>(('TuitionData-4Yr'!AC20-'TuitionData-4Yr'!AB20)/'TuitionData-4Yr'!AB20)*100</f>
        <v>3.7070120589548909</v>
      </c>
      <c r="E24" s="187">
        <f>(('Constant $'!Y19-'Constant $'!X19)/'Constant $'!X19)*100</f>
        <v>1.9277250873551648</v>
      </c>
      <c r="F24" s="182">
        <f>('TuitionData-4Yr'!AB20/'Median H Income Data'!AI17)*100</f>
        <v>20.603283274440518</v>
      </c>
      <c r="G24" s="392">
        <f>('TuitionData-4Yr'!AC20/'Median H Income Data'!AJ17)*100</f>
        <v>21.120227028797004</v>
      </c>
      <c r="H24" s="393">
        <f>'TuitionData-4Yr'!BD20</f>
        <v>24360</v>
      </c>
      <c r="I24" s="187">
        <f>('TuitionData-4Yr'!BD20-'TuitionData-4Yr'!BC20)/'TuitionData-4Yr'!BC20*100</f>
        <v>2.9846960344973366</v>
      </c>
      <c r="J24" s="392">
        <f>(('Constant $'!AW19-'Constant $'!AV19)/'Constant $'!AV19)*100</f>
        <v>1.2178017397878167</v>
      </c>
      <c r="K24" s="127"/>
      <c r="L24" s="127"/>
      <c r="M24" s="176">
        <f>+'TuitionData-2Yr'!AA20</f>
        <v>4421</v>
      </c>
      <c r="N24" s="182">
        <f>(('TuitionData-2Yr'!AA20-'TuitionData-2Yr'!Z20)/'TuitionData-2Yr'!Z20)*100</f>
        <v>2.504057500579643</v>
      </c>
      <c r="O24" s="392">
        <f>(('Constant $'!BU19-'Constant $'!BT19)/'Constant $'!BT19)*100</f>
        <v>0.74540945522653967</v>
      </c>
      <c r="P24" s="187">
        <f>('TuitionData-2Yr'!Z20/'Median H Income Data'!AI17)*100</f>
        <v>7.9376472320376905</v>
      </c>
      <c r="Q24" s="392">
        <f>('TuitionData-2Yr'!AA20/'Median H Income Data'!AJ17)*100</f>
        <v>8.0424223681577569</v>
      </c>
      <c r="R24" s="160">
        <f>+'TuitionData-2Yr'!BA20</f>
        <v>8886</v>
      </c>
      <c r="S24" s="182">
        <f>(('TuitionData-2Yr'!BA20-'TuitionData-2Yr'!AZ20)/'TuitionData-2Yr'!AZ20)*100</f>
        <v>3.0738893399837606</v>
      </c>
      <c r="T24" s="187">
        <f>(('Constant $'!CS19-'Constant $'!CR19)/'Constant $'!CR19)*100</f>
        <v>1.3054647679742166</v>
      </c>
      <c r="U24" s="171" t="s">
        <v>29</v>
      </c>
      <c r="V24" s="93">
        <f t="shared" si="0"/>
        <v>2.0981912144702841</v>
      </c>
      <c r="W24" s="93">
        <f t="shared" si="1"/>
        <v>2.009952499434517</v>
      </c>
    </row>
    <row r="25" spans="1:23" ht="12.75" customHeight="1">
      <c r="A25" s="127" t="s">
        <v>30</v>
      </c>
      <c r="B25" s="127"/>
      <c r="C25" s="127">
        <f>'TuitionData-4Yr'!AC21</f>
        <v>8664</v>
      </c>
      <c r="D25" s="181">
        <f>(('TuitionData-4Yr'!AC21-'TuitionData-4Yr'!AB21)/'TuitionData-4Yr'!AB21)*100</f>
        <v>3.8724373576309796</v>
      </c>
      <c r="E25" s="89">
        <f>(('Constant $'!Y20-'Constant $'!X20)/'Constant $'!X20)*100</f>
        <v>2.0903122068872881</v>
      </c>
      <c r="F25" s="521">
        <f>('TuitionData-4Yr'!AB21/'Median H Income Data'!AI18)*100</f>
        <v>16.245325646618884</v>
      </c>
      <c r="G25" s="380">
        <f>('TuitionData-4Yr'!AC21/'Median H Income Data'!AJ18)*100</f>
        <v>15.684286748732804</v>
      </c>
      <c r="H25" s="381">
        <f>'TuitionData-4Yr'!BD21</f>
        <v>24377</v>
      </c>
      <c r="I25" s="89">
        <f>('TuitionData-4Yr'!BD21-'TuitionData-4Yr'!BC21)/'TuitionData-4Yr'!BC21*100</f>
        <v>1.2880708023434577</v>
      </c>
      <c r="J25" s="380">
        <f>(('Constant $'!AW20-'Constant $'!AV20)/'Constant $'!AV20)*100</f>
        <v>-0.44971472612813274</v>
      </c>
      <c r="K25" s="127"/>
      <c r="L25" s="127"/>
      <c r="M25" s="143">
        <f>+'TuitionData-2Yr'!AA21</f>
        <v>4147</v>
      </c>
      <c r="N25" s="181">
        <f>(('TuitionData-2Yr'!AA21-'TuitionData-2Yr'!Z21)/'TuitionData-2Yr'!Z21)*100</f>
        <v>2.4709661477637757</v>
      </c>
      <c r="O25" s="380">
        <f>(('Constant $'!BU20-'Constant $'!BT20)/'Constant $'!BT20)*100</f>
        <v>0.71288584620899142</v>
      </c>
      <c r="P25" s="89">
        <f>('TuitionData-2Yr'!Z21/'Median H Income Data'!AI18)*100</f>
        <v>7.8821283889062013</v>
      </c>
      <c r="Q25" s="380">
        <f>('TuitionData-2Yr'!AA21/'Median H Income Data'!AJ18)*100</f>
        <v>7.5072411296162196</v>
      </c>
      <c r="R25" s="127">
        <f>+'TuitionData-2Yr'!BA21</f>
        <v>16128</v>
      </c>
      <c r="S25" s="181">
        <f>(('TuitionData-2Yr'!BA21-'TuitionData-2Yr'!AZ21)/'TuitionData-2Yr'!AZ21)*100</f>
        <v>2.6803336092188195</v>
      </c>
      <c r="T25" s="89">
        <f>(('Constant $'!CS20-'Constant $'!CR20)/'Constant $'!CR20)*100</f>
        <v>0.91866121886456065</v>
      </c>
      <c r="U25" s="21" t="s">
        <v>30</v>
      </c>
      <c r="V25" s="93">
        <f t="shared" si="0"/>
        <v>2.8135964912280702</v>
      </c>
      <c r="W25" s="93">
        <f t="shared" si="1"/>
        <v>3.8890764408005789</v>
      </c>
    </row>
    <row r="26" spans="1:23" ht="12.75" customHeight="1">
      <c r="A26" s="127" t="s">
        <v>32</v>
      </c>
      <c r="B26" s="127"/>
      <c r="C26" s="127">
        <f>'TuitionData-4Yr'!AC22</f>
        <v>8015</v>
      </c>
      <c r="D26" s="181">
        <f>(('TuitionData-4Yr'!AC22-'TuitionData-4Yr'!AB22)/'TuitionData-4Yr'!AB22)*100</f>
        <v>4.0909090909090908</v>
      </c>
      <c r="E26" s="89">
        <f>(('Constant $'!Y21-'Constant $'!X21)/'Constant $'!X21)*100</f>
        <v>2.3050356506238696</v>
      </c>
      <c r="F26" s="521">
        <f>('TuitionData-4Yr'!AB22/'Median H Income Data'!AI19)*100</f>
        <v>13.242527430949677</v>
      </c>
      <c r="G26" s="380">
        <f>('TuitionData-4Yr'!AC22/'Median H Income Data'!AJ19)*100</f>
        <v>13.517159962897377</v>
      </c>
      <c r="H26" s="381">
        <f>'TuitionData-4Yr'!BD22</f>
        <v>18788.5</v>
      </c>
      <c r="I26" s="89">
        <f>('TuitionData-4Yr'!BD22-'TuitionData-4Yr'!BC22)/'TuitionData-4Yr'!BC22*100</f>
        <v>4.741331252090534</v>
      </c>
      <c r="J26" s="380">
        <f>(('Constant $'!AW21-'Constant $'!AV21)/'Constant $'!AV21)*100</f>
        <v>2.9442986080595488</v>
      </c>
      <c r="K26" s="127"/>
      <c r="L26" s="127"/>
      <c r="M26" s="143">
        <f>+'TuitionData-2Yr'!AA22</f>
        <v>2460</v>
      </c>
      <c r="N26" s="181">
        <f>(('TuitionData-2Yr'!AA22-'TuitionData-2Yr'!Z22)/'TuitionData-2Yr'!Z22)*100</f>
        <v>11.564625850340136</v>
      </c>
      <c r="O26" s="380">
        <f>(('Constant $'!BU21-'Constant $'!BT21)/'Constant $'!BT21)*100</f>
        <v>9.6505268774176223</v>
      </c>
      <c r="P26" s="89">
        <f>('TuitionData-2Yr'!Z22/'Median H Income Data'!AI19)*100</f>
        <v>3.7921783097719532</v>
      </c>
      <c r="Q26" s="380">
        <f>('TuitionData-2Yr'!AA22/'Median H Income Data'!AJ19)*100</f>
        <v>4.1487477864912723</v>
      </c>
      <c r="R26" s="127">
        <f>+'TuitionData-2Yr'!BA22</f>
        <v>5220</v>
      </c>
      <c r="S26" s="181">
        <f>(('TuitionData-2Yr'!BA22-'TuitionData-2Yr'!AZ22)/'TuitionData-2Yr'!AZ22)*100</f>
        <v>1.7543859649122806</v>
      </c>
      <c r="T26" s="89">
        <f>(('Constant $'!CS21-'Constant $'!CR21)/'Constant $'!CR21)*100</f>
        <v>8.5999312005374459E-3</v>
      </c>
      <c r="U26" s="21" t="s">
        <v>32</v>
      </c>
      <c r="V26" s="93">
        <f t="shared" si="0"/>
        <v>2.3441671865252651</v>
      </c>
      <c r="W26" s="93">
        <f t="shared" si="1"/>
        <v>2.1219512195121952</v>
      </c>
    </row>
    <row r="27" spans="1:23" ht="12.75" customHeight="1">
      <c r="A27" s="127" t="s">
        <v>33</v>
      </c>
      <c r="B27" s="127"/>
      <c r="C27" s="127">
        <f>'TuitionData-4Yr'!AC23</f>
        <v>12056</v>
      </c>
      <c r="D27" s="181">
        <f>(('TuitionData-4Yr'!AC23-'TuitionData-4Yr'!AB23)/'TuitionData-4Yr'!AB23)*100</f>
        <v>5.1548190143916273</v>
      </c>
      <c r="E27" s="89">
        <f>(('Constant $'!Y22-'Constant $'!X22)/'Constant $'!X22)*100</f>
        <v>3.3506922175760652</v>
      </c>
      <c r="F27" s="521">
        <f>('TuitionData-4Yr'!AB23/'Median H Income Data'!AI20)*100</f>
        <v>17.25331447231795</v>
      </c>
      <c r="G27" s="380">
        <f>('TuitionData-4Yr'!AC23/'Median H Income Data'!AJ20)*100</f>
        <v>16.910496121638872</v>
      </c>
      <c r="H27" s="381">
        <f>'TuitionData-4Yr'!BD23</f>
        <v>27547</v>
      </c>
      <c r="I27" s="89">
        <f>('TuitionData-4Yr'!BD23-'TuitionData-4Yr'!BC23)/'TuitionData-4Yr'!BC23*100</f>
        <v>4.1297321816704153</v>
      </c>
      <c r="J27" s="380">
        <f>(('Constant $'!AW22-'Constant $'!AV22)/'Constant $'!AV22)*100</f>
        <v>2.3431926589456609</v>
      </c>
      <c r="K27" s="127"/>
      <c r="L27" s="127"/>
      <c r="M27" s="143">
        <f>+'TuitionData-2Yr'!AA23</f>
        <v>4652.5</v>
      </c>
      <c r="N27" s="181">
        <f>(('TuitionData-2Yr'!AA23-'TuitionData-2Yr'!Z23)/'TuitionData-2Yr'!Z23)*100</f>
        <v>2.8745163073521285</v>
      </c>
      <c r="O27" s="380">
        <f>(('Constant $'!BU22-'Constant $'!BT22)/'Constant $'!BT22)*100</f>
        <v>1.1095123510985168</v>
      </c>
      <c r="P27" s="89">
        <f>('TuitionData-2Yr'!Z23/'Median H Income Data'!AI20)*100</f>
        <v>6.805766655129343</v>
      </c>
      <c r="Q27" s="380">
        <f>('TuitionData-2Yr'!AA23/'Median H Income Data'!AJ20)*100</f>
        <v>6.5258861318783055</v>
      </c>
      <c r="R27" s="127">
        <f>+'TuitionData-2Yr'!BA23</f>
        <v>10580.5</v>
      </c>
      <c r="S27" s="181">
        <f>(('TuitionData-2Yr'!BA23-'TuitionData-2Yr'!AZ23)/'TuitionData-2Yr'!AZ23)*100</f>
        <v>1.3554938212472458</v>
      </c>
      <c r="T27" s="89">
        <f>(('Constant $'!CS22-'Constant $'!CR22)/'Constant $'!CR22)*100</f>
        <v>-0.38344847470554116</v>
      </c>
      <c r="U27" s="21" t="s">
        <v>33</v>
      </c>
      <c r="V27" s="93">
        <f t="shared" si="0"/>
        <v>2.2849203715992039</v>
      </c>
      <c r="W27" s="93">
        <f t="shared" si="1"/>
        <v>2.2741536808167653</v>
      </c>
    </row>
    <row r="28" spans="1:23" ht="12.75" customHeight="1">
      <c r="A28" s="129" t="s">
        <v>34</v>
      </c>
      <c r="B28" s="129"/>
      <c r="C28" s="129">
        <f>'TuitionData-4Yr'!AC24</f>
        <v>7361</v>
      </c>
      <c r="D28" s="180">
        <f>(('TuitionData-4Yr'!AC24-'TuitionData-4Yr'!AB24)/'TuitionData-4Yr'!AB24)*100</f>
        <v>3.7344983089064261</v>
      </c>
      <c r="E28" s="186">
        <f>(('Constant $'!Y23-'Constant $'!X23)/'Constant $'!X23)*100</f>
        <v>1.954739759488898</v>
      </c>
      <c r="F28" s="519">
        <f>('TuitionData-4Yr'!AB24/'Median H Income Data'!AI21)*100</f>
        <v>15.998557063624474</v>
      </c>
      <c r="G28" s="186">
        <f>('TuitionData-4Yr'!AC24/'Median H Income Data'!AJ21)*100</f>
        <v>16.216513923158267</v>
      </c>
      <c r="H28" s="145">
        <f>'TuitionData-4Yr'!BD24</f>
        <v>16685</v>
      </c>
      <c r="I28" s="180">
        <f>('TuitionData-4Yr'!BD24-'TuitionData-4Yr'!BC24)/'TuitionData-4Yr'!BC24*100</f>
        <v>3.9434338400199351</v>
      </c>
      <c r="J28" s="382">
        <f>(('Constant $'!AW23-'Constant $'!AV23)/'Constant $'!AV23)*100</f>
        <v>2.1600906123725268</v>
      </c>
      <c r="K28" s="127"/>
      <c r="L28" s="127"/>
      <c r="M28" s="145">
        <f>+'TuitionData-2Yr'!AA24</f>
        <v>3855</v>
      </c>
      <c r="N28" s="180">
        <f>(('TuitionData-2Yr'!AA24-'TuitionData-2Yr'!Z24)/'TuitionData-2Yr'!Z24)*100</f>
        <v>-0.54179566563467496</v>
      </c>
      <c r="O28" s="382">
        <f>(('Constant $'!BU23-'Constant $'!BT23)/'Constant $'!BT23)*100</f>
        <v>-2.2481864262733038</v>
      </c>
      <c r="P28" s="186">
        <f>('TuitionData-2Yr'!Z24/'Median H Income Data'!AI21)*100</f>
        <v>8.7387834242683855</v>
      </c>
      <c r="Q28" s="382">
        <f>('TuitionData-2Yr'!AA24/'Median H Income Data'!AJ21)*100</f>
        <v>8.4926859358477262</v>
      </c>
      <c r="R28" s="129">
        <f>+'TuitionData-2Yr'!BA24</f>
        <v>8724</v>
      </c>
      <c r="S28" s="180">
        <f>(('TuitionData-2Yr'!BA24-'TuitionData-2Yr'!AZ24)/'TuitionData-2Yr'!AZ24)*100</f>
        <v>-0.81855388813096863</v>
      </c>
      <c r="T28" s="186">
        <f>(('Constant $'!CS23-'Constant $'!CR23)/'Constant $'!CR23)*100</f>
        <v>-2.5201963459326464</v>
      </c>
      <c r="U28" s="141" t="s">
        <v>34</v>
      </c>
      <c r="V28" s="93">
        <f t="shared" si="0"/>
        <v>2.266675723407146</v>
      </c>
      <c r="W28" s="93">
        <f t="shared" si="1"/>
        <v>2.2630350194552529</v>
      </c>
    </row>
    <row r="29" spans="1:23" s="12" customFormat="1">
      <c r="A29" s="127" t="s">
        <v>110</v>
      </c>
      <c r="B29" s="127"/>
      <c r="C29" s="127">
        <f>'TuitionData-4Yr'!AC25</f>
        <v>7599</v>
      </c>
      <c r="D29" s="181">
        <f>(('TuitionData-4Yr'!AC25-'TuitionData-4Yr'!AB25)/'TuitionData-4Yr'!AB25)*100</f>
        <v>2.8559826746074717</v>
      </c>
      <c r="E29" s="89">
        <f>(('Constant $'!Y24-'Constant $'!X24)/'Constant $'!X24)*100</f>
        <v>1.0912966973470333</v>
      </c>
      <c r="F29" s="521">
        <f>('TuitionData-4Yr'!AB25/'Median H Income Data'!AI22)*100</f>
        <v>12.493447197091401</v>
      </c>
      <c r="G29" s="89">
        <f>('TuitionData-4Yr'!AC25/'Median H Income Data'!AJ22)*100</f>
        <v>11.761337254295</v>
      </c>
      <c r="H29" s="143">
        <f>'TuitionData-4Yr'!BD25</f>
        <v>20727</v>
      </c>
      <c r="I29" s="181">
        <f>('TuitionData-4Yr'!BD25-'TuitionData-4Yr'!BC25)/'TuitionData-4Yr'!BC25*100</f>
        <v>1.6029411764705883</v>
      </c>
      <c r="J29" s="389">
        <f>(('Constant $'!AW24-'Constant $'!AV24)/'Constant $'!AV24)*100</f>
        <v>-0.14024653979239241</v>
      </c>
      <c r="K29" s="127"/>
      <c r="L29" s="127"/>
      <c r="M29" s="143">
        <f>+'TuitionData-2Yr'!AA25</f>
        <v>1883.5</v>
      </c>
      <c r="N29" s="181">
        <f>(('TuitionData-2Yr'!AA25-'TuitionData-2Yr'!Z25)/'TuitionData-2Yr'!Z25)*100</f>
        <v>1.6185594820609657</v>
      </c>
      <c r="O29" s="89">
        <f>(('Constant $'!BU24-'Constant $'!BT24)/'Constant $'!BT24)*100</f>
        <v>-0.12489619532734696</v>
      </c>
      <c r="P29" s="181">
        <f>('TuitionData-2Yr'!Z25/'Median H Income Data'!AI22)*100</f>
        <v>3.1343535977001777</v>
      </c>
      <c r="Q29" s="89">
        <f>('TuitionData-2Yr'!AA25/'Median H Income Data'!AJ22)*100</f>
        <v>2.9151834081411545</v>
      </c>
      <c r="R29" s="143">
        <f>+'TuitionData-2Yr'!BA25</f>
        <v>7410</v>
      </c>
      <c r="S29" s="181">
        <f>(('TuitionData-2Yr'!BA25-'TuitionData-2Yr'!AZ25)/'TuitionData-2Yr'!AZ25)*100</f>
        <v>4.675801666902105</v>
      </c>
      <c r="T29" s="89">
        <f>(('Constant $'!CS24-'Constant $'!CR24)/'Constant $'!CR24)*100</f>
        <v>2.8798933049699533</v>
      </c>
      <c r="U29" s="21" t="s">
        <v>110</v>
      </c>
      <c r="V29" s="93">
        <f t="shared" si="0"/>
        <v>2.7275957362810894</v>
      </c>
      <c r="W29" s="93">
        <f t="shared" si="1"/>
        <v>3.9341651181311388</v>
      </c>
    </row>
    <row r="30" spans="1:23" s="12" customFormat="1">
      <c r="A30" s="127" t="s">
        <v>152</v>
      </c>
      <c r="B30" s="127"/>
      <c r="C30" s="89">
        <f>(C29/$C$10)*100</f>
        <v>89.80146537461593</v>
      </c>
      <c r="D30" s="181"/>
      <c r="E30" s="89"/>
      <c r="F30" s="521"/>
      <c r="G30" s="89"/>
      <c r="H30" s="292">
        <f>(H29/$H$10)*100</f>
        <v>108.6320754716981</v>
      </c>
      <c r="I30" s="181"/>
      <c r="J30" s="380"/>
      <c r="K30" s="127"/>
      <c r="L30" s="127"/>
      <c r="M30" s="292">
        <f>(M29/$M$10)*100</f>
        <v>49.834634210874455</v>
      </c>
      <c r="N30" s="181"/>
      <c r="O30" s="89"/>
      <c r="P30" s="181"/>
      <c r="Q30" s="89"/>
      <c r="R30" s="292">
        <f>(R29/$R$10)*100</f>
        <v>93.726283835061977</v>
      </c>
      <c r="S30" s="181"/>
      <c r="T30" s="89"/>
      <c r="U30" s="21" t="s">
        <v>152</v>
      </c>
      <c r="V30" s="93"/>
      <c r="W30" s="93"/>
    </row>
    <row r="31" spans="1:23" s="12" customFormat="1">
      <c r="A31" s="160" t="s">
        <v>111</v>
      </c>
      <c r="B31" s="160"/>
      <c r="C31" s="160">
        <f>'TuitionData-4Yr'!AC27</f>
        <v>7840</v>
      </c>
      <c r="D31" s="182">
        <f>(('TuitionData-4Yr'!AC27-'TuitionData-4Yr'!AB27)/'TuitionData-4Yr'!AB27)*100</f>
        <v>6.724748162265179</v>
      </c>
      <c r="E31" s="187">
        <f>(('Constant $'!Y26-'Constant $'!X26)/'Constant $'!X26)*100</f>
        <v>4.8936863065400216</v>
      </c>
      <c r="F31" s="182">
        <f>('TuitionData-4Yr'!AB27/'Median H Income Data'!AI24)*100</f>
        <v>9.7011476037663602</v>
      </c>
      <c r="G31" s="187">
        <f>('TuitionData-4Yr'!AC27/'Median H Income Data'!AJ24)*100</f>
        <v>10.854065428970941</v>
      </c>
      <c r="H31" s="176">
        <f>'TuitionData-4Yr'!BD27</f>
        <v>22736</v>
      </c>
      <c r="I31" s="182">
        <f>('TuitionData-4Yr'!BD27-'TuitionData-4Yr'!BC27)/'TuitionData-4Yr'!BC27*100</f>
        <v>5.3372868791697554</v>
      </c>
      <c r="J31" s="392">
        <f>(('Constant $'!AW26-'Constant $'!AV26)/'Constant $'!AV26)*100</f>
        <v>3.5300295062428035</v>
      </c>
      <c r="K31" s="127"/>
      <c r="L31" s="127"/>
      <c r="M31" s="202">
        <f>IF('TuitionData-2Yr'!AA27&gt;0,('TuitionData-2Yr'!AA27),"NA")</f>
        <v>3820</v>
      </c>
      <c r="N31" s="182">
        <f>(('TuitionData-2Yr'!AA27-'TuitionData-2Yr'!Z27)/'TuitionData-2Yr'!Z27)*100</f>
        <v>0</v>
      </c>
      <c r="O31" s="187">
        <f>(('Constant $'!BU26-'Constant $'!BT26)/'Constant $'!BT26)*100</f>
        <v>-1.7156862745098205</v>
      </c>
      <c r="P31" s="182">
        <f>('TuitionData-2Yr'!Z27/'Median H Income Data'!AI24)*100</f>
        <v>5.0447024021763536</v>
      </c>
      <c r="Q31" s="187">
        <f>('TuitionData-2Yr'!AA27/'Median H Income Data'!AJ24)*100</f>
        <v>5.2885880023812488</v>
      </c>
      <c r="R31" s="202">
        <f>+'TuitionData-2Yr'!BA27</f>
        <v>3820</v>
      </c>
      <c r="S31" s="182">
        <f>(('TuitionData-2Yr'!BA27-'TuitionData-2Yr'!AZ27)/'TuitionData-2Yr'!AZ27)*100</f>
        <v>0</v>
      </c>
      <c r="T31" s="187">
        <f>(('Constant $'!CS26-'Constant $'!CR26)/'Constant $'!CR26)*100</f>
        <v>-1.7156862745098205</v>
      </c>
      <c r="U31" s="171" t="s">
        <v>111</v>
      </c>
      <c r="V31" s="93">
        <f t="shared" si="0"/>
        <v>2.9</v>
      </c>
      <c r="W31" s="93">
        <f t="shared" si="1"/>
        <v>1</v>
      </c>
    </row>
    <row r="32" spans="1:23" s="12" customFormat="1">
      <c r="A32" s="160" t="s">
        <v>112</v>
      </c>
      <c r="B32" s="160"/>
      <c r="C32" s="160">
        <f>'TuitionData-4Yr'!AC28</f>
        <v>10301</v>
      </c>
      <c r="D32" s="182">
        <f>(('TuitionData-4Yr'!AC28-'TuitionData-4Yr'!AB28)/'TuitionData-4Yr'!AB28)*100</f>
        <v>4.1978555533077078</v>
      </c>
      <c r="E32" s="187">
        <f>(('Constant $'!Y27-'Constant $'!X27)/'Constant $'!X27)*100</f>
        <v>2.4101472472460408</v>
      </c>
      <c r="F32" s="182">
        <f>('TuitionData-4Yr'!AB28/'Median H Income Data'!AI25)*100</f>
        <v>17.313485113835377</v>
      </c>
      <c r="G32" s="187">
        <f>('TuitionData-4Yr'!AC28/'Median H Income Data'!AJ25)*100</f>
        <v>16.852351738241307</v>
      </c>
      <c r="H32" s="176">
        <f>'TuitionData-4Yr'!BD28</f>
        <v>26705</v>
      </c>
      <c r="I32" s="182">
        <f>('TuitionData-4Yr'!BD28-'TuitionData-4Yr'!BC28)/'TuitionData-4Yr'!BC28*100</f>
        <v>3.4055487793072734</v>
      </c>
      <c r="J32" s="392">
        <f>(('Constant $'!AW27-'Constant $'!AV27)/'Constant $'!AV27)*100</f>
        <v>1.63143397181915</v>
      </c>
      <c r="K32" s="127"/>
      <c r="L32" s="127"/>
      <c r="M32" s="176">
        <f>+'TuitionData-2Yr'!AA28</f>
        <v>2094</v>
      </c>
      <c r="N32" s="182">
        <f>(('TuitionData-2Yr'!AA28-'TuitionData-2Yr'!Z28)/'TuitionData-2Yr'!Z28)*100</f>
        <v>0</v>
      </c>
      <c r="O32" s="187">
        <f>(('Constant $'!BU27-'Constant $'!BT27)/'Constant $'!BT27)*100</f>
        <v>-1.7156862745098227</v>
      </c>
      <c r="P32" s="182">
        <f>('TuitionData-2Yr'!Z28/'Median H Income Data'!AI25)*100</f>
        <v>3.667250437828371</v>
      </c>
      <c r="Q32" s="187">
        <f>('TuitionData-2Yr'!AA28/'Median H Income Data'!AJ25)*100</f>
        <v>3.4257668711656439</v>
      </c>
      <c r="R32" s="176">
        <f>+'TuitionData-2Yr'!BA28</f>
        <v>7878</v>
      </c>
      <c r="S32" s="182">
        <f>(('TuitionData-2Yr'!BA28-'TuitionData-2Yr'!AZ28)/'TuitionData-2Yr'!AZ28)*100</f>
        <v>0</v>
      </c>
      <c r="T32" s="187">
        <f>(('Constant $'!CS27-'Constant $'!CR27)/'Constant $'!CR27)*100</f>
        <v>-1.715686274509818</v>
      </c>
      <c r="U32" s="171" t="s">
        <v>112</v>
      </c>
      <c r="V32" s="93">
        <f t="shared" si="0"/>
        <v>2.5924667508008929</v>
      </c>
      <c r="W32" s="93">
        <f t="shared" si="1"/>
        <v>3.7621776504297992</v>
      </c>
    </row>
    <row r="33" spans="1:35" s="12" customFormat="1">
      <c r="A33" s="160" t="s">
        <v>113</v>
      </c>
      <c r="B33" s="160"/>
      <c r="C33" s="160">
        <f>'TuitionData-4Yr'!AC29</f>
        <v>7296.5</v>
      </c>
      <c r="D33" s="182">
        <f>(('TuitionData-4Yr'!AC29-'TuitionData-4Yr'!AB29)/'TuitionData-4Yr'!AB29)*100</f>
        <v>3.4450981782093999</v>
      </c>
      <c r="E33" s="187">
        <f>(('Constant $'!Y28-'Constant $'!X28)/'Constant $'!X28)*100</f>
        <v>1.6703048271126546</v>
      </c>
      <c r="F33" s="182">
        <f>('TuitionData-4Yr'!AB29/'Median H Income Data'!AI26)*100</f>
        <v>10.584960307336765</v>
      </c>
      <c r="G33" s="187">
        <f>('TuitionData-4Yr'!AC29/'Median H Income Data'!AJ26)*100</f>
        <v>10.459582276122077</v>
      </c>
      <c r="H33" s="176">
        <f>'TuitionData-4Yr'!BD29</f>
        <v>19176.5</v>
      </c>
      <c r="I33" s="182">
        <f>('TuitionData-4Yr'!BD29-'TuitionData-4Yr'!BC29)/'TuitionData-4Yr'!BC29*100</f>
        <v>5.2872869025722675</v>
      </c>
      <c r="J33" s="392">
        <f>(('Constant $'!AW28-'Constant $'!AV28)/'Constant $'!AV28)*100</f>
        <v>3.4808873723810687</v>
      </c>
      <c r="K33" s="127"/>
      <c r="L33" s="127"/>
      <c r="M33" s="176">
        <f>+'TuitionData-2Yr'!AA29</f>
        <v>1244</v>
      </c>
      <c r="N33" s="182">
        <f>(('TuitionData-2Yr'!AA29-'TuitionData-2Yr'!Z29)/'TuitionData-2Yr'!Z29)*100</f>
        <v>0.81037277147487841</v>
      </c>
      <c r="O33" s="187">
        <f>(('Constant $'!BU28-'Constant $'!BT28)/'Constant $'!BT28)*100</f>
        <v>-0.91921695744749654</v>
      </c>
      <c r="P33" s="182">
        <f>('TuitionData-2Yr'!Z29/'Median H Income Data'!AI26)*100</f>
        <v>1.8518240617074597</v>
      </c>
      <c r="Q33" s="187">
        <f>('TuitionData-2Yr'!AA29/'Median H Income Data'!AJ26)*100</f>
        <v>1.7832824438423716</v>
      </c>
      <c r="R33" s="176">
        <f>+'TuitionData-2Yr'!BA29</f>
        <v>7110</v>
      </c>
      <c r="S33" s="182">
        <f>(('TuitionData-2Yr'!BA29-'TuitionData-2Yr'!AZ29)/'TuitionData-2Yr'!AZ29)*100</f>
        <v>2.3316062176165802</v>
      </c>
      <c r="T33" s="187">
        <f>(('Constant $'!CS28-'Constant $'!CR28)/'Constant $'!CR28)*100</f>
        <v>0.57591689525550116</v>
      </c>
      <c r="U33" s="171" t="s">
        <v>113</v>
      </c>
      <c r="V33" s="93">
        <f t="shared" si="0"/>
        <v>2.6281778935105873</v>
      </c>
      <c r="W33" s="93">
        <f t="shared" si="1"/>
        <v>5.715434083601286</v>
      </c>
    </row>
    <row r="34" spans="1:35" s="12" customFormat="1">
      <c r="A34" s="160" t="s">
        <v>114</v>
      </c>
      <c r="B34" s="160"/>
      <c r="C34" s="160">
        <f>'TuitionData-4Yr'!AC30</f>
        <v>9273.5</v>
      </c>
      <c r="D34" s="182">
        <f>(('TuitionData-4Yr'!AC30-'TuitionData-4Yr'!AB30)/'TuitionData-4Yr'!AB30)*100</f>
        <v>3.1764574988874057</v>
      </c>
      <c r="E34" s="187">
        <f>(('Constant $'!Y29-'Constant $'!X29)/'Constant $'!X29)*100</f>
        <v>1.4062731790535477</v>
      </c>
      <c r="F34" s="182">
        <f>('TuitionData-4Yr'!AB30/'Median H Income Data'!AI27)*100</f>
        <v>12.737012158830034</v>
      </c>
      <c r="G34" s="187">
        <f>('TuitionData-4Yr'!AC30/'Median H Income Data'!AJ27)*100</f>
        <v>12.502696435312515</v>
      </c>
      <c r="H34" s="176">
        <f>'TuitionData-4Yr'!BD30</f>
        <v>20794</v>
      </c>
      <c r="I34" s="182">
        <f>('TuitionData-4Yr'!BD30-'TuitionData-4Yr'!BC30)/'TuitionData-4Yr'!BC30*100</f>
        <v>2.3251236375267577</v>
      </c>
      <c r="J34" s="392">
        <f>(('Constant $'!AW29-'Constant $'!AV29)/'Constant $'!AV29)*100</f>
        <v>0.56954553590250667</v>
      </c>
      <c r="K34" s="127"/>
      <c r="L34" s="127"/>
      <c r="M34" s="176">
        <f>+'TuitionData-2Yr'!AA30</f>
        <v>3908</v>
      </c>
      <c r="N34" s="182">
        <f>(('TuitionData-2Yr'!AA30-'TuitionData-2Yr'!Z30)/'TuitionData-2Yr'!Z30)*100</f>
        <v>6.0515603799185884</v>
      </c>
      <c r="O34" s="187">
        <f>(('Constant $'!BU29-'Constant $'!BT29)/'Constant $'!BT29)*100</f>
        <v>4.2320483145768328</v>
      </c>
      <c r="P34" s="182">
        <f>('TuitionData-2Yr'!Z30/'Median H Income Data'!AI27)*100</f>
        <v>5.2220616160757309</v>
      </c>
      <c r="Q34" s="187">
        <f>('TuitionData-2Yr'!AA30/'Median H Income Data'!AJ27)*100</f>
        <v>5.2688346006579305</v>
      </c>
      <c r="R34" s="176">
        <f>+'TuitionData-2Yr'!BA30</f>
        <v>13896</v>
      </c>
      <c r="S34" s="182">
        <f>(('TuitionData-2Yr'!BA30-'TuitionData-2Yr'!AZ30)/'TuitionData-2Yr'!AZ30)*100</f>
        <v>1.5195791934541203</v>
      </c>
      <c r="T34" s="187">
        <f>(('Constant $'!CS29-'Constant $'!CR29)/'Constant $'!CR29)*100</f>
        <v>-0.22217829270809725</v>
      </c>
      <c r="U34" s="171" t="s">
        <v>114</v>
      </c>
      <c r="V34" s="93">
        <f t="shared" si="0"/>
        <v>2.2423033374669759</v>
      </c>
      <c r="W34" s="93">
        <f t="shared" si="1"/>
        <v>3.555783009211873</v>
      </c>
    </row>
    <row r="35" spans="1:35" s="12" customFormat="1">
      <c r="A35" s="127" t="s">
        <v>115</v>
      </c>
      <c r="B35" s="127"/>
      <c r="C35" s="127">
        <f>'TuitionData-4Yr'!AC31</f>
        <v>7648</v>
      </c>
      <c r="D35" s="181">
        <f>(('TuitionData-4Yr'!AC31-'TuitionData-4Yr'!AB31)/'TuitionData-4Yr'!AB31)*100</f>
        <v>-2.6143790849673207E-2</v>
      </c>
      <c r="E35" s="89">
        <f>(('Constant $'!Y30-'Constant $'!X30)/'Constant $'!X30)*100</f>
        <v>-1.7413815199282434</v>
      </c>
      <c r="F35" s="521">
        <f>('TuitionData-4Yr'!AB31/'Median H Income Data'!AI28)*100</f>
        <v>10.605409451984528</v>
      </c>
      <c r="G35" s="89">
        <f>('TuitionData-4Yr'!AC31/'Median H Income Data'!AJ28)*100</f>
        <v>10.394835202174651</v>
      </c>
      <c r="H35" s="143">
        <f>'TuitionData-4Yr'!BD31</f>
        <v>20608</v>
      </c>
      <c r="I35" s="181">
        <f>('TuitionData-4Yr'!BD31-'TuitionData-4Yr'!BC31)/'TuitionData-4Yr'!BC31*100</f>
        <v>-9.7040271712760789E-3</v>
      </c>
      <c r="J35" s="380">
        <f>(('Constant $'!AW30-'Constant $'!AV30)/'Constant $'!AV30)*100</f>
        <v>-1.725223811018842</v>
      </c>
      <c r="K35" s="127"/>
      <c r="L35" s="127"/>
      <c r="M35" s="143">
        <f>+'TuitionData-2Yr'!AA31</f>
        <v>3084</v>
      </c>
      <c r="N35" s="181">
        <f>(('TuitionData-2Yr'!AA31-'TuitionData-2Yr'!Z31)/'TuitionData-2Yr'!Z31)*100</f>
        <v>0</v>
      </c>
      <c r="O35" s="89">
        <f>(('Constant $'!BU30-'Constant $'!BT30)/'Constant $'!BT30)*100</f>
        <v>-1.7156862745098134</v>
      </c>
      <c r="P35" s="181">
        <f>('TuitionData-2Yr'!Z31/'Median H Income Data'!AI28)*100</f>
        <v>4.275435653584351</v>
      </c>
      <c r="Q35" s="89">
        <f>('TuitionData-2Yr'!AA31/'Median H Income Data'!AJ28)*100</f>
        <v>4.1916411824668698</v>
      </c>
      <c r="R35" s="143">
        <f>+'TuitionData-2Yr'!BA31</f>
        <v>8220</v>
      </c>
      <c r="S35" s="181">
        <f>(('TuitionData-2Yr'!BA31-'TuitionData-2Yr'!AZ31)/'TuitionData-2Yr'!AZ31)*100</f>
        <v>0</v>
      </c>
      <c r="T35" s="89">
        <f>(('Constant $'!CS30-'Constant $'!CR30)/'Constant $'!CR30)*100</f>
        <v>-1.7156862745098227</v>
      </c>
      <c r="U35" s="21" t="s">
        <v>115</v>
      </c>
      <c r="V35" s="93">
        <f t="shared" si="0"/>
        <v>2.6945606694560671</v>
      </c>
      <c r="W35" s="93">
        <f t="shared" si="1"/>
        <v>2.6653696498054473</v>
      </c>
    </row>
    <row r="36" spans="1:35" s="12" customFormat="1">
      <c r="A36" s="127" t="s">
        <v>116</v>
      </c>
      <c r="B36" s="127"/>
      <c r="C36" s="127">
        <f>'TuitionData-4Yr'!AC32</f>
        <v>7246</v>
      </c>
      <c r="D36" s="181">
        <f>(('TuitionData-4Yr'!AC32-'TuitionData-4Yr'!AB32)/'TuitionData-4Yr'!AB32)*100</f>
        <v>3.2487888287261324</v>
      </c>
      <c r="E36" s="89">
        <f>(('Constant $'!Y31-'Constant $'!X31)/'Constant $'!X31)*100</f>
        <v>1.4773635301940509</v>
      </c>
      <c r="F36" s="521">
        <f>('TuitionData-4Yr'!AB32/'Median H Income Data'!AI29)*100</f>
        <v>12.407184781840041</v>
      </c>
      <c r="G36" s="89">
        <f>('TuitionData-4Yr'!AC32/'Median H Income Data'!AJ29)*100</f>
        <v>12.034945522189743</v>
      </c>
      <c r="H36" s="143">
        <f>'TuitionData-4Yr'!BD32</f>
        <v>22292</v>
      </c>
      <c r="I36" s="181">
        <f>('TuitionData-4Yr'!BD32-'TuitionData-4Yr'!BC32)/'TuitionData-4Yr'!BC32*100</f>
        <v>4.772871477921651</v>
      </c>
      <c r="J36" s="380">
        <f>(('Constant $'!AW31-'Constant $'!AV31)/'Constant $'!AV31)*100</f>
        <v>2.9752977025651322</v>
      </c>
      <c r="K36" s="127"/>
      <c r="L36" s="127"/>
      <c r="M36" s="143">
        <f>+'TuitionData-2Yr'!AA32</f>
        <v>3228</v>
      </c>
      <c r="N36" s="181">
        <f>(('TuitionData-2Yr'!AA32-'TuitionData-2Yr'!Z32)/'TuitionData-2Yr'!Z32)*100</f>
        <v>0.74906367041198507</v>
      </c>
      <c r="O36" s="89">
        <f>(('Constant $'!BU31-'Constant $'!BT31)/'Constant $'!BT31)*100</f>
        <v>-0.97947418667843622</v>
      </c>
      <c r="P36" s="181">
        <f>('TuitionData-2Yr'!Z32/'Median H Income Data'!AI29)*100</f>
        <v>5.6643801711335833</v>
      </c>
      <c r="Q36" s="89">
        <f>('TuitionData-2Yr'!AA32/'Median H Income Data'!AJ29)*100</f>
        <v>5.3614137656125429</v>
      </c>
      <c r="R36" s="143">
        <f>+'TuitionData-2Yr'!BA32</f>
        <v>7885</v>
      </c>
      <c r="S36" s="181">
        <f>(('TuitionData-2Yr'!BA32-'TuitionData-2Yr'!AZ32)/'TuitionData-2Yr'!AZ32)*100</f>
        <v>1.715686274509804</v>
      </c>
      <c r="T36" s="89">
        <f>(('Constant $'!CS31-'Constant $'!CR31)/'Constant $'!CR31)*100</f>
        <v>-2.9435793925421384E-2</v>
      </c>
      <c r="U36" s="21" t="s">
        <v>116</v>
      </c>
      <c r="V36" s="93">
        <f t="shared" si="0"/>
        <v>3.0764559757107368</v>
      </c>
      <c r="W36" s="93">
        <f t="shared" si="1"/>
        <v>2.4426889714993805</v>
      </c>
    </row>
    <row r="37" spans="1:35" s="12" customFormat="1">
      <c r="A37" s="127" t="s">
        <v>117</v>
      </c>
      <c r="B37" s="127"/>
      <c r="C37" s="127">
        <f>'TuitionData-4Yr'!AC33</f>
        <v>6462</v>
      </c>
      <c r="D37" s="181">
        <f>(('TuitionData-4Yr'!AC33-'TuitionData-4Yr'!AB33)/'TuitionData-4Yr'!AB33)*100</f>
        <v>5.1244509516837482</v>
      </c>
      <c r="E37" s="89">
        <f>(('Constant $'!Y32-'Constant $'!X32)/'Constant $'!X32)*100</f>
        <v>3.3208451755519</v>
      </c>
      <c r="F37" s="521">
        <f>('TuitionData-4Yr'!AB33/'Median H Income Data'!AI30)*100</f>
        <v>10.770039421813403</v>
      </c>
      <c r="G37" s="89">
        <f>('TuitionData-4Yr'!AC33/'Median H Income Data'!AJ30)*100</f>
        <v>10.936415793660197</v>
      </c>
      <c r="H37" s="143">
        <f>'TuitionData-4Yr'!BD33</f>
        <v>20346</v>
      </c>
      <c r="I37" s="181">
        <f>('TuitionData-4Yr'!BD33-'TuitionData-4Yr'!BC33)/'TuitionData-4Yr'!BC33*100</f>
        <v>3.7426065674077096</v>
      </c>
      <c r="J37" s="380">
        <f>(('Constant $'!AW32-'Constant $'!AV32)/'Constant $'!AV32)*100</f>
        <v>1.9627089057119733</v>
      </c>
      <c r="K37" s="127"/>
      <c r="L37" s="127"/>
      <c r="M37" s="143">
        <f>+'TuitionData-2Yr'!AA33</f>
        <v>3229</v>
      </c>
      <c r="N37" s="181">
        <f>(('TuitionData-2Yr'!AA33-'TuitionData-2Yr'!Z33)/'TuitionData-2Yr'!Z33)*100</f>
        <v>3.1629392971246006</v>
      </c>
      <c r="O37" s="89">
        <f>(('Constant $'!BU32-'Constant $'!BT32)/'Constant $'!BT32)*100</f>
        <v>1.3929869072229391</v>
      </c>
      <c r="P37" s="181">
        <f>('TuitionData-2Yr'!Z33/'Median H Income Data'!AI30)*100</f>
        <v>5.4840122645641696</v>
      </c>
      <c r="Q37" s="89">
        <f>('TuitionData-2Yr'!AA33/'Median H Income Data'!AJ30)*100</f>
        <v>5.4648230575253445</v>
      </c>
      <c r="R37" s="143">
        <f>+'TuitionData-2Yr'!BA33</f>
        <v>7770</v>
      </c>
      <c r="S37" s="181">
        <f>(('TuitionData-2Yr'!BA33-'TuitionData-2Yr'!AZ33)/'TuitionData-2Yr'!AZ33)*100</f>
        <v>1.5686274509803921</v>
      </c>
      <c r="T37" s="89">
        <f>(('Constant $'!CS32-'Constant $'!CR32)/'Constant $'!CR32)*100</f>
        <v>-0.17397154940408602</v>
      </c>
      <c r="U37" s="21" t="s">
        <v>117</v>
      </c>
      <c r="V37" s="93">
        <f t="shared" si="0"/>
        <v>3.1485608170844941</v>
      </c>
      <c r="W37" s="93">
        <f t="shared" si="1"/>
        <v>2.4063177454320224</v>
      </c>
    </row>
    <row r="38" spans="1:35" s="12" customFormat="1">
      <c r="A38" s="127" t="s">
        <v>118</v>
      </c>
      <c r="B38" s="127"/>
      <c r="C38" s="127">
        <f>'TuitionData-4Yr'!AC34</f>
        <v>7545</v>
      </c>
      <c r="D38" s="181">
        <f>(('TuitionData-4Yr'!AC34-'TuitionData-4Yr'!AB34)/'TuitionData-4Yr'!AB34)*100</f>
        <v>6.8242956250884887</v>
      </c>
      <c r="E38" s="89">
        <f>(('Constant $'!Y33-'Constant $'!X33)/'Constant $'!X33)*100</f>
        <v>4.9915258472070505</v>
      </c>
      <c r="F38" s="521">
        <f>('TuitionData-4Yr'!AB34/'Median H Income Data'!AI31)*100</f>
        <v>12.74196749111508</v>
      </c>
      <c r="G38" s="89">
        <f>('TuitionData-4Yr'!AC34/'Median H Income Data'!AJ31)*100</f>
        <v>13.342175066312997</v>
      </c>
      <c r="H38" s="143">
        <f>'TuitionData-4Yr'!BD34</f>
        <v>21540</v>
      </c>
      <c r="I38" s="181">
        <f>('TuitionData-4Yr'!BD34-'TuitionData-4Yr'!BC34)/'TuitionData-4Yr'!BC34*100</f>
        <v>2.7034758975826061</v>
      </c>
      <c r="J38" s="380">
        <f>(('Constant $'!AW33-'Constant $'!AV33)/'Constant $'!AV33)*100</f>
        <v>0.94140645816328683</v>
      </c>
      <c r="K38" s="127"/>
      <c r="L38" s="127"/>
      <c r="M38" s="143">
        <f>+'TuitionData-2Yr'!AA34</f>
        <v>3142.5</v>
      </c>
      <c r="N38" s="181">
        <f>(('TuitionData-2Yr'!AA34-'TuitionData-2Yr'!Z34)/'TuitionData-2Yr'!Z34)*100</f>
        <v>7.9896907216494837</v>
      </c>
      <c r="O38" s="89">
        <f>(('Constant $'!BU33-'Constant $'!BT33)/'Constant $'!BT33)*100</f>
        <v>6.1369264200525491</v>
      </c>
      <c r="P38" s="181">
        <f>('TuitionData-2Yr'!Z34/'Median H Income Data'!AI31)*100</f>
        <v>5.2497699843048116</v>
      </c>
      <c r="Q38" s="89">
        <f>('TuitionData-2Yr'!AA34/'Median H Income Data'!AJ31)*100</f>
        <v>5.5570291777188325</v>
      </c>
      <c r="R38" s="143">
        <f>+'TuitionData-2Yr'!BA34</f>
        <v>9920.5</v>
      </c>
      <c r="S38" s="181">
        <f>(('TuitionData-2Yr'!BA34-'TuitionData-2Yr'!AZ34)/'TuitionData-2Yr'!AZ34)*100</f>
        <v>3.8252223966509682</v>
      </c>
      <c r="T38" s="89">
        <f>(('Constant $'!CS33-'Constant $'!CR33)/'Constant $'!CR33)*100</f>
        <v>2.043907306512339</v>
      </c>
      <c r="U38" s="21" t="s">
        <v>118</v>
      </c>
      <c r="V38" s="93">
        <f t="shared" si="0"/>
        <v>2.8548707753479126</v>
      </c>
      <c r="W38" s="93">
        <f t="shared" si="1"/>
        <v>3.156881463802705</v>
      </c>
    </row>
    <row r="39" spans="1:35" s="12" customFormat="1">
      <c r="A39" s="160" t="s">
        <v>119</v>
      </c>
      <c r="B39" s="160"/>
      <c r="C39" s="160">
        <f>'TuitionData-4Yr'!AC35</f>
        <v>6065</v>
      </c>
      <c r="D39" s="182">
        <f>(('TuitionData-4Yr'!AC35-'TuitionData-4Yr'!AB35)/'TuitionData-4Yr'!AB35)*100</f>
        <v>2.6921774466644091</v>
      </c>
      <c r="E39" s="187">
        <f>(('Constant $'!Y34-'Constant $'!X34)/'Constant $'!X34)*100</f>
        <v>0.93030185321671899</v>
      </c>
      <c r="F39" s="182">
        <f>('TuitionData-4Yr'!AB35/'Median H Income Data'!AI32)*100</f>
        <v>12.189634888856784</v>
      </c>
      <c r="G39" s="187">
        <f>('TuitionData-4Yr'!AC35/'Median H Income Data'!AJ32)*100</f>
        <v>12.673701807543623</v>
      </c>
      <c r="H39" s="176">
        <f>'TuitionData-4Yr'!BD35</f>
        <v>13538</v>
      </c>
      <c r="I39" s="182">
        <f>('TuitionData-4Yr'!BD35-'TuitionData-4Yr'!BC35)/'TuitionData-4Yr'!BC35*100</f>
        <v>-0.20639834881320948</v>
      </c>
      <c r="J39" s="392">
        <f>(('Constant $'!AW34-'Constant $'!AV34)/'Constant $'!AV34)*100</f>
        <v>-1.9185434751816197</v>
      </c>
      <c r="K39" s="127"/>
      <c r="L39" s="127"/>
      <c r="M39" s="176">
        <f>+'TuitionData-2Yr'!AA35</f>
        <v>1758</v>
      </c>
      <c r="N39" s="182">
        <f>(('TuitionData-2Yr'!AA35-'TuitionData-2Yr'!Z35)/'TuitionData-2Yr'!Z35)*100</f>
        <v>1.0344827586206897</v>
      </c>
      <c r="O39" s="187">
        <f>(('Constant $'!BU34-'Constant $'!BT34)/'Constant $'!BT34)*100</f>
        <v>-0.69895199459095503</v>
      </c>
      <c r="P39" s="182">
        <f>('TuitionData-2Yr'!Z35/'Median H Income Data'!AI32)*100</f>
        <v>3.5912571463953267</v>
      </c>
      <c r="Q39" s="187">
        <f>('TuitionData-2Yr'!AA35/'Median H Income Data'!AJ32)*100</f>
        <v>3.6735973252533691</v>
      </c>
      <c r="R39" s="176">
        <f>+'TuitionData-2Yr'!BA35</f>
        <v>4605</v>
      </c>
      <c r="S39" s="182">
        <f>(('TuitionData-2Yr'!BA35-'TuitionData-2Yr'!AZ35)/'TuitionData-2Yr'!AZ35)*100</f>
        <v>11.934856587263004</v>
      </c>
      <c r="T39" s="187">
        <f>(('Constant $'!CS34-'Constant $'!CR34)/'Constant $'!CR34)*100</f>
        <v>10.014405616403083</v>
      </c>
      <c r="U39" s="171" t="s">
        <v>119</v>
      </c>
      <c r="V39" s="93">
        <f t="shared" si="0"/>
        <v>2.232151690024732</v>
      </c>
      <c r="W39" s="93">
        <f t="shared" si="1"/>
        <v>2.6194539249146755</v>
      </c>
    </row>
    <row r="40" spans="1:35" s="12" customFormat="1">
      <c r="A40" s="160" t="s">
        <v>120</v>
      </c>
      <c r="B40" s="160"/>
      <c r="C40" s="160">
        <f>'TuitionData-4Yr'!AC36</f>
        <v>9287</v>
      </c>
      <c r="D40" s="182">
        <f>(('TuitionData-4Yr'!AC36-'TuitionData-4Yr'!AB36)/'TuitionData-4Yr'!AB36)*100</f>
        <v>2.1540118470651588E-2</v>
      </c>
      <c r="E40" s="187">
        <f>(('Constant $'!Y35-'Constant $'!X35)/'Constant $'!X35)*100</f>
        <v>-1.6945157168952836</v>
      </c>
      <c r="F40" s="182">
        <f>('TuitionData-4Yr'!AB36/'Median H Income Data'!AI33)*100</f>
        <v>15.701361291959076</v>
      </c>
      <c r="G40" s="187">
        <f>('TuitionData-4Yr'!AC36/'Median H Income Data'!AJ33)*100</f>
        <v>14.373935923231699</v>
      </c>
      <c r="H40" s="176">
        <f>'TuitionData-4Yr'!BD36</f>
        <v>26130</v>
      </c>
      <c r="I40" s="182">
        <f>('TuitionData-4Yr'!BD36-'TuitionData-4Yr'!BC36)/'TuitionData-4Yr'!BC36*100</f>
        <v>5.142443264123612</v>
      </c>
      <c r="J40" s="392">
        <f>(('Constant $'!AW35-'Constant $'!AV35)/'Constant $'!AV35)*100</f>
        <v>3.3385287963567718</v>
      </c>
      <c r="K40" s="127"/>
      <c r="L40" s="127"/>
      <c r="M40" s="176">
        <f>+'TuitionData-2Yr'!AA36</f>
        <v>4557</v>
      </c>
      <c r="N40" s="182">
        <f>(('TuitionData-2Yr'!AA36-'TuitionData-2Yr'!Z36)/'TuitionData-2Yr'!Z36)*100</f>
        <v>8.5775553967119382</v>
      </c>
      <c r="O40" s="187">
        <f>(('Constant $'!BU35-'Constant $'!BT35)/'Constant $'!BT35)*100</f>
        <v>6.71470518157225</v>
      </c>
      <c r="P40" s="182">
        <f>('TuitionData-2Yr'!Z36/'Median H Income Data'!AI33)*100</f>
        <v>7.097319692229644</v>
      </c>
      <c r="Q40" s="187">
        <f>('TuitionData-2Yr'!AA36/'Median H Income Data'!AJ33)*100</f>
        <v>7.0530877573131088</v>
      </c>
      <c r="R40" s="176">
        <f>+'TuitionData-2Yr'!BA36</f>
        <v>9177.5</v>
      </c>
      <c r="S40" s="182">
        <f>(('TuitionData-2Yr'!BA36-'TuitionData-2Yr'!AZ36)/'TuitionData-2Yr'!AZ36)*100</f>
        <v>3.9589941096511101</v>
      </c>
      <c r="T40" s="187">
        <f>(('Constant $'!CS35-'Constant $'!CR35)/'Constant $'!CR35)*100</f>
        <v>2.1753839165933631</v>
      </c>
      <c r="U40" s="171" t="s">
        <v>120</v>
      </c>
      <c r="V40" s="93">
        <f t="shared" si="0"/>
        <v>2.8136104231721761</v>
      </c>
      <c r="W40" s="93">
        <f t="shared" si="1"/>
        <v>2.0139346061005048</v>
      </c>
    </row>
    <row r="41" spans="1:35" s="12" customFormat="1">
      <c r="A41" s="160" t="s">
        <v>121</v>
      </c>
      <c r="B41" s="160"/>
      <c r="C41" s="160">
        <f>'TuitionData-4Yr'!AC37</f>
        <v>6194</v>
      </c>
      <c r="D41" s="182">
        <f>(('TuitionData-4Yr'!AC37-'TuitionData-4Yr'!AB37)/'TuitionData-4Yr'!AB37)*100</f>
        <v>2.7197346600331676</v>
      </c>
      <c r="E41" s="187">
        <f>(('Constant $'!Y36-'Constant $'!X36)/'Constant $'!X36)*100</f>
        <v>0.95738627125807763</v>
      </c>
      <c r="F41" s="182">
        <f>('TuitionData-4Yr'!AB37/'Median H Income Data'!AI34)*100</f>
        <v>8.9358486092381568</v>
      </c>
      <c r="G41" s="187">
        <f>('TuitionData-4Yr'!AC37/'Median H Income Data'!AJ34)*100</f>
        <v>8.684922671377894</v>
      </c>
      <c r="H41" s="176">
        <f>'TuitionData-4Yr'!BD37</f>
        <v>18177</v>
      </c>
      <c r="I41" s="182">
        <f>('TuitionData-4Yr'!BD37-'TuitionData-4Yr'!BC37)/'TuitionData-4Yr'!BC37*100</f>
        <v>2.5153685635327956</v>
      </c>
      <c r="J41" s="392">
        <f>(('Constant $'!AW36-'Constant $'!AV36)/'Constant $'!AV36)*100</f>
        <v>0.75652645582510969</v>
      </c>
      <c r="K41" s="127"/>
      <c r="L41" s="127"/>
      <c r="M41" s="176">
        <f>+'TuitionData-2Yr'!AA37</f>
        <v>3736.5</v>
      </c>
      <c r="N41" s="182">
        <f>(('TuitionData-2Yr'!AA37-'TuitionData-2Yr'!Z37)/'TuitionData-2Yr'!Z37)*100</f>
        <v>2.6229057951112331</v>
      </c>
      <c r="O41" s="187">
        <f>(('Constant $'!BU36-'Constant $'!BT36)/'Constant $'!BT36)*100</f>
        <v>0.86221868588137462</v>
      </c>
      <c r="P41" s="182">
        <f>('TuitionData-2Yr'!Z37/'Median H Income Data'!AI34)*100</f>
        <v>5.3955928335383287</v>
      </c>
      <c r="Q41" s="187">
        <f>('TuitionData-2Yr'!AA37/'Median H Income Data'!AJ34)*100</f>
        <v>5.2391368359062804</v>
      </c>
      <c r="R41" s="176">
        <f>+'TuitionData-2Yr'!BA37</f>
        <v>12201</v>
      </c>
      <c r="S41" s="182">
        <f>(('TuitionData-2Yr'!BA37-'TuitionData-2Yr'!AZ37)/'TuitionData-2Yr'!AZ37)*100</f>
        <v>2.5380284057483822</v>
      </c>
      <c r="T41" s="187">
        <f>(('Constant $'!CS36-'Constant $'!CR36)/'Constant $'!CR36)*100</f>
        <v>0.77879752623798426</v>
      </c>
      <c r="U41" s="171" t="s">
        <v>121</v>
      </c>
      <c r="V41" s="93">
        <f t="shared" si="0"/>
        <v>2.9346141427187602</v>
      </c>
      <c r="W41" s="93">
        <f t="shared" si="1"/>
        <v>3.265355279004416</v>
      </c>
      <c r="Y41" s="526" t="s">
        <v>163</v>
      </c>
      <c r="Z41" s="526"/>
      <c r="AA41" s="526"/>
      <c r="AB41" s="526"/>
      <c r="AC41" s="526"/>
      <c r="AD41" s="526"/>
      <c r="AE41" s="526"/>
      <c r="AF41" s="526"/>
      <c r="AG41" s="526"/>
      <c r="AH41" s="526"/>
      <c r="AI41" s="526"/>
    </row>
    <row r="42" spans="1:35" s="12" customFormat="1">
      <c r="A42" s="160" t="s">
        <v>122</v>
      </c>
      <c r="B42" s="160"/>
      <c r="C42" s="160">
        <f>'TuitionData-4Yr'!AC38</f>
        <v>7933</v>
      </c>
      <c r="D42" s="182">
        <f>(('TuitionData-4Yr'!AC38-'TuitionData-4Yr'!AB38)/'TuitionData-4Yr'!AB38)*100</f>
        <v>2.7723798419484389</v>
      </c>
      <c r="E42" s="187">
        <f>(('Constant $'!Y37-'Constant $'!X37)/'Constant $'!X37)*100</f>
        <v>1.0091282270130386</v>
      </c>
      <c r="F42" s="182">
        <f>('TuitionData-4Yr'!AB38/'Median H Income Data'!AI35)*100</f>
        <v>10.978523680841985</v>
      </c>
      <c r="G42" s="187">
        <f>('TuitionData-4Yr'!AC38/'Median H Income Data'!AJ35)*100</f>
        <v>10.518709061497255</v>
      </c>
      <c r="H42" s="176">
        <f>'TuitionData-4Yr'!BD38</f>
        <v>25059</v>
      </c>
      <c r="I42" s="182">
        <f>('TuitionData-4Yr'!BD38-'TuitionData-4Yr'!BC38)/'TuitionData-4Yr'!BC38*100</f>
        <v>4.9767500314188764</v>
      </c>
      <c r="J42" s="392">
        <f>(('Constant $'!AW37-'Constant $'!AV37)/'Constant $'!AV37)*100</f>
        <v>3.1756783397033446</v>
      </c>
      <c r="K42" s="127"/>
      <c r="L42" s="127"/>
      <c r="M42" s="176">
        <f>+'TuitionData-2Yr'!AA38</f>
        <v>4065</v>
      </c>
      <c r="N42" s="182">
        <f>(('TuitionData-2Yr'!AA38-'TuitionData-2Yr'!Z38)/'TuitionData-2Yr'!Z38)*100</f>
        <v>5.502206073189722</v>
      </c>
      <c r="O42" s="187">
        <f>(('Constant $'!BU37-'Constant $'!BT37)/'Constant $'!BT37)*100</f>
        <v>3.6921192042869451</v>
      </c>
      <c r="P42" s="182">
        <f>('TuitionData-2Yr'!Z38/'Median H Income Data'!AI35)*100</f>
        <v>5.4800170672735034</v>
      </c>
      <c r="Q42" s="187">
        <f>('TuitionData-2Yr'!AA38/'Median H Income Data'!AJ35)*100</f>
        <v>5.3899599565090561</v>
      </c>
      <c r="R42" s="176">
        <f>+'TuitionData-2Yr'!BA38</f>
        <v>5558.5</v>
      </c>
      <c r="S42" s="182">
        <f>(('TuitionData-2Yr'!BA38-'TuitionData-2Yr'!AZ38)/'TuitionData-2Yr'!AZ38)*100</f>
        <v>4.1210077737192101</v>
      </c>
      <c r="T42" s="187">
        <f>(('Constant $'!CS37-'Constant $'!CR37)/'Constant $'!CR37)*100</f>
        <v>2.3346179344642173</v>
      </c>
      <c r="U42" s="171" t="s">
        <v>122</v>
      </c>
      <c r="V42" s="93">
        <f t="shared" si="0"/>
        <v>3.1588302029497037</v>
      </c>
      <c r="W42" s="93">
        <f t="shared" si="1"/>
        <v>1.3674046740467405</v>
      </c>
      <c r="Y42" s="526"/>
      <c r="Z42" s="526"/>
      <c r="AA42" s="526"/>
      <c r="AB42" s="526"/>
      <c r="AC42" s="526"/>
      <c r="AD42" s="526"/>
      <c r="AE42" s="526"/>
      <c r="AF42" s="526"/>
      <c r="AG42" s="526"/>
      <c r="AH42" s="526"/>
      <c r="AI42" s="526"/>
    </row>
    <row r="43" spans="1:35" s="12" customFormat="1">
      <c r="A43" s="161" t="s">
        <v>123</v>
      </c>
      <c r="B43" s="161"/>
      <c r="C43" s="161">
        <f>'TuitionData-4Yr'!AC39</f>
        <v>4443</v>
      </c>
      <c r="D43" s="183">
        <f>(('TuitionData-4Yr'!AC39-'TuitionData-4Yr'!AB39)/'TuitionData-4Yr'!AB39)*100</f>
        <v>3.0619345859429368</v>
      </c>
      <c r="E43" s="188">
        <f>(('Constant $'!Y38-'Constant $'!X38)/'Constant $'!X38)*100</f>
        <v>1.2937151200076178</v>
      </c>
      <c r="F43" s="183">
        <f>('TuitionData-4Yr'!AB39/'Median H Income Data'!AI36)*100</f>
        <v>7.4547372425599612</v>
      </c>
      <c r="G43" s="188">
        <f>('TuitionData-4Yr'!AC39/'Median H Income Data'!AJ36)*100</f>
        <v>7.6819337102546807</v>
      </c>
      <c r="H43" s="177">
        <f>'TuitionData-4Yr'!BD39</f>
        <v>13731</v>
      </c>
      <c r="I43" s="183">
        <f>('TuitionData-4Yr'!BD39-'TuitionData-4Yr'!BC39)/'TuitionData-4Yr'!BC39*100</f>
        <v>3.7162927713573533</v>
      </c>
      <c r="J43" s="394">
        <f>(('Constant $'!AW38-'Constant $'!AV38)/'Constant $'!AV38)*100</f>
        <v>1.9368465718487529</v>
      </c>
      <c r="K43" s="127"/>
      <c r="L43" s="127"/>
      <c r="M43" s="176">
        <f>+'TuitionData-2Yr'!AA39</f>
        <v>3024</v>
      </c>
      <c r="N43" s="182">
        <f>(('TuitionData-2Yr'!AA39-'TuitionData-2Yr'!Z39)/'TuitionData-2Yr'!Z39)*100</f>
        <v>5.8823529411764701</v>
      </c>
      <c r="O43" s="187">
        <f>(('Constant $'!BU38-'Constant $'!BT38)/'Constant $'!BT38)*100</f>
        <v>4.0657439446366617</v>
      </c>
      <c r="P43" s="182">
        <f>('TuitionData-2Yr'!Z39/'Median H Income Data'!AI36)*100</f>
        <v>4.9386985768386102</v>
      </c>
      <c r="Q43" s="187">
        <f>('TuitionData-2Yr'!AA39/'Median H Income Data'!AJ36)*100</f>
        <v>5.2284869547175683</v>
      </c>
      <c r="R43" s="176">
        <f>+'TuitionData-2Yr'!BA39</f>
        <v>7536</v>
      </c>
      <c r="S43" s="182">
        <f>(('TuitionData-2Yr'!BA39-'TuitionData-2Yr'!AZ39)/'TuitionData-2Yr'!AZ39)*100</f>
        <v>5.7239057239057241</v>
      </c>
      <c r="T43" s="187">
        <f>(('Constant $'!CS38-'Constant $'!CR38)/'Constant $'!CR38)*100</f>
        <v>3.9100151845249806</v>
      </c>
      <c r="U43" s="171" t="s">
        <v>123</v>
      </c>
      <c r="V43" s="93">
        <f t="shared" si="0"/>
        <v>3.0904794058068874</v>
      </c>
      <c r="W43" s="93">
        <f t="shared" si="1"/>
        <v>2.4920634920634921</v>
      </c>
    </row>
    <row r="44" spans="1:35" s="12" customFormat="1">
      <c r="A44" s="127" t="s">
        <v>124</v>
      </c>
      <c r="B44" s="127"/>
      <c r="C44" s="127">
        <f>'TuitionData-4Yr'!AC40</f>
        <v>8772</v>
      </c>
      <c r="D44" s="181">
        <f>(('TuitionData-4Yr'!AC40-'TuitionData-4Yr'!AB40)/'TuitionData-4Yr'!AB40)*100</f>
        <v>2.5245441795231418</v>
      </c>
      <c r="E44" s="89">
        <f>(('Constant $'!Y39-'Constant $'!X39)/'Constant $'!X39)*100</f>
        <v>0.76554464703131675</v>
      </c>
      <c r="F44" s="521">
        <f>('TuitionData-4Yr'!AB40/'Median H Income Data'!AI37)*100</f>
        <v>14.682866556836901</v>
      </c>
      <c r="G44" s="89">
        <f>('TuitionData-4Yr'!AC40/'Median H Income Data'!AJ37)*100</f>
        <v>14.695067302135072</v>
      </c>
      <c r="H44" s="143">
        <f>'TuitionData-4Yr'!BD40</f>
        <v>17390</v>
      </c>
      <c r="I44" s="181">
        <f>('TuitionData-4Yr'!BD40-'TuitionData-4Yr'!BC40)/'TuitionData-4Yr'!BC40*100</f>
        <v>2.762594179347023</v>
      </c>
      <c r="J44" s="380">
        <f>(('Constant $'!AW39-'Constant $'!AV39)/'Constant $'!AV39)*100</f>
        <v>0.99951045568174424</v>
      </c>
      <c r="K44" s="127"/>
      <c r="L44" s="127"/>
      <c r="M44" s="511">
        <f>+'TuitionData-2Yr'!AA40</f>
        <v>4328.5</v>
      </c>
      <c r="N44" s="184">
        <f>(('TuitionData-2Yr'!AA40-'TuitionData-2Yr'!Z40)/'TuitionData-2Yr'!Z40)*100</f>
        <v>2.5954017539701351</v>
      </c>
      <c r="O44" s="512">
        <f>(('Constant $'!BU39-'Constant $'!BT39)/'Constant $'!BT39)*100</f>
        <v>0.83518652779906144</v>
      </c>
      <c r="P44" s="184">
        <f>('TuitionData-2Yr'!Z40/'Median H Income Data'!AI37)*100</f>
        <v>7.2401839648544755</v>
      </c>
      <c r="Q44" s="512">
        <f>('TuitionData-2Yr'!AA40/'Median H Income Data'!AJ37)*100</f>
        <v>7.2512082555052055</v>
      </c>
      <c r="R44" s="511">
        <f>+'TuitionData-2Yr'!BA40</f>
        <v>6718</v>
      </c>
      <c r="S44" s="184">
        <f>(('TuitionData-2Yr'!BA40-'TuitionData-2Yr'!AZ40)/'TuitionData-2Yr'!AZ40)*100</f>
        <v>3.4652702910827045</v>
      </c>
      <c r="T44" s="512">
        <f>(('Constant $'!CS39-'Constant $'!CR39)/'Constant $'!CR39)*100</f>
        <v>1.690130849814121</v>
      </c>
      <c r="U44" s="513" t="s">
        <v>124</v>
      </c>
      <c r="V44" s="93">
        <f t="shared" si="0"/>
        <v>1.9824441404468764</v>
      </c>
      <c r="W44" s="93">
        <f t="shared" si="1"/>
        <v>1.5520388125216589</v>
      </c>
    </row>
    <row r="45" spans="1:35" s="12" customFormat="1">
      <c r="A45" s="127" t="s">
        <v>152</v>
      </c>
      <c r="B45" s="127"/>
      <c r="C45" s="89">
        <f>(C44/$C$10)*100</f>
        <v>103.6634365398251</v>
      </c>
      <c r="D45" s="181"/>
      <c r="E45" s="89"/>
      <c r="F45" s="521"/>
      <c r="G45" s="89"/>
      <c r="H45" s="292">
        <f>(H44/$H$10)*100</f>
        <v>91.142557651991623</v>
      </c>
      <c r="I45" s="181"/>
      <c r="J45" s="380"/>
      <c r="K45" s="127"/>
      <c r="L45" s="127"/>
      <c r="M45" s="292">
        <f>(M44/$M$10)*100</f>
        <v>114.52573091678792</v>
      </c>
      <c r="N45" s="181"/>
      <c r="O45" s="89"/>
      <c r="P45" s="181"/>
      <c r="Q45" s="89"/>
      <c r="R45" s="292">
        <f>(R44/$R$10)*100</f>
        <v>84.973437895269413</v>
      </c>
      <c r="S45" s="181"/>
      <c r="T45" s="89"/>
      <c r="U45" s="21" t="s">
        <v>152</v>
      </c>
      <c r="V45" s="93"/>
      <c r="W45" s="93"/>
    </row>
    <row r="46" spans="1:35" s="12" customFormat="1">
      <c r="A46" s="160" t="s">
        <v>125</v>
      </c>
      <c r="B46" s="160"/>
      <c r="C46" s="160">
        <f>'TuitionData-4Yr'!AC42</f>
        <v>12049.5</v>
      </c>
      <c r="D46" s="182">
        <f>(('TuitionData-4Yr'!AC42-'TuitionData-4Yr'!AB42)/'TuitionData-4Yr'!AB42)*100</f>
        <v>2.4878795611125288</v>
      </c>
      <c r="E46" s="187">
        <f>(('Constant $'!Y41-'Constant $'!X41)/'Constant $'!X41)*100</f>
        <v>0.72950907844637125</v>
      </c>
      <c r="F46" s="182">
        <f>('TuitionData-4Yr'!AB42/'Median H Income Data'!AI39)*100</f>
        <v>19.152575505815658</v>
      </c>
      <c r="G46" s="187">
        <f>('TuitionData-4Yr'!AC42/'Median H Income Data'!AJ39)*100</f>
        <v>18.649878499899394</v>
      </c>
      <c r="H46" s="176">
        <f>'TuitionData-4Yr'!BD42</f>
        <v>18389</v>
      </c>
      <c r="I46" s="182">
        <f>('TuitionData-4Yr'!BD42-'TuitionData-4Yr'!BC42)/'TuitionData-4Yr'!BC42*100</f>
        <v>3.8926553672316384</v>
      </c>
      <c r="J46" s="392">
        <f>(('Constant $'!AW41-'Constant $'!AV41)/'Constant $'!AV41)*100</f>
        <v>2.1101833388722664</v>
      </c>
      <c r="K46" s="127"/>
      <c r="L46" s="127"/>
      <c r="M46" s="176">
        <f>+'TuitionData-2Yr'!AA42</f>
        <v>3887</v>
      </c>
      <c r="N46" s="182">
        <f>(('TuitionData-2Yr'!AA42-'TuitionData-2Yr'!Z42)/'TuitionData-2Yr'!Z42)*100</f>
        <v>6.7270730367929712</v>
      </c>
      <c r="O46" s="187">
        <f>(('Constant $'!BU41-'Constant $'!BT41)/'Constant $'!BT41)*100</f>
        <v>4.895971293514652</v>
      </c>
      <c r="P46" s="182">
        <f>('TuitionData-2Yr'!Z42/'Median H Income Data'!AI39)*100</f>
        <v>5.9329488808523116</v>
      </c>
      <c r="Q46" s="187">
        <f>('TuitionData-2Yr'!AA42/'Median H Income Data'!AJ39)*100</f>
        <v>6.016189694934142</v>
      </c>
      <c r="R46" s="176">
        <f>+'TuitionData-2Yr'!BA42</f>
        <v>11906</v>
      </c>
      <c r="S46" s="182">
        <f>(('TuitionData-2Yr'!BA42-'TuitionData-2Yr'!AZ42)/'TuitionData-2Yr'!AZ42)*100</f>
        <v>4.4844229925405887</v>
      </c>
      <c r="T46" s="187">
        <f>(('Constant $'!CS41-'Constant $'!CR41)/'Constant $'!CR41)*100</f>
        <v>2.6917980882567956</v>
      </c>
      <c r="U46" s="171" t="s">
        <v>125</v>
      </c>
      <c r="V46" s="93">
        <f t="shared" si="0"/>
        <v>1.5261214158263829</v>
      </c>
      <c r="W46" s="93">
        <f t="shared" si="1"/>
        <v>3.0630306148700797</v>
      </c>
    </row>
    <row r="47" spans="1:35" s="12" customFormat="1">
      <c r="A47" s="160" t="s">
        <v>126</v>
      </c>
      <c r="B47" s="160"/>
      <c r="C47" s="160">
        <f>'TuitionData-4Yr'!AC43</f>
        <v>7588.5</v>
      </c>
      <c r="D47" s="182">
        <f>(('TuitionData-4Yr'!AC43-'TuitionData-4Yr'!AB43)/'TuitionData-4Yr'!AB43)*100</f>
        <v>7.2882793722607104</v>
      </c>
      <c r="E47" s="187">
        <f>(('Constant $'!Y42-'Constant $'!X42)/'Constant $'!X42)*100</f>
        <v>5.4475490889130871</v>
      </c>
      <c r="F47" s="182">
        <f>('TuitionData-4Yr'!AB43/'Median H Income Data'!AI40)*100</f>
        <v>12.609191713908796</v>
      </c>
      <c r="G47" s="187">
        <f>('TuitionData-4Yr'!AC43/'Median H Income Data'!AJ40)*100</f>
        <v>12.889609838126137</v>
      </c>
      <c r="H47" s="176">
        <f>'TuitionData-4Yr'!BD43</f>
        <v>19038</v>
      </c>
      <c r="I47" s="182">
        <f>('TuitionData-4Yr'!BD43-'TuitionData-4Yr'!BC43)/'TuitionData-4Yr'!BC43*100</f>
        <v>1.9001231065674677</v>
      </c>
      <c r="J47" s="392">
        <f>(('Constant $'!AW42-'Constant $'!AV42)/'Constant $'!AV42)*100</f>
        <v>0.15183668071948506</v>
      </c>
      <c r="K47" s="127"/>
      <c r="L47" s="127"/>
      <c r="M47" s="176">
        <f>+'TuitionData-2Yr'!AA43</f>
        <v>4255</v>
      </c>
      <c r="N47" s="182">
        <f>(('TuitionData-2Yr'!AA43-'TuitionData-2Yr'!Z43)/'TuitionData-2Yr'!Z43)*100</f>
        <v>1.9161676646706587</v>
      </c>
      <c r="O47" s="187">
        <f>(('Constant $'!BU42-'Constant $'!BT42)/'Constant $'!BT42)*100</f>
        <v>0.16760596454148238</v>
      </c>
      <c r="P47" s="182">
        <f>('TuitionData-2Yr'!Z43/'Median H Income Data'!AI40)*100</f>
        <v>7.4428637643954785</v>
      </c>
      <c r="Q47" s="187">
        <f>('TuitionData-2Yr'!AA43/'Median H Income Data'!AJ40)*100</f>
        <v>7.2274217383180739</v>
      </c>
      <c r="R47" s="176">
        <f>+'TuitionData-2Yr'!BA43</f>
        <v>8211</v>
      </c>
      <c r="S47" s="182">
        <f>(('TuitionData-2Yr'!BA43-'TuitionData-2Yr'!AZ43)/'TuitionData-2Yr'!AZ43)*100</f>
        <v>1.9746646795827123</v>
      </c>
      <c r="T47" s="187">
        <f>(('Constant $'!CS42-'Constant $'!CR42)/'Constant $'!CR42)*100</f>
        <v>0.22509935419771079</v>
      </c>
      <c r="U47" s="171" t="s">
        <v>126</v>
      </c>
      <c r="V47" s="93">
        <f t="shared" si="0"/>
        <v>2.5087962047835539</v>
      </c>
      <c r="W47" s="93">
        <f t="shared" si="1"/>
        <v>1.9297297297297298</v>
      </c>
    </row>
    <row r="48" spans="1:35" s="12" customFormat="1">
      <c r="A48" s="160" t="s">
        <v>127</v>
      </c>
      <c r="B48" s="160"/>
      <c r="C48" s="160">
        <f>'TuitionData-4Yr'!AC44</f>
        <v>8699</v>
      </c>
      <c r="D48" s="182">
        <f>(('TuitionData-4Yr'!AC44-'TuitionData-4Yr'!AB44)/'TuitionData-4Yr'!AB44)*100</f>
        <v>4.6937056204116017</v>
      </c>
      <c r="E48" s="187">
        <f>(('Constant $'!Y43-'Constant $'!X43)/'Constant $'!X43)*100</f>
        <v>2.8974900828064816</v>
      </c>
      <c r="F48" s="182">
        <f>('TuitionData-4Yr'!AB44/'Median H Income Data'!AI41)*100</f>
        <v>14.060649135276002</v>
      </c>
      <c r="G48" s="187">
        <f>('TuitionData-4Yr'!AC44/'Median H Income Data'!AJ41)*100</f>
        <v>13.703312802255793</v>
      </c>
      <c r="H48" s="176">
        <f>'TuitionData-4Yr'!BD44</f>
        <v>22472</v>
      </c>
      <c r="I48" s="182">
        <f>('TuitionData-4Yr'!BD44-'TuitionData-4Yr'!BC44)/'TuitionData-4Yr'!BC44*100</f>
        <v>4.118982532548765</v>
      </c>
      <c r="J48" s="392">
        <f>(('Constant $'!AW43-'Constant $'!AV43)/'Constant $'!AV43)*100</f>
        <v>2.3326274400785483</v>
      </c>
      <c r="K48" s="127"/>
      <c r="L48" s="127"/>
      <c r="M48" s="176">
        <f>+'TuitionData-2Yr'!AA44</f>
        <v>5111</v>
      </c>
      <c r="N48" s="182">
        <f>(('TuitionData-2Yr'!AA44-'TuitionData-2Yr'!Z44)/'TuitionData-2Yr'!Z44)*100</f>
        <v>4.4233323117785268</v>
      </c>
      <c r="O48" s="187">
        <f>(('Constant $'!BU43-'Constant $'!BT43)/'Constant $'!BT43)*100</f>
        <v>2.6317555319195622</v>
      </c>
      <c r="P48" s="182">
        <f>('TuitionData-2Yr'!Z44/'Median H Income Data'!AI41)*100</f>
        <v>8.2825667580465012</v>
      </c>
      <c r="Q48" s="187">
        <f>('TuitionData-2Yr'!AA44/'Median H Income Data'!AJ41)*100</f>
        <v>8.0512279264661863</v>
      </c>
      <c r="R48" s="176">
        <f>+'TuitionData-2Yr'!BA44</f>
        <v>5792</v>
      </c>
      <c r="S48" s="182">
        <f>(('TuitionData-2Yr'!BA44-'TuitionData-2Yr'!AZ44)/'TuitionData-2Yr'!AZ44)*100</f>
        <v>2.4951336046717394</v>
      </c>
      <c r="T48" s="187">
        <f>(('Constant $'!CS43-'Constant $'!CR43)/'Constant $'!CR43)*100</f>
        <v>0.73663866537589118</v>
      </c>
      <c r="U48" s="171" t="s">
        <v>127</v>
      </c>
      <c r="V48" s="93">
        <f t="shared" si="0"/>
        <v>2.5832854351074834</v>
      </c>
      <c r="W48" s="93">
        <f t="shared" si="1"/>
        <v>1.133242027000587</v>
      </c>
    </row>
    <row r="49" spans="1:23" s="12" customFormat="1">
      <c r="A49" s="160" t="s">
        <v>128</v>
      </c>
      <c r="B49" s="160"/>
      <c r="C49" s="160">
        <f>'TuitionData-4Yr'!AC45</f>
        <v>7539</v>
      </c>
      <c r="D49" s="182">
        <f>(('TuitionData-4Yr'!AC45-'TuitionData-4Yr'!AB45)/'TuitionData-4Yr'!AB45)*100</f>
        <v>2.8232405891980359</v>
      </c>
      <c r="E49" s="187">
        <f>(('Constant $'!Y44-'Constant $'!X44)/'Constant $'!X44)*100</f>
        <v>1.0591163634029572</v>
      </c>
      <c r="F49" s="182">
        <f>('TuitionData-4Yr'!AB45/'Median H Income Data'!AI42)*100</f>
        <v>12.906178489702516</v>
      </c>
      <c r="G49" s="187">
        <f>('TuitionData-4Yr'!AC45/'Median H Income Data'!AJ42)*100</f>
        <v>13.027025158971522</v>
      </c>
      <c r="H49" s="176">
        <f>'TuitionData-4Yr'!BD45</f>
        <v>18035</v>
      </c>
      <c r="I49" s="182">
        <f>('TuitionData-4Yr'!BD45-'TuitionData-4Yr'!BC45)/'TuitionData-4Yr'!BC45*100</f>
        <v>2.916000913033554</v>
      </c>
      <c r="J49" s="392">
        <f>(('Constant $'!AW44-'Constant $'!AV44)/'Constant $'!AV44)*100</f>
        <v>1.1502852110942419</v>
      </c>
      <c r="K49" s="127"/>
      <c r="L49" s="127"/>
      <c r="M49" s="176">
        <f>+'TuitionData-2Yr'!AA45</f>
        <v>3160</v>
      </c>
      <c r="N49" s="182">
        <f>(('TuitionData-2Yr'!AA45-'TuitionData-2Yr'!Z45)/'TuitionData-2Yr'!Z45)*100</f>
        <v>5.6326257730235669</v>
      </c>
      <c r="O49" s="187">
        <f>(('Constant $'!BU44-'Constant $'!BT44)/'Constant $'!BT44)*100</f>
        <v>3.8203013112314861</v>
      </c>
      <c r="P49" s="182">
        <f>('TuitionData-2Yr'!Z45/'Median H Income Data'!AI42)*100</f>
        <v>5.2657982749515924</v>
      </c>
      <c r="Q49" s="187">
        <f>('TuitionData-2Yr'!AA45/'Median H Income Data'!AJ42)*100</f>
        <v>5.4603262372131605</v>
      </c>
      <c r="R49" s="176">
        <f>+'TuitionData-2Yr'!BA45</f>
        <v>4352</v>
      </c>
      <c r="S49" s="182">
        <f>(('TuitionData-2Yr'!BA45-'TuitionData-2Yr'!AZ45)/'TuitionData-2Yr'!AZ45)*100</f>
        <v>-1.6052453086140628</v>
      </c>
      <c r="T49" s="187">
        <f>(('Constant $'!CS44-'Constant $'!CR44)/'Constant $'!CR44)*100</f>
        <v>-3.29339060969177</v>
      </c>
      <c r="U49" s="171" t="s">
        <v>128</v>
      </c>
      <c r="V49" s="93">
        <f t="shared" si="0"/>
        <v>2.3922270858204007</v>
      </c>
      <c r="W49" s="93">
        <f t="shared" si="1"/>
        <v>1.3772151898734177</v>
      </c>
    </row>
    <row r="50" spans="1:23" s="12" customFormat="1">
      <c r="A50" s="127" t="s">
        <v>129</v>
      </c>
      <c r="B50" s="127"/>
      <c r="C50" s="127">
        <f>'TuitionData-4Yr'!AC46</f>
        <v>12093</v>
      </c>
      <c r="D50" s="181">
        <f>(('TuitionData-4Yr'!AC46-'TuitionData-4Yr'!AB46)/'TuitionData-4Yr'!AB46)*100</f>
        <v>2.9629629629629632</v>
      </c>
      <c r="E50" s="89">
        <f>(('Constant $'!Y45-'Constant $'!X45)/'Constant $'!X45)*100</f>
        <v>1.1964415395787786</v>
      </c>
      <c r="F50" s="521">
        <f>('TuitionData-4Yr'!AB46/'Median H Income Data'!AI43)*100</f>
        <v>20.572419470669633</v>
      </c>
      <c r="G50" s="89">
        <f>('TuitionData-4Yr'!AC46/'Median H Income Data'!AJ43)*100</f>
        <v>20.95840554592721</v>
      </c>
      <c r="H50" s="143">
        <f>'TuitionData-4Yr'!BD46</f>
        <v>23063</v>
      </c>
      <c r="I50" s="181">
        <f>('TuitionData-4Yr'!BD46-'TuitionData-4Yr'!BC46)/'TuitionData-4Yr'!BC46*100</f>
        <v>-4.9810481212920239</v>
      </c>
      <c r="J50" s="380">
        <f>(('Constant $'!AW45-'Constant $'!AV45)/'Constant $'!AV45)*100</f>
        <v>-6.611275236858102</v>
      </c>
      <c r="K50" s="127"/>
      <c r="L50" s="127"/>
      <c r="M50" s="143">
        <f>+'TuitionData-2Yr'!AA46</f>
        <v>3952</v>
      </c>
      <c r="N50" s="181">
        <f>(('TuitionData-2Yr'!AA46-'TuitionData-2Yr'!Z46)/'TuitionData-2Yr'!Z46)*100</f>
        <v>4.3845747490755409</v>
      </c>
      <c r="O50" s="89">
        <f>(('Constant $'!BU45-'Constant $'!BT45)/'Constant $'!BT45)*100</f>
        <v>2.593662927400215</v>
      </c>
      <c r="P50" s="181">
        <f>('TuitionData-2Yr'!Z46/'Median H Income Data'!AI43)*100</f>
        <v>6.6315181026781804</v>
      </c>
      <c r="Q50" s="89">
        <f>('TuitionData-2Yr'!AA46/'Median H Income Data'!AJ43)*100</f>
        <v>6.8492201039861351</v>
      </c>
      <c r="R50" s="143">
        <f>+'TuitionData-2Yr'!BA46</f>
        <v>7188</v>
      </c>
      <c r="S50" s="181">
        <f>(('TuitionData-2Yr'!BA46-'TuitionData-2Yr'!AZ46)/'TuitionData-2Yr'!AZ46)*100</f>
        <v>0.53146853146853146</v>
      </c>
      <c r="T50" s="89">
        <f>(('Constant $'!CS45-'Constant $'!CR45)/'Constant $'!CR45)*100</f>
        <v>-1.1933360756890352</v>
      </c>
      <c r="U50" s="21" t="s">
        <v>129</v>
      </c>
      <c r="V50" s="93">
        <f t="shared" si="0"/>
        <v>1.9071363598776152</v>
      </c>
      <c r="W50" s="93">
        <f t="shared" si="1"/>
        <v>1.8188259109311742</v>
      </c>
    </row>
    <row r="51" spans="1:23" s="12" customFormat="1">
      <c r="A51" s="127" t="s">
        <v>130</v>
      </c>
      <c r="B51" s="127"/>
      <c r="C51" s="127">
        <f>'TuitionData-4Yr'!AC47</f>
        <v>9028.5</v>
      </c>
      <c r="D51" s="181">
        <f>(('TuitionData-4Yr'!AC47-'TuitionData-4Yr'!AB47)/'TuitionData-4Yr'!AB47)*100</f>
        <v>3.3659625622531344</v>
      </c>
      <c r="E51" s="89">
        <f>(('Constant $'!Y46-'Constant $'!X46)/'Constant $'!X46)*100</f>
        <v>1.592526930057607</v>
      </c>
      <c r="F51" s="521">
        <f>('TuitionData-4Yr'!AB47/'Median H Income Data'!AI44)*100</f>
        <v>12.439118174826968</v>
      </c>
      <c r="G51" s="89">
        <f>('TuitionData-4Yr'!AC47/'Median H Income Data'!AJ44)*100</f>
        <v>12.553531701890991</v>
      </c>
      <c r="H51" s="143">
        <f>'TuitionData-4Yr'!BD47</f>
        <v>15197</v>
      </c>
      <c r="I51" s="181">
        <f>('TuitionData-4Yr'!BD47-'TuitionData-4Yr'!BC47)/'TuitionData-4Yr'!BC47*100</f>
        <v>2.6200283611317441</v>
      </c>
      <c r="J51" s="380">
        <f>(('Constant $'!AW46-'Constant $'!AV46)/'Constant $'!AV46)*100</f>
        <v>0.85939061964173014</v>
      </c>
      <c r="K51" s="127"/>
      <c r="L51" s="127"/>
      <c r="M51" s="143">
        <f>+'TuitionData-2Yr'!AA47</f>
        <v>5396</v>
      </c>
      <c r="N51" s="181">
        <f>(('TuitionData-2Yr'!AA47-'TuitionData-2Yr'!Z47)/'TuitionData-2Yr'!Z47)*100</f>
        <v>0.87866891007664982</v>
      </c>
      <c r="O51" s="89">
        <f>(('Constant $'!BU46-'Constant $'!BT46)/'Constant $'!BT46)*100</f>
        <v>-0.85209256632174135</v>
      </c>
      <c r="P51" s="181">
        <f>('TuitionData-2Yr'!Z47/'Median H Income Data'!AI44)*100</f>
        <v>7.6177048620011973</v>
      </c>
      <c r="Q51" s="89">
        <f>('TuitionData-2Yr'!AA47/'Median H Income Data'!AJ44)*100</f>
        <v>7.5027808676307011</v>
      </c>
      <c r="R51" s="143">
        <f>+'TuitionData-2Yr'!BA47</f>
        <v>5560</v>
      </c>
      <c r="S51" s="181">
        <f>(('TuitionData-2Yr'!BA47-'TuitionData-2Yr'!AZ47)/'TuitionData-2Yr'!AZ47)*100</f>
        <v>1.8688164162696961</v>
      </c>
      <c r="T51" s="89">
        <f>(('Constant $'!CS46-'Constant $'!CR46)/'Constant $'!CR46)*100</f>
        <v>0.12106711501015079</v>
      </c>
      <c r="U51" s="21" t="s">
        <v>130</v>
      </c>
      <c r="V51" s="93">
        <f t="shared" si="0"/>
        <v>1.6832253419726422</v>
      </c>
      <c r="W51" s="93">
        <f t="shared" si="1"/>
        <v>1.0303928836174945</v>
      </c>
    </row>
    <row r="52" spans="1:23" s="12" customFormat="1">
      <c r="A52" s="127" t="s">
        <v>131</v>
      </c>
      <c r="B52" s="127"/>
      <c r="C52" s="127">
        <f>'TuitionData-4Yr'!AC48</f>
        <v>7520</v>
      </c>
      <c r="D52" s="181">
        <f>(('TuitionData-4Yr'!AC48-'TuitionData-4Yr'!AB48)/'TuitionData-4Yr'!AB48)*100</f>
        <v>2.7041791860147502</v>
      </c>
      <c r="E52" s="89">
        <f>(('Constant $'!Y47-'Constant $'!X47)/'Constant $'!X47)*100</f>
        <v>0.94209768037233166</v>
      </c>
      <c r="F52" s="521">
        <f>('TuitionData-4Yr'!AB48/'Median H Income Data'!AI45)*100</f>
        <v>13.308855605641995</v>
      </c>
      <c r="G52" s="89">
        <f>('TuitionData-4Yr'!AC48/'Median H Income Data'!AJ45)*100</f>
        <v>13.219653687263778</v>
      </c>
      <c r="H52" s="143">
        <f>'TuitionData-4Yr'!BD48</f>
        <v>14150</v>
      </c>
      <c r="I52" s="181">
        <f>('TuitionData-4Yr'!BD48-'TuitionData-4Yr'!BC48)/'TuitionData-4Yr'!BC48*100</f>
        <v>2.7820149633180793</v>
      </c>
      <c r="J52" s="380">
        <f>(('Constant $'!AW47-'Constant $'!AV47)/'Constant $'!AV47)*100</f>
        <v>1.0185980399278072</v>
      </c>
      <c r="K52" s="127"/>
      <c r="L52" s="127"/>
      <c r="M52" s="143">
        <f>+'TuitionData-2Yr'!AA48</f>
        <v>3300</v>
      </c>
      <c r="N52" s="181">
        <f>(('TuitionData-2Yr'!AA48-'TuitionData-2Yr'!Z48)/'TuitionData-2Yr'!Z48)*100</f>
        <v>6.4516129032258061</v>
      </c>
      <c r="O52" s="89">
        <f>(('Constant $'!BU47-'Constant $'!BT47)/'Constant $'!BT47)*100</f>
        <v>4.6252371916508386</v>
      </c>
      <c r="P52" s="181">
        <f>('TuitionData-2Yr'!Z48/'Median H Income Data'!AI45)*100</f>
        <v>5.6347244437981674</v>
      </c>
      <c r="Q52" s="89">
        <f>('TuitionData-2Yr'!AA48/'Median H Income Data'!AJ45)*100</f>
        <v>5.8011778148896891</v>
      </c>
      <c r="R52" s="143">
        <f>+'TuitionData-2Yr'!BA48</f>
        <v>6412.5</v>
      </c>
      <c r="S52" s="181">
        <f>(('TuitionData-2Yr'!BA48-'TuitionData-2Yr'!AZ48)/'TuitionData-2Yr'!AZ48)*100</f>
        <v>7.2324414715719056</v>
      </c>
      <c r="T52" s="89">
        <f>(('Constant $'!CS47-'Constant $'!CR47)/'Constant $'!CR47)*100</f>
        <v>5.3926691914223683</v>
      </c>
      <c r="U52" s="21" t="s">
        <v>131</v>
      </c>
      <c r="V52" s="93">
        <f t="shared" si="0"/>
        <v>1.8816489361702127</v>
      </c>
      <c r="W52" s="93">
        <f t="shared" si="1"/>
        <v>1.9431818181818181</v>
      </c>
    </row>
    <row r="53" spans="1:23" s="12" customFormat="1">
      <c r="A53" s="127" t="s">
        <v>132</v>
      </c>
      <c r="B53" s="127"/>
      <c r="C53" s="127">
        <f>'TuitionData-4Yr'!AC49</f>
        <v>7326</v>
      </c>
      <c r="D53" s="181">
        <f>(('TuitionData-4Yr'!AC49-'TuitionData-4Yr'!AB49)/'TuitionData-4Yr'!AB49)*100</f>
        <v>5.3645908241047024</v>
      </c>
      <c r="E53" s="89">
        <f>(('Constant $'!Y48-'Constant $'!X48)/'Constant $'!X48)*100</f>
        <v>3.5568650011421088</v>
      </c>
      <c r="F53" s="521">
        <f>('TuitionData-4Yr'!AB49/'Median H Income Data'!AI46)*100</f>
        <v>11.710513019166639</v>
      </c>
      <c r="G53" s="89">
        <f>('TuitionData-4Yr'!AC49/'Median H Income Data'!AJ46)*100</f>
        <v>12.288028984048708</v>
      </c>
      <c r="H53" s="143">
        <f>'TuitionData-4Yr'!BD49</f>
        <v>14106</v>
      </c>
      <c r="I53" s="181">
        <f>('TuitionData-4Yr'!BD49-'TuitionData-4Yr'!BC49)/'TuitionData-4Yr'!BC49*100</f>
        <v>5.4181301845900904</v>
      </c>
      <c r="J53" s="380">
        <f>(('Constant $'!AW48-'Constant $'!AV48)/'Constant $'!AV48)*100</f>
        <v>3.6094857941681844</v>
      </c>
      <c r="K53" s="127"/>
      <c r="L53" s="127"/>
      <c r="M53" s="143">
        <f>+'TuitionData-2Yr'!AA49</f>
        <v>3262.5</v>
      </c>
      <c r="N53" s="181">
        <f>(('TuitionData-2Yr'!AA49-'TuitionData-2Yr'!Z49)/'TuitionData-2Yr'!Z49)*100</f>
        <v>8.8588588588588593</v>
      </c>
      <c r="O53" s="89">
        <f>(('Constant $'!BU48-'Constant $'!BT48)/'Constant $'!BT48)*100</f>
        <v>6.9911823588294091</v>
      </c>
      <c r="P53" s="181">
        <f>('TuitionData-2Yr'!Z49/'Median H Income Data'!AI46)*100</f>
        <v>5.0476639606561795</v>
      </c>
      <c r="Q53" s="89">
        <f>('TuitionData-2Yr'!AA49/'Median H Income Data'!AJ46)*100</f>
        <v>5.4722487797514212</v>
      </c>
      <c r="R53" s="143">
        <f>+'TuitionData-2Yr'!BA49</f>
        <v>4251</v>
      </c>
      <c r="S53" s="181">
        <f>(('TuitionData-2Yr'!BA49-'TuitionData-2Yr'!AZ49)/'TuitionData-2Yr'!AZ49)*100</f>
        <v>3.4306569343065698</v>
      </c>
      <c r="T53" s="89">
        <f>(('Constant $'!CS48-'Constant $'!CR48)/'Constant $'!CR48)*100</f>
        <v>1.6561113496493294</v>
      </c>
      <c r="U53" s="21" t="s">
        <v>132</v>
      </c>
      <c r="V53" s="93">
        <f t="shared" si="0"/>
        <v>1.9254709254709255</v>
      </c>
      <c r="W53" s="93">
        <f t="shared" si="1"/>
        <v>1.3029885057471264</v>
      </c>
    </row>
    <row r="54" spans="1:23" s="12" customFormat="1">
      <c r="A54" s="160" t="s">
        <v>133</v>
      </c>
      <c r="B54" s="160"/>
      <c r="C54" s="160">
        <f>'TuitionData-4Yr'!AC50</f>
        <v>7107.5</v>
      </c>
      <c r="D54" s="182">
        <f>(('TuitionData-4Yr'!AC50-'TuitionData-4Yr'!AB50)/'TuitionData-4Yr'!AB50)*100</f>
        <v>3.3592670690031268</v>
      </c>
      <c r="E54" s="187">
        <f>(('Constant $'!Y49-'Constant $'!X49)/'Constant $'!X49)*100</f>
        <v>1.5859463104662987</v>
      </c>
      <c r="F54" s="182">
        <f>('TuitionData-4Yr'!AB50/'Median H Income Data'!AI47)*100</f>
        <v>11.425794231024856</v>
      </c>
      <c r="G54" s="187">
        <f>('TuitionData-4Yr'!AC50/'Median H Income Data'!AJ47)*100</f>
        <v>11.868383261530241</v>
      </c>
      <c r="H54" s="176">
        <f>'TuitionData-4Yr'!BD50</f>
        <v>12902.5</v>
      </c>
      <c r="I54" s="182">
        <f>('TuitionData-4Yr'!BD50-'TuitionData-4Yr'!BC50)/'TuitionData-4Yr'!BC50*100</f>
        <v>2.849740932642487</v>
      </c>
      <c r="J54" s="392">
        <f>(('Constant $'!AW49-'Constant $'!AV49)/'Constant $'!AV49)*100</f>
        <v>1.0851620440922398</v>
      </c>
      <c r="K54" s="127"/>
      <c r="L54" s="127"/>
      <c r="M54" s="176">
        <f>+'TuitionData-2Yr'!AA50</f>
        <v>4123</v>
      </c>
      <c r="N54" s="182">
        <f>(('TuitionData-2Yr'!AA50-'TuitionData-2Yr'!Z50)/'TuitionData-2Yr'!Z50)*100</f>
        <v>1.639344262295082</v>
      </c>
      <c r="O54" s="187">
        <f>(('Constant $'!BU49-'Constant $'!BT49)/'Constant $'!BT49)*100</f>
        <v>-0.10446801671490188</v>
      </c>
      <c r="P54" s="182">
        <f>('TuitionData-2Yr'!Z50/'Median H Income Data'!AI47)*100</f>
        <v>6.7401634986042804</v>
      </c>
      <c r="Q54" s="187">
        <f>('TuitionData-2Yr'!AA50/'Median H Income Data'!AJ47)*100</f>
        <v>6.8847476872724842</v>
      </c>
      <c r="R54" s="176">
        <f>+'TuitionData-2Yr'!BA50</f>
        <v>4749.5</v>
      </c>
      <c r="S54" s="182">
        <f>(('TuitionData-2Yr'!BA50-'TuitionData-2Yr'!AZ50)/'TuitionData-2Yr'!AZ50)*100</f>
        <v>2.9144095341278442</v>
      </c>
      <c r="T54" s="187">
        <f>(('Constant $'!CS49-'Constant $'!CR49)/'Constant $'!CR49)*100</f>
        <v>1.1487211352579925</v>
      </c>
      <c r="U54" s="171" t="s">
        <v>133</v>
      </c>
      <c r="V54" s="93">
        <f t="shared" si="0"/>
        <v>1.8153359127682025</v>
      </c>
      <c r="W54" s="93">
        <f t="shared" si="1"/>
        <v>1.1519524617996604</v>
      </c>
    </row>
    <row r="55" spans="1:23" s="12" customFormat="1">
      <c r="A55" s="160" t="s">
        <v>134</v>
      </c>
      <c r="B55" s="160"/>
      <c r="C55" s="160">
        <f>'TuitionData-4Yr'!AC51</f>
        <v>9662.5</v>
      </c>
      <c r="D55" s="182">
        <f>(('TuitionData-4Yr'!AC51-'TuitionData-4Yr'!AB51)/'TuitionData-4Yr'!AB51)*100</f>
        <v>5.1773233238415747E-2</v>
      </c>
      <c r="E55" s="187">
        <f>(('Constant $'!Y50-'Constant $'!X50)/'Constant $'!X50)*100</f>
        <v>-1.6648013075279391</v>
      </c>
      <c r="F55" s="182">
        <f>('TuitionData-4Yr'!AB51/'Median H Income Data'!AI48)*100</f>
        <v>17.889228489395204</v>
      </c>
      <c r="G55" s="187">
        <f>('TuitionData-4Yr'!AC51/'Median H Income Data'!AJ48)*100</f>
        <v>16.166677820907509</v>
      </c>
      <c r="H55" s="176">
        <f>'TuitionData-4Yr'!BD51</f>
        <v>18081</v>
      </c>
      <c r="I55" s="182">
        <f>('TuitionData-4Yr'!BD51-'TuitionData-4Yr'!BC51)/'TuitionData-4Yr'!BC51*100</f>
        <v>1.2203997088954821</v>
      </c>
      <c r="J55" s="392">
        <f>(('Constant $'!AW50-'Constant $'!AV50)/'Constant $'!AV50)*100</f>
        <v>-0.51622479591401049</v>
      </c>
      <c r="K55" s="127"/>
      <c r="L55" s="127"/>
      <c r="M55" s="176">
        <f>+'TuitionData-2Yr'!AA51</f>
        <v>4682</v>
      </c>
      <c r="N55" s="182">
        <f>(('TuitionData-2Yr'!AA51-'TuitionData-2Yr'!Z51)/'TuitionData-2Yr'!Z51)*100</f>
        <v>-1.6179869720529525</v>
      </c>
      <c r="O55" s="187">
        <f>(('Constant $'!BU50-'Constant $'!BT50)/'Constant $'!BT50)*100</f>
        <v>-3.3059136661598911</v>
      </c>
      <c r="P55" s="182">
        <f>('TuitionData-2Yr'!Z51/'Median H Income Data'!AI48)*100</f>
        <v>8.815411688431972</v>
      </c>
      <c r="Q55" s="187">
        <f>('TuitionData-2Yr'!AA51/'Median H Income Data'!AJ48)*100</f>
        <v>7.8336233435952352</v>
      </c>
      <c r="R55" s="176">
        <f>+'TuitionData-2Yr'!BA51</f>
        <v>8780</v>
      </c>
      <c r="S55" s="182">
        <f>(('TuitionData-2Yr'!BA51-'TuitionData-2Yr'!AZ51)/'TuitionData-2Yr'!AZ51)*100</f>
        <v>0.63037249283667618</v>
      </c>
      <c r="T55" s="187">
        <f>(('Constant $'!CS50-'Constant $'!CR50)/'Constant $'!CR50)*100</f>
        <v>-1.0961289960110165</v>
      </c>
      <c r="U55" s="171" t="s">
        <v>134</v>
      </c>
      <c r="V55" s="93">
        <f t="shared" si="0"/>
        <v>1.8712548512289779</v>
      </c>
      <c r="W55" s="93">
        <f t="shared" si="1"/>
        <v>1.8752669799231099</v>
      </c>
    </row>
    <row r="56" spans="1:23" s="12" customFormat="1">
      <c r="A56" s="160" t="s">
        <v>135</v>
      </c>
      <c r="B56" s="160"/>
      <c r="C56" s="160">
        <f>'TuitionData-4Yr'!AC52</f>
        <v>8687</v>
      </c>
      <c r="D56" s="182">
        <f>(('TuitionData-4Yr'!AC52-'TuitionData-4Yr'!AB52)/'TuitionData-4Yr'!AB52)*100</f>
        <v>4.4801250826868717</v>
      </c>
      <c r="E56" s="187">
        <f>(('Constant $'!Y51-'Constant $'!X51)/'Constant $'!X51)*100</f>
        <v>2.6875739170525144</v>
      </c>
      <c r="F56" s="182">
        <f>('TuitionData-4Yr'!AB52/'Median H Income Data'!AI49)*100</f>
        <v>14.472584856396868</v>
      </c>
      <c r="G56" s="187">
        <f>('TuitionData-4Yr'!AC52/'Median H Income Data'!AJ49)*100</f>
        <v>15.268745386156713</v>
      </c>
      <c r="H56" s="176">
        <f>'TuitionData-4Yr'!BD52</f>
        <v>11854</v>
      </c>
      <c r="I56" s="182">
        <f>('TuitionData-4Yr'!BD52-'TuitionData-4Yr'!BC52)/'TuitionData-4Yr'!BC52*100</f>
        <v>2.6720367242648648</v>
      </c>
      <c r="J56" s="392">
        <f>(('Constant $'!AW51-'Constant $'!AV51)/'Constant $'!AV51)*100</f>
        <v>0.91050668242696786</v>
      </c>
      <c r="K56" s="127"/>
      <c r="L56" s="127"/>
      <c r="M56" s="176">
        <f>+'TuitionData-2Yr'!AA52</f>
        <v>5687</v>
      </c>
      <c r="N56" s="182">
        <f>(('TuitionData-2Yr'!AA52-'TuitionData-2Yr'!Z52)/'TuitionData-2Yr'!Z52)*100</f>
        <v>2.8762662807525325</v>
      </c>
      <c r="O56" s="187">
        <f>(('Constant $'!BU51-'Constant $'!BT51)/'Constant $'!BT51)*100</f>
        <v>1.1112323004454974</v>
      </c>
      <c r="P56" s="182">
        <f>('TuitionData-2Yr'!Z52/'Median H Income Data'!AI49)*100</f>
        <v>9.6222802436901649</v>
      </c>
      <c r="Q56" s="187">
        <f>('TuitionData-2Yr'!AA52/'Median H Income Data'!AJ49)*100</f>
        <v>9.9957816289942691</v>
      </c>
      <c r="R56" s="176">
        <f>+'TuitionData-2Yr'!BA52</f>
        <v>5687</v>
      </c>
      <c r="S56" s="182">
        <f>(('TuitionData-2Yr'!BA52-'TuitionData-2Yr'!AZ52)/'TuitionData-2Yr'!AZ52)*100</f>
        <v>2.8762662807525325</v>
      </c>
      <c r="T56" s="187">
        <f>(('Constant $'!CS51-'Constant $'!CR51)/'Constant $'!CR51)*100</f>
        <v>1.1112323004454974</v>
      </c>
      <c r="U56" s="171" t="s">
        <v>135</v>
      </c>
      <c r="V56" s="93">
        <f t="shared" si="0"/>
        <v>1.3645677449061817</v>
      </c>
      <c r="W56" s="93">
        <f t="shared" si="1"/>
        <v>1</v>
      </c>
    </row>
    <row r="57" spans="1:23" s="12" customFormat="1">
      <c r="A57" s="160" t="s">
        <v>136</v>
      </c>
      <c r="B57" s="160"/>
      <c r="C57" s="161">
        <f>'TuitionData-4Yr'!AC53</f>
        <v>8013</v>
      </c>
      <c r="D57" s="183">
        <f>(('TuitionData-4Yr'!AC53-'TuitionData-4Yr'!AB53)/'TuitionData-4Yr'!AB53)*100</f>
        <v>-0.92729970326409483</v>
      </c>
      <c r="E57" s="188">
        <f>(('Constant $'!Y52-'Constant $'!X52)/'Constant $'!X52)*100</f>
        <v>-2.6270764240414324</v>
      </c>
      <c r="F57" s="183">
        <f>('TuitionData-4Yr'!AB53/'Median H Income Data'!AI50)*100</f>
        <v>13.521239781333067</v>
      </c>
      <c r="G57" s="188">
        <f>('TuitionData-4Yr'!AC53/'Median H Income Data'!AJ50)*100</f>
        <v>12.628642574585115</v>
      </c>
      <c r="H57" s="177">
        <f>'TuitionData-4Yr'!BD53</f>
        <v>15728</v>
      </c>
      <c r="I57" s="183">
        <f>('TuitionData-4Yr'!BD53-'TuitionData-4Yr'!BC53)/'TuitionData-4Yr'!BC53*100</f>
        <v>-3.0512235714726006</v>
      </c>
      <c r="J57" s="394">
        <f>(('Constant $'!AW52-'Constant $'!AV52)/'Constant $'!AV52)*100</f>
        <v>-4.7145604219620525</v>
      </c>
      <c r="K57" s="127"/>
      <c r="L57" s="127"/>
      <c r="M57" s="176">
        <f>+'TuitionData-2Yr'!AA53</f>
        <v>4371</v>
      </c>
      <c r="N57" s="182">
        <f>(('TuitionData-2Yr'!AA53-'TuitionData-2Yr'!Z53)/'TuitionData-2Yr'!Z53)*100</f>
        <v>0.9352268791132663</v>
      </c>
      <c r="O57" s="187">
        <f>(('Constant $'!BU52-'Constant $'!BT52)/'Constant $'!BT52)*100</f>
        <v>-0.79650495459702797</v>
      </c>
      <c r="P57" s="182">
        <f>('TuitionData-2Yr'!Z53/'Median H Income Data'!AI50)*100</f>
        <v>7.2395807211996592</v>
      </c>
      <c r="Q57" s="187">
        <f>('TuitionData-2Yr'!AA53/'Median H Income Data'!AJ50)*100</f>
        <v>6.8887803186711007</v>
      </c>
      <c r="R57" s="176">
        <f>+'TuitionData-2Yr'!BA53</f>
        <v>6352</v>
      </c>
      <c r="S57" s="182">
        <f>(('TuitionData-2Yr'!BA53-'TuitionData-2Yr'!AZ53)/'TuitionData-2Yr'!AZ53)*100</f>
        <v>2.0073871848402121</v>
      </c>
      <c r="T57" s="187">
        <f>(('Constant $'!CS52-'Constant $'!CR52)/'Constant $'!CR52)*100</f>
        <v>0.25726044392381908</v>
      </c>
      <c r="U57" s="171" t="s">
        <v>136</v>
      </c>
      <c r="V57" s="93">
        <f t="shared" si="0"/>
        <v>1.9628104330462999</v>
      </c>
      <c r="W57" s="93">
        <f t="shared" si="1"/>
        <v>1.4532143674216427</v>
      </c>
    </row>
    <row r="58" spans="1:23" s="12" customFormat="1">
      <c r="A58" s="162" t="s">
        <v>137</v>
      </c>
      <c r="B58" s="162"/>
      <c r="C58" s="127">
        <f>'TuitionData-4Yr'!AC54</f>
        <v>10298</v>
      </c>
      <c r="D58" s="181">
        <f>(('TuitionData-4Yr'!AC54-'TuitionData-4Yr'!AB54)/'TuitionData-4Yr'!AB54)*100</f>
        <v>2.6157142145383885</v>
      </c>
      <c r="E58" s="89">
        <f>(('Constant $'!Y53-'Constant $'!X53)/'Constant $'!X53)*100</f>
        <v>0.85515049026934131</v>
      </c>
      <c r="F58" s="521">
        <f>('TuitionData-4Yr'!AB54/'Median H Income Data'!AI51)*100</f>
        <v>16.310460278247302</v>
      </c>
      <c r="G58" s="89">
        <f>('TuitionData-4Yr'!AC54/'Median H Income Data'!AJ51)*100</f>
        <v>15.511372194607622</v>
      </c>
      <c r="H58" s="143">
        <f>'TuitionData-4Yr'!BD54</f>
        <v>20567</v>
      </c>
      <c r="I58" s="181">
        <f>('TuitionData-4Yr'!BD54-'TuitionData-4Yr'!BC54)/'TuitionData-4Yr'!BC54*100</f>
        <v>1.9581598255006942</v>
      </c>
      <c r="J58" s="380">
        <f>(('Constant $'!AW53-'Constant $'!AV53)/'Constant $'!AV53)*100</f>
        <v>0.2088776716317973</v>
      </c>
      <c r="K58" s="127"/>
      <c r="L58" s="127"/>
      <c r="M58" s="511">
        <f>+'TuitionData-2Yr'!AA54</f>
        <v>5096</v>
      </c>
      <c r="N58" s="184">
        <f>(('TuitionData-2Yr'!AA54-'TuitionData-2Yr'!Z54)/'TuitionData-2Yr'!Z54)*100</f>
        <v>4.8559670781893001</v>
      </c>
      <c r="O58" s="512">
        <f>(('Constant $'!BU53-'Constant $'!BT53)/'Constant $'!BT53)*100</f>
        <v>3.0569676430242776</v>
      </c>
      <c r="P58" s="184">
        <f>('TuitionData-2Yr'!Z54/'Median H Income Data'!AI51)*100</f>
        <v>7.8988428032765565</v>
      </c>
      <c r="Q58" s="512">
        <f>('TuitionData-2Yr'!AA54/'Median H Income Data'!AJ51)*100</f>
        <v>7.6758547974092481</v>
      </c>
      <c r="R58" s="511">
        <f>+'TuitionData-2Yr'!BA54</f>
        <v>10350</v>
      </c>
      <c r="S58" s="184">
        <f>(('TuitionData-2Yr'!BA54-'TuitionData-2Yr'!AZ54)/'TuitionData-2Yr'!AZ54)*100</f>
        <v>2.3941432528690147</v>
      </c>
      <c r="T58" s="512">
        <f>(('Constant $'!CS53-'Constant $'!CR53)/'Constant $'!CR53)*100</f>
        <v>0.63738099117762326</v>
      </c>
      <c r="U58" s="173" t="s">
        <v>137</v>
      </c>
      <c r="V58" s="93">
        <f t="shared" si="0"/>
        <v>1.9971839192076131</v>
      </c>
      <c r="W58" s="93">
        <f t="shared" si="1"/>
        <v>2.0310047095761381</v>
      </c>
    </row>
    <row r="59" spans="1:23" s="12" customFormat="1">
      <c r="A59" s="127" t="s">
        <v>152</v>
      </c>
      <c r="B59" s="127"/>
      <c r="C59" s="89">
        <f>(C58/$C$10)*100</f>
        <v>121.6969983455448</v>
      </c>
      <c r="D59" s="181"/>
      <c r="E59" s="89"/>
      <c r="F59" s="521"/>
      <c r="G59" s="89"/>
      <c r="H59" s="292">
        <f>(H58/$H$10)*100</f>
        <v>107.79350104821803</v>
      </c>
      <c r="I59" s="181"/>
      <c r="J59" s="380"/>
      <c r="K59" s="127"/>
      <c r="L59" s="127"/>
      <c r="M59" s="292">
        <f>(M58/$M$10)*100</f>
        <v>134.83264982140494</v>
      </c>
      <c r="N59" s="181"/>
      <c r="O59" s="89"/>
      <c r="P59" s="181"/>
      <c r="Q59" s="89"/>
      <c r="R59" s="292">
        <f>(R58/$R$10)*100</f>
        <v>130.91323045788008</v>
      </c>
      <c r="S59" s="181"/>
      <c r="T59" s="89"/>
      <c r="U59" s="21" t="s">
        <v>152</v>
      </c>
      <c r="V59" s="93"/>
      <c r="W59" s="93"/>
    </row>
    <row r="60" spans="1:23" s="12" customFormat="1">
      <c r="A60" s="160" t="s">
        <v>138</v>
      </c>
      <c r="B60" s="160"/>
      <c r="C60" s="160">
        <f>'TuitionData-4Yr'!AC56</f>
        <v>11873.5</v>
      </c>
      <c r="D60" s="182">
        <f>(('TuitionData-4Yr'!AC56-'TuitionData-4Yr'!AB56)/'TuitionData-4Yr'!AB56)*100</f>
        <v>13.080952380952382</v>
      </c>
      <c r="E60" s="187">
        <f>(('Constant $'!Y55-'Constant $'!X55)/'Constant $'!X55)*100</f>
        <v>11.140838001867403</v>
      </c>
      <c r="F60" s="182">
        <f>('TuitionData-4Yr'!AB56/'Median H Income Data'!AI53)*100</f>
        <v>13.829801245999235</v>
      </c>
      <c r="G60" s="187">
        <f>('TuitionData-4Yr'!AC56/'Median H Income Data'!AJ53)*100</f>
        <v>16.314234679857105</v>
      </c>
      <c r="H60" s="176">
        <f>'TuitionData-4Yr'!BD56</f>
        <v>29252</v>
      </c>
      <c r="I60" s="182">
        <f>('TuitionData-4Yr'!BD56-'TuitionData-4Yr'!BC56)/'TuitionData-4Yr'!BC56*100</f>
        <v>25.217242412567952</v>
      </c>
      <c r="J60" s="392">
        <f>(('Constant $'!AW55-'Constant $'!AV55)/'Constant $'!AV55)*100</f>
        <v>23.068907371175847</v>
      </c>
      <c r="K60" s="127"/>
      <c r="L60" s="127"/>
      <c r="M60" s="176">
        <f>+'TuitionData-2Yr'!AA56</f>
        <v>4311</v>
      </c>
      <c r="N60" s="182">
        <f>(('TuitionData-2Yr'!AA56-'TuitionData-2Yr'!Z56)/'TuitionData-2Yr'!Z56)*100</f>
        <v>2.8142141664679228</v>
      </c>
      <c r="O60" s="187">
        <f>(('Constant $'!BU55-'Constant $'!BT55)/'Constant $'!BT55)*100</f>
        <v>1.050244805768715</v>
      </c>
      <c r="P60" s="182">
        <f>('TuitionData-2Yr'!Z56/'Median H Income Data'!AI53)*100</f>
        <v>5.5227006309023619</v>
      </c>
      <c r="Q60" s="187">
        <f>('TuitionData-2Yr'!AA56/'Median H Income Data'!AJ53)*100</f>
        <v>5.9233305853256386</v>
      </c>
      <c r="R60" s="176">
        <f>+'TuitionData-2Yr'!BA56</f>
        <v>12863</v>
      </c>
      <c r="S60" s="182">
        <f>(('TuitionData-2Yr'!BA56-'TuitionData-2Yr'!AZ56)/'TuitionData-2Yr'!AZ56)*100</f>
        <v>2.6658153084843166</v>
      </c>
      <c r="T60" s="187">
        <f>(('Constant $'!CS55-'Constant $'!CR55)/'Constant $'!CR55)*100</f>
        <v>0.90439200662305141</v>
      </c>
      <c r="U60" s="171" t="s">
        <v>138</v>
      </c>
      <c r="V60" s="93">
        <f t="shared" si="0"/>
        <v>2.4636375121067924</v>
      </c>
      <c r="W60" s="93">
        <f t="shared" si="1"/>
        <v>2.9837624681048482</v>
      </c>
    </row>
    <row r="61" spans="1:23" s="12" customFormat="1">
      <c r="A61" s="160" t="s">
        <v>139</v>
      </c>
      <c r="B61" s="160"/>
      <c r="C61" s="160">
        <f>'TuitionData-4Yr'!AC57</f>
        <v>8301.5</v>
      </c>
      <c r="D61" s="182">
        <f>(('TuitionData-4Yr'!AC57-'TuitionData-4Yr'!AB57)/'TuitionData-4Yr'!AB57)*100</f>
        <v>8.0150933576214953</v>
      </c>
      <c r="E61" s="187">
        <f>(('Constant $'!Y56-'Constant $'!X56)/'Constant $'!X56)*100</f>
        <v>6.1618932264858213</v>
      </c>
      <c r="F61" s="182">
        <f>('TuitionData-4Yr'!AB57/'Median H Income Data'!AI54)*100</f>
        <v>15.112277803995594</v>
      </c>
      <c r="G61" s="187">
        <f>('TuitionData-4Yr'!AC57/'Median H Income Data'!AJ54)*100</f>
        <v>16.068248683803034</v>
      </c>
      <c r="H61" s="176">
        <f>'TuitionData-4Yr'!BD57</f>
        <v>19173</v>
      </c>
      <c r="I61" s="182">
        <f>('TuitionData-4Yr'!BD57-'TuitionData-4Yr'!BC57)/'TuitionData-4Yr'!BC57*100</f>
        <v>4.1642897889332575</v>
      </c>
      <c r="J61" s="392">
        <f>(('Constant $'!AW56-'Constant $'!AV56)/'Constant $'!AV56)*100</f>
        <v>2.3771573660838907</v>
      </c>
      <c r="K61" s="127"/>
      <c r="L61" s="127"/>
      <c r="M61" s="176">
        <f>+'TuitionData-2Yr'!AA57</f>
        <v>3681</v>
      </c>
      <c r="N61" s="182">
        <f>(('TuitionData-2Yr'!AA57-'TuitionData-2Yr'!Z57)/'TuitionData-2Yr'!Z57)*100</f>
        <v>0.13601741022850924</v>
      </c>
      <c r="O61" s="187">
        <f>(('Constant $'!BU56-'Constant $'!BT56)/'Constant $'!BT56)*100</f>
        <v>-1.5820024963195429</v>
      </c>
      <c r="P61" s="182">
        <f>('TuitionData-2Yr'!Z57/'Median H Income Data'!AI54)*100</f>
        <v>7.2282523202768596</v>
      </c>
      <c r="Q61" s="187">
        <f>('TuitionData-2Yr'!AA57/'Median H Income Data'!AJ54)*100</f>
        <v>7.1248838649736763</v>
      </c>
      <c r="R61" s="176">
        <f>+'TuitionData-2Yr'!BA57</f>
        <v>6470</v>
      </c>
      <c r="S61" s="182">
        <f>(('TuitionData-2Yr'!BA57-'TuitionData-2Yr'!AZ57)/'TuitionData-2Yr'!AZ57)*100</f>
        <v>0.52827843380981976</v>
      </c>
      <c r="T61" s="187">
        <f>(('Constant $'!CS56-'Constant $'!CR56)/'Constant $'!CR56)*100</f>
        <v>-1.1964714412800681</v>
      </c>
      <c r="U61" s="171" t="s">
        <v>139</v>
      </c>
      <c r="V61" s="93">
        <f t="shared" si="0"/>
        <v>2.3095826055532132</v>
      </c>
      <c r="W61" s="93">
        <f t="shared" si="1"/>
        <v>1.7576745449606086</v>
      </c>
    </row>
    <row r="62" spans="1:23" s="12" customFormat="1">
      <c r="A62" s="160" t="s">
        <v>140</v>
      </c>
      <c r="B62" s="160"/>
      <c r="C62" s="160">
        <f>'TuitionData-4Yr'!AC58</f>
        <v>10145</v>
      </c>
      <c r="D62" s="182">
        <f>(('TuitionData-4Yr'!AC58-'TuitionData-4Yr'!AB58)/'TuitionData-4Yr'!AB58)*100</f>
        <v>3.4623425628473816</v>
      </c>
      <c r="E62" s="187">
        <f>(('Constant $'!Y57-'Constant $'!X57)/'Constant $'!X57)*100</f>
        <v>1.6872533522102804</v>
      </c>
      <c r="F62" s="182">
        <f>('TuitionData-4Yr'!AB58/'Median H Income Data'!AI55)*100</f>
        <v>13.568621481747986</v>
      </c>
      <c r="G62" s="187">
        <f>('TuitionData-4Yr'!AC58/'Median H Income Data'!AJ55)*100</f>
        <v>13.854179469321426</v>
      </c>
      <c r="H62" s="176">
        <f>'TuitionData-4Yr'!BD58</f>
        <v>17893</v>
      </c>
      <c r="I62" s="182">
        <f>('TuitionData-4Yr'!BD58-'TuitionData-4Yr'!BC58)/'TuitionData-4Yr'!BC58*100</f>
        <v>2.1435707149992864</v>
      </c>
      <c r="J62" s="392">
        <f>(('Constant $'!AW57-'Constant $'!AV57)/'Constant $'!AV57)*100</f>
        <v>0.39110749194782191</v>
      </c>
      <c r="K62" s="127"/>
      <c r="L62" s="127"/>
      <c r="M62" s="176">
        <f>+'TuitionData-2Yr'!AA58</f>
        <v>4992</v>
      </c>
      <c r="N62" s="182">
        <f>(('TuitionData-2Yr'!AA58-'TuitionData-2Yr'!Z58)/'TuitionData-2Yr'!Z58)*100</f>
        <v>3.8269550748752081</v>
      </c>
      <c r="O62" s="187">
        <f>(('Constant $'!BU57-'Constant $'!BT57)/'Constant $'!BT57)*100</f>
        <v>2.0456102574140909</v>
      </c>
      <c r="P62" s="182">
        <f>('TuitionData-2Yr'!Z58/'Median H Income Data'!AI55)*100</f>
        <v>6.6531979077297754</v>
      </c>
      <c r="Q62" s="187">
        <f>('TuitionData-2Yr'!AA58/'Median H Income Data'!AJ55)*100</f>
        <v>6.8171576058011389</v>
      </c>
      <c r="R62" s="176">
        <f>+'TuitionData-2Yr'!BA58</f>
        <v>10032</v>
      </c>
      <c r="S62" s="182">
        <f>(('TuitionData-2Yr'!BA58-'TuitionData-2Yr'!AZ58)/'TuitionData-2Yr'!AZ58)*100</f>
        <v>2.8712059064807218</v>
      </c>
      <c r="T62" s="187">
        <f>(('Constant $'!CS57-'Constant $'!CR57)/'Constant $'!CR57)*100</f>
        <v>1.1062587463204998</v>
      </c>
      <c r="U62" s="171" t="s">
        <v>140</v>
      </c>
      <c r="V62" s="93">
        <f t="shared" si="0"/>
        <v>1.7637259733859043</v>
      </c>
      <c r="W62" s="93">
        <f t="shared" si="1"/>
        <v>2.0096153846153846</v>
      </c>
    </row>
    <row r="63" spans="1:23" s="12" customFormat="1">
      <c r="A63" s="160" t="s">
        <v>141</v>
      </c>
      <c r="B63" s="160"/>
      <c r="C63" s="160">
        <f>'TuitionData-4Yr'!AC59</f>
        <v>13868</v>
      </c>
      <c r="D63" s="182">
        <f>(('TuitionData-4Yr'!AC59-'TuitionData-4Yr'!AB59)/'TuitionData-4Yr'!AB59)*100</f>
        <v>1.8732094321604349</v>
      </c>
      <c r="E63" s="187">
        <f>(('Constant $'!Y58-'Constant $'!X58)/'Constant $'!X58)*100</f>
        <v>0.12538476053021441</v>
      </c>
      <c r="F63" s="182">
        <f>('TuitionData-4Yr'!AB59/'Median H Income Data'!AI56)*100</f>
        <v>17.850773669027014</v>
      </c>
      <c r="G63" s="187">
        <f>('TuitionData-4Yr'!AC59/'Median H Income Data'!AJ56)*100</f>
        <v>18.539859092792877</v>
      </c>
      <c r="H63" s="176">
        <f>'TuitionData-4Yr'!BD59</f>
        <v>22614</v>
      </c>
      <c r="I63" s="182">
        <f>('TuitionData-4Yr'!BD59-'TuitionData-4Yr'!BC59)/'TuitionData-4Yr'!BC59*100</f>
        <v>2.8049279447197346</v>
      </c>
      <c r="J63" s="392">
        <f>(('Constant $'!AW58-'Constant $'!AV58)/'Constant $'!AV58)*100</f>
        <v>1.041117906452476</v>
      </c>
      <c r="K63" s="127"/>
      <c r="L63" s="127"/>
      <c r="M63" s="176">
        <f>+'TuitionData-2Yr'!AA59</f>
        <v>7328</v>
      </c>
      <c r="N63" s="182">
        <f>(('TuitionData-2Yr'!AA59-'TuitionData-2Yr'!Z59)/'TuitionData-2Yr'!Z59)*100</f>
        <v>6.0185185185185182</v>
      </c>
      <c r="O63" s="187">
        <f>(('Constant $'!BU58-'Constant $'!BT58)/'Constant $'!BT58)*100</f>
        <v>4.1995733478576529</v>
      </c>
      <c r="P63" s="182">
        <f>('TuitionData-2Yr'!Z59/'Median H Income Data'!AI56)*100</f>
        <v>9.0637293469708897</v>
      </c>
      <c r="Q63" s="187">
        <f>('TuitionData-2Yr'!AA59/'Median H Income Data'!AJ56)*100</f>
        <v>9.796660472453576</v>
      </c>
      <c r="R63" s="176">
        <f>+'TuitionData-2Yr'!BA59</f>
        <v>15904</v>
      </c>
      <c r="S63" s="182">
        <f>(('TuitionData-2Yr'!BA59-'TuitionData-2Yr'!AZ59)/'TuitionData-2Yr'!AZ59)*100</f>
        <v>5.520169851380043</v>
      </c>
      <c r="T63" s="187">
        <f>(('Constant $'!CS58-'Constant $'!CR58)/'Constant $'!CR58)*100</f>
        <v>3.7097747804004739</v>
      </c>
      <c r="U63" s="171" t="s">
        <v>141</v>
      </c>
      <c r="V63" s="93">
        <f t="shared" si="0"/>
        <v>1.6306605134121719</v>
      </c>
      <c r="W63" s="93">
        <f t="shared" si="1"/>
        <v>2.1703056768558953</v>
      </c>
    </row>
    <row r="64" spans="1:23" s="12" customFormat="1">
      <c r="A64" s="127" t="s">
        <v>142</v>
      </c>
      <c r="B64" s="127"/>
      <c r="C64" s="127">
        <f>'TuitionData-4Yr'!AC60</f>
        <v>13422</v>
      </c>
      <c r="D64" s="181">
        <f>(('TuitionData-4Yr'!AC60-'TuitionData-4Yr'!AB60)/'TuitionData-4Yr'!AB60)*100</f>
        <v>2.3954836740921572</v>
      </c>
      <c r="E64" s="89">
        <f>(('Constant $'!Y59-'Constant $'!X59)/'Constant $'!X59)*100</f>
        <v>0.63869841497781832</v>
      </c>
      <c r="F64" s="521">
        <f>('TuitionData-4Yr'!AB60/'Median H Income Data'!AI57)*100</f>
        <v>19.144709937489047</v>
      </c>
      <c r="G64" s="89">
        <f>('TuitionData-4Yr'!AC60/'Median H Income Data'!AJ57)*100</f>
        <v>18.387057002342562</v>
      </c>
      <c r="H64" s="143">
        <f>'TuitionData-4Yr'!BD60</f>
        <v>21890</v>
      </c>
      <c r="I64" s="181">
        <f>('TuitionData-4Yr'!BD60-'TuitionData-4Yr'!BC60)/'TuitionData-4Yr'!BC60*100</f>
        <v>2.394985499111236</v>
      </c>
      <c r="J64" s="380">
        <f>(('Constant $'!AW59-'Constant $'!AV59)/'Constant $'!AV59)*100</f>
        <v>0.63820878711666296</v>
      </c>
      <c r="K64" s="127"/>
      <c r="L64" s="127"/>
      <c r="M64" s="143">
        <f>+'TuitionData-2Yr'!AA60</f>
        <v>4551</v>
      </c>
      <c r="N64" s="181">
        <f>(('TuitionData-2Yr'!AA60-'TuitionData-2Yr'!Z60)/'TuitionData-2Yr'!Z60)*100</f>
        <v>3.2675289312457454</v>
      </c>
      <c r="O64" s="89">
        <f>(('Constant $'!BU59-'Constant $'!BT59)/'Constant $'!BT59)*100</f>
        <v>1.4957821113469172</v>
      </c>
      <c r="P64" s="181">
        <f>('TuitionData-2Yr'!Z60/'Median H Income Data'!AI57)*100</f>
        <v>6.4365835134661449</v>
      </c>
      <c r="Q64" s="89">
        <f>('TuitionData-2Yr'!AA60/'Median H Income Data'!AJ57)*100</f>
        <v>6.2345027877857992</v>
      </c>
      <c r="R64" s="143">
        <f>+'TuitionData-2Yr'!BA60</f>
        <v>7911</v>
      </c>
      <c r="S64" s="181">
        <f>(('TuitionData-2Yr'!BA60-'TuitionData-2Yr'!AZ60)/'TuitionData-2Yr'!AZ60)*100</f>
        <v>2.2753716871363929</v>
      </c>
      <c r="T64" s="89">
        <f>(('Constant $'!CS59-'Constant $'!CR59)/'Constant $'!CR59)*100</f>
        <v>0.52064717289629536</v>
      </c>
      <c r="U64" s="21" t="s">
        <v>142</v>
      </c>
      <c r="V64" s="93">
        <f t="shared" si="0"/>
        <v>1.6309044851735957</v>
      </c>
      <c r="W64" s="93">
        <f t="shared" si="1"/>
        <v>1.7382992748846406</v>
      </c>
    </row>
    <row r="65" spans="1:24" s="12" customFormat="1">
      <c r="A65" s="127" t="s">
        <v>143</v>
      </c>
      <c r="B65" s="127"/>
      <c r="C65" s="127">
        <f>'TuitionData-4Yr'!AC61</f>
        <v>8066</v>
      </c>
      <c r="D65" s="181">
        <f>(('TuitionData-4Yr'!AC61-'TuitionData-4Yr'!AB61)/'TuitionData-4Yr'!AB61)*100</f>
        <v>2.9614500893540976</v>
      </c>
      <c r="E65" s="89">
        <f>(('Constant $'!Y60-'Constant $'!X60)/'Constant $'!X60)*100</f>
        <v>1.1949546221347696</v>
      </c>
      <c r="F65" s="521">
        <f>('TuitionData-4Yr'!AB61/'Median H Income Data'!AI58)*100</f>
        <v>12.751273662450965</v>
      </c>
      <c r="G65" s="89">
        <f>('TuitionData-4Yr'!AC61/'Median H Income Data'!AJ58)*100</f>
        <v>12.916553237145099</v>
      </c>
      <c r="H65" s="143">
        <f>'TuitionData-4Yr'!BD61</f>
        <v>17626</v>
      </c>
      <c r="I65" s="181">
        <f>('TuitionData-4Yr'!BD61-'TuitionData-4Yr'!BC61)/'TuitionData-4Yr'!BC61*100</f>
        <v>0.1249715973642354</v>
      </c>
      <c r="J65" s="380">
        <f>(('Constant $'!AW60-'Constant $'!AV60)/'Constant $'!AV60)*100</f>
        <v>-1.5928587976885926</v>
      </c>
      <c r="K65" s="127"/>
      <c r="L65" s="127"/>
      <c r="M65" s="143">
        <f>+'TuitionData-2Yr'!AA61</f>
        <v>5184.5</v>
      </c>
      <c r="N65" s="181">
        <f>(('TuitionData-2Yr'!AA61-'TuitionData-2Yr'!Z61)/'TuitionData-2Yr'!Z61)*100</f>
        <v>0.5722599418040738</v>
      </c>
      <c r="O65" s="89">
        <f>(('Constant $'!BU60-'Constant $'!BT60)/'Constant $'!BT60)*100</f>
        <v>-1.1532445179817969</v>
      </c>
      <c r="P65" s="181">
        <f>('TuitionData-2Yr'!Z61/'Median H Income Data'!AI58)*100</f>
        <v>8.3907091817634321</v>
      </c>
      <c r="Q65" s="89">
        <f>('TuitionData-2Yr'!AA61/'Median H Income Data'!AJ58)*100</f>
        <v>8.3022402997742084</v>
      </c>
      <c r="R65" s="143">
        <f>+'TuitionData-2Yr'!BA61</f>
        <v>9619</v>
      </c>
      <c r="S65" s="181">
        <f>(('TuitionData-2Yr'!BA61-'TuitionData-2Yr'!AZ61)/'TuitionData-2Yr'!AZ61)*100</f>
        <v>4.3784927567684884</v>
      </c>
      <c r="T65" s="89">
        <f>(('Constant $'!CS60-'Constant $'!CR60)/'Constant $'!CR60)*100</f>
        <v>2.5876852830003947</v>
      </c>
      <c r="U65" s="21" t="s">
        <v>143</v>
      </c>
      <c r="V65" s="93">
        <f t="shared" si="0"/>
        <v>2.1852219191668731</v>
      </c>
      <c r="W65" s="93">
        <f t="shared" si="1"/>
        <v>1.8553380268106856</v>
      </c>
    </row>
    <row r="66" spans="1:24" s="12" customFormat="1">
      <c r="A66" s="127" t="s">
        <v>144</v>
      </c>
      <c r="B66" s="127"/>
      <c r="C66" s="127">
        <f>'TuitionData-4Yr'!AC62</f>
        <v>13694</v>
      </c>
      <c r="D66" s="181">
        <f>(('TuitionData-4Yr'!AC62-'TuitionData-4Yr'!AB62)/'TuitionData-4Yr'!AB62)*100</f>
        <v>0.57285546415981192</v>
      </c>
      <c r="E66" s="89">
        <f>(('Constant $'!Y61-'Constant $'!X61)/'Constant $'!X61)*100</f>
        <v>-1.1526592129213737</v>
      </c>
      <c r="F66" s="521">
        <f>('TuitionData-4Yr'!AB62/'Median H Income Data'!AI59)*100</f>
        <v>22.328998507682975</v>
      </c>
      <c r="G66" s="89">
        <f>('TuitionData-4Yr'!AC62/'Median H Income Data'!AJ59)*100</f>
        <v>21.676982255077327</v>
      </c>
      <c r="H66" s="143">
        <f>'TuitionData-4Yr'!BD62</f>
        <v>21560</v>
      </c>
      <c r="I66" s="181">
        <f>('TuitionData-4Yr'!BD62-'TuitionData-4Yr'!BC62)/'TuitionData-4Yr'!BC62*100</f>
        <v>1.4779252565188741</v>
      </c>
      <c r="J66" s="380">
        <f>(('Constant $'!AW61-'Constant $'!AV61)/'Constant $'!AV61)*100</f>
        <v>-0.26311757876455827</v>
      </c>
      <c r="K66" s="127"/>
      <c r="L66" s="127"/>
      <c r="M66" s="143">
        <f>+'TuitionData-2Yr'!AA62</f>
        <v>5730</v>
      </c>
      <c r="N66" s="181">
        <f>(('TuitionData-2Yr'!AA62-'TuitionData-2Yr'!Z62)/'TuitionData-2Yr'!Z62)*100</f>
        <v>2.1390374331550799</v>
      </c>
      <c r="O66" s="89">
        <f>(('Constant $'!BU61-'Constant $'!BT61)/'Constant $'!BT61)*100</f>
        <v>0.38665198699798853</v>
      </c>
      <c r="P66" s="181">
        <f>('TuitionData-2Yr'!Z62/'Median H Income Data'!AI59)*100</f>
        <v>9.199888486200166</v>
      </c>
      <c r="Q66" s="89">
        <f>('TuitionData-2Yr'!AA62/'Median H Income Data'!AJ59)*100</f>
        <v>9.0703306792458811</v>
      </c>
      <c r="R66" s="143">
        <f>+'TuitionData-2Yr'!BA62</f>
        <v>13620</v>
      </c>
      <c r="S66" s="181">
        <f>(('TuitionData-2Yr'!BA62-'TuitionData-2Yr'!AZ62)/'TuitionData-2Yr'!AZ62)*100</f>
        <v>2.947845804988662</v>
      </c>
      <c r="T66" s="89">
        <f>(('Constant $'!CS61-'Constant $'!CR61)/'Constant $'!CR61)*100</f>
        <v>1.1815837446089366</v>
      </c>
      <c r="U66" s="21" t="s">
        <v>144</v>
      </c>
      <c r="V66" s="93">
        <f t="shared" si="0"/>
        <v>1.5744121513071418</v>
      </c>
      <c r="W66" s="93">
        <f t="shared" si="1"/>
        <v>2.3769633507853403</v>
      </c>
    </row>
    <row r="67" spans="1:24" s="12" customFormat="1">
      <c r="A67" s="127" t="s">
        <v>145</v>
      </c>
      <c r="B67" s="127"/>
      <c r="C67" s="127">
        <f>'TuitionData-4Yr'!AC63</f>
        <v>11284</v>
      </c>
      <c r="D67" s="181">
        <f>(('TuitionData-4Yr'!AC63-'TuitionData-4Yr'!AB63)/'TuitionData-4Yr'!AB63)*100</f>
        <v>7.0080606922712185</v>
      </c>
      <c r="E67" s="89">
        <f>(('Constant $'!Y62-'Constant $'!X62)/'Constant $'!X62)*100</f>
        <v>5.1721380823547882</v>
      </c>
      <c r="F67" s="521">
        <f>('TuitionData-4Yr'!AB63/'Median H Income Data'!AI60)*100</f>
        <v>17.138538551553765</v>
      </c>
      <c r="G67" s="89">
        <f>('TuitionData-4Yr'!AC63/'Median H Income Data'!AJ60)*100</f>
        <v>16.996535622834763</v>
      </c>
      <c r="H67" s="143">
        <f>'TuitionData-4Yr'!BD63</f>
        <v>25665.5</v>
      </c>
      <c r="I67" s="181">
        <f>('TuitionData-4Yr'!BD63-'TuitionData-4Yr'!BC63)/'TuitionData-4Yr'!BC63*100</f>
        <v>5.3138015223323283</v>
      </c>
      <c r="J67" s="380">
        <f>(('Constant $'!AW62-'Constant $'!AV62)/'Constant $'!AV62)*100</f>
        <v>3.506947084449155</v>
      </c>
      <c r="K67" s="127"/>
      <c r="L67" s="127"/>
      <c r="M67" s="143">
        <f>+'TuitionData-2Yr'!AA63</f>
        <v>4564</v>
      </c>
      <c r="N67" s="181">
        <f>(('TuitionData-2Yr'!AA63-'TuitionData-2Yr'!Z63)/'TuitionData-2Yr'!Z63)*100</f>
        <v>6.985466479137366</v>
      </c>
      <c r="O67" s="89">
        <f>(('Constant $'!BU62-'Constant $'!BT62)/'Constant $'!BT62)*100</f>
        <v>5.1499315150344982</v>
      </c>
      <c r="P67" s="181">
        <f>('TuitionData-2Yr'!Z63/'Median H Income Data'!AI60)*100</f>
        <v>6.9334286828760892</v>
      </c>
      <c r="Q67" s="89">
        <f>('TuitionData-2Yr'!AA63/'Median H Income Data'!AJ60)*100</f>
        <v>6.8745292965808096</v>
      </c>
      <c r="R67" s="143">
        <f>+'TuitionData-2Yr'!BA63</f>
        <v>12156</v>
      </c>
      <c r="S67" s="181">
        <f>(('TuitionData-2Yr'!BA63-'TuitionData-2Yr'!AZ63)/'TuitionData-2Yr'!AZ63)*100</f>
        <v>5.7411273486430066</v>
      </c>
      <c r="T67" s="89">
        <f>(('Constant $'!CS62-'Constant $'!CR62)/'Constant $'!CR62)*100</f>
        <v>3.9269413402103872</v>
      </c>
      <c r="U67" s="21" t="s">
        <v>145</v>
      </c>
      <c r="V67" s="93">
        <f t="shared" si="0"/>
        <v>2.2745037220843671</v>
      </c>
      <c r="W67" s="93">
        <f t="shared" si="1"/>
        <v>2.6634531113058721</v>
      </c>
    </row>
    <row r="68" spans="1:24" s="12" customFormat="1">
      <c r="A68" s="129" t="s">
        <v>146</v>
      </c>
      <c r="B68" s="129"/>
      <c r="C68" s="129">
        <f>'TuitionData-4Yr'!AC64</f>
        <v>11970</v>
      </c>
      <c r="D68" s="180">
        <f>(('TuitionData-4Yr'!AC64-'TuitionData-4Yr'!AB64)/'TuitionData-4Yr'!AB64)*100</f>
        <v>5.7981262153084678</v>
      </c>
      <c r="E68" s="186">
        <f>(('Constant $'!Y63-'Constant $'!X63)/'Constant $'!X63)*100</f>
        <v>3.9829622851438402</v>
      </c>
      <c r="F68" s="519">
        <f>('TuitionData-4Yr'!AB64/'Median H Income Data'!AI61)*100</f>
        <v>18.597235235136512</v>
      </c>
      <c r="G68" s="186">
        <f>('TuitionData-4Yr'!AC64/'Median H Income Data'!AJ61)*100</f>
        <v>18.760285244103127</v>
      </c>
      <c r="H68" s="145">
        <f>'TuitionData-4Yr'!BD64</f>
        <v>27002</v>
      </c>
      <c r="I68" s="180">
        <f>('TuitionData-4Yr'!BD64-'TuitionData-4Yr'!BC64)/'TuitionData-4Yr'!BC64*100</f>
        <v>4.4241627349369637</v>
      </c>
      <c r="J68" s="382">
        <f>(('Constant $'!AW63-'Constant $'!AV63)/'Constant $'!AV63)*100</f>
        <v>2.6325717076218575</v>
      </c>
      <c r="K68" s="127"/>
      <c r="L68" s="127"/>
      <c r="M68" s="143">
        <f>+'TuitionData-2Yr'!AA64</f>
        <v>6414</v>
      </c>
      <c r="N68" s="181">
        <f>(('TuitionData-2Yr'!AA64-'TuitionData-2Yr'!Z64)/'TuitionData-2Yr'!Z64)*100</f>
        <v>3.085824493731919</v>
      </c>
      <c r="O68" s="89">
        <f>(('Constant $'!BU63-'Constant $'!BT63)/'Constant $'!BT63)*100</f>
        <v>1.3171951519276814</v>
      </c>
      <c r="P68" s="181">
        <f>('TuitionData-2Yr'!Z64/'Median H Income Data'!AI61)*100</f>
        <v>10.227328763745746</v>
      </c>
      <c r="Q68" s="89">
        <f>('TuitionData-2Yr'!AA64/'Median H Income Data'!AJ61)*100</f>
        <v>10.05250372227882</v>
      </c>
      <c r="R68" s="143">
        <f>+'TuitionData-2Yr'!BA64</f>
        <v>12678</v>
      </c>
      <c r="S68" s="181">
        <f>(('TuitionData-2Yr'!BA64-'TuitionData-2Yr'!AZ64)/'TuitionData-2Yr'!AZ64)*100</f>
        <v>3.1234748657881894</v>
      </c>
      <c r="T68" s="89">
        <f>(('Constant $'!CS63-'Constant $'!CR63)/'Constant $'!CR63)*100</f>
        <v>1.3541995617182756</v>
      </c>
      <c r="U68" s="141" t="s">
        <v>146</v>
      </c>
      <c r="V68" s="93">
        <f t="shared" si="0"/>
        <v>2.2558061821219715</v>
      </c>
      <c r="W68" s="93">
        <f t="shared" si="1"/>
        <v>1.9766136576239477</v>
      </c>
    </row>
    <row r="69" spans="1:24" s="12" customFormat="1">
      <c r="A69" s="163" t="s">
        <v>147</v>
      </c>
      <c r="B69" s="163"/>
      <c r="C69" s="161">
        <f>'TuitionData-4Yr'!AC65</f>
        <v>5756</v>
      </c>
      <c r="D69" s="183">
        <f>(('TuitionData-4Yr'!AC65-'TuitionData-4Yr'!AB65)/'TuitionData-4Yr'!AB65)*100</f>
        <v>2.565930149679259</v>
      </c>
      <c r="E69" s="188">
        <f>(('Constant $'!Y64-'Constant $'!X64)/'Constant $'!X64)*100</f>
        <v>0.80622056377788121</v>
      </c>
      <c r="F69" s="183">
        <f>('TuitionData-4Yr'!AB65/'Median H Income Data'!AI62)*100</f>
        <v>7.9062297483869157</v>
      </c>
      <c r="G69" s="188">
        <f>('TuitionData-4Yr'!AC65/'Median H Income Data'!AJ62)*100</f>
        <v>6.9031685495670532</v>
      </c>
      <c r="H69" s="177">
        <f>'TuitionData-4Yr'!BD65</f>
        <v>12092</v>
      </c>
      <c r="I69" s="183">
        <f>('TuitionData-4Yr'!BD65-'TuitionData-4Yr'!BC65)/'TuitionData-4Yr'!BC65*100</f>
        <v>2.8581150051037767</v>
      </c>
      <c r="J69" s="394">
        <f>(('Constant $'!AW64-'Constant $'!AV64)/'Constant $'!AV64)*100</f>
        <v>1.0933924437416944</v>
      </c>
      <c r="K69" s="127"/>
      <c r="L69" s="127"/>
      <c r="M69" s="194" t="str">
        <f>IF('TuitionData-2Yr'!W65&gt;0,'TuitionData-2Yr'!W65,"NA")</f>
        <v>NA</v>
      </c>
      <c r="N69" s="196" t="str">
        <f>IF('TuitionData-2Yr'!V65="NA","NA",(('TuitionData-2Yr'!W65-'TuitionData-2Yr'!V65)/'TuitionData-2Yr'!V65)*100)</f>
        <v>NA</v>
      </c>
      <c r="O69" s="195" t="str">
        <f>IF('Constant $'!BP64="NA","NA",(('Constant $'!BQ64-'Constant $'!BP64)/'Constant $'!BP64)*100)</f>
        <v>NA</v>
      </c>
      <c r="P69" s="196" t="str">
        <f>IF('TuitionData-2Yr'!V65&gt;0,('TuitionData-2Yr'!V65/'Median H Income Data'!AD62)*100,"NA")</f>
        <v>NA</v>
      </c>
      <c r="Q69" s="195" t="str">
        <f>IF('TuitionData-2Yr'!W65&gt;0,('TuitionData-2Yr'!W65/'Median H Income Data'!AE62)*100,"NA")</f>
        <v>NA</v>
      </c>
      <c r="R69" s="194" t="str">
        <f>IF('TuitionData-2Yr'!AW65&gt;0,'TuitionData-2Yr'!AW65,"NA")</f>
        <v>NA</v>
      </c>
      <c r="S69" s="196" t="str">
        <f>IF('TuitionData-2Yr'!AV65="NA","NA",(('TuitionData-2Yr'!AW65-'TuitionData-2Yr'!AV65)/'TuitionData-2Yr'!AV65)*100)</f>
        <v>NA</v>
      </c>
      <c r="T69" s="195" t="str">
        <f>IF('Constant $'!CN64="NA","NA",(('Constant $'!CO64-'Constant $'!CN64)/'Constant $'!CN64)*100)</f>
        <v>NA</v>
      </c>
      <c r="U69" s="174" t="s">
        <v>147</v>
      </c>
      <c r="V69" s="93">
        <f t="shared" si="0"/>
        <v>2.1007644197359276</v>
      </c>
      <c r="W69" s="93" t="e">
        <f t="shared" si="1"/>
        <v>#DIV/0!</v>
      </c>
    </row>
    <row r="70" spans="1:24" s="12" customFormat="1">
      <c r="A70" s="164"/>
      <c r="B70" s="164"/>
      <c r="D70" s="158"/>
      <c r="E70" s="158"/>
      <c r="F70" s="522"/>
      <c r="G70" s="158"/>
      <c r="S70" s="159"/>
      <c r="U70" s="175"/>
    </row>
    <row r="71" spans="1:24" s="12" customFormat="1" ht="21" customHeight="1">
      <c r="A71" s="12" t="s">
        <v>245</v>
      </c>
      <c r="B71" s="164"/>
      <c r="D71" s="158"/>
      <c r="E71" s="158"/>
      <c r="F71" s="522"/>
      <c r="G71" s="158"/>
      <c r="S71" s="159"/>
      <c r="U71" s="175"/>
    </row>
    <row r="72" spans="1:24" ht="73.5" customHeight="1">
      <c r="A72" s="524" t="s">
        <v>243</v>
      </c>
      <c r="B72" s="525"/>
      <c r="C72" s="525"/>
      <c r="D72" s="525"/>
      <c r="E72" s="525"/>
      <c r="F72" s="525"/>
      <c r="G72" s="525"/>
      <c r="H72" s="525"/>
      <c r="I72" s="525"/>
      <c r="J72" s="525"/>
      <c r="K72" s="166"/>
    </row>
    <row r="73" spans="1:24" ht="18.75" customHeight="1">
      <c r="A73" s="527" t="s">
        <v>238</v>
      </c>
      <c r="B73" s="528"/>
      <c r="C73" s="528"/>
      <c r="D73" s="528"/>
      <c r="E73" s="528"/>
      <c r="F73" s="528"/>
      <c r="G73" s="528"/>
      <c r="H73" s="528"/>
      <c r="I73" s="528"/>
      <c r="J73" s="528"/>
      <c r="K73" s="166"/>
    </row>
    <row r="74" spans="1:24" s="12" customFormat="1" ht="28.5" customHeight="1">
      <c r="A74" s="12" t="s">
        <v>46</v>
      </c>
      <c r="B74" s="524" t="s">
        <v>196</v>
      </c>
      <c r="C74" s="525"/>
      <c r="D74" s="525"/>
      <c r="E74" s="525"/>
      <c r="F74" s="525"/>
      <c r="G74" s="525"/>
      <c r="H74" s="525"/>
      <c r="I74" s="525"/>
      <c r="J74" s="525"/>
      <c r="K74" s="166"/>
      <c r="S74" s="165"/>
      <c r="U74" s="10"/>
    </row>
    <row r="75" spans="1:24" s="12" customFormat="1" ht="16.5" customHeight="1">
      <c r="A75" s="3"/>
      <c r="B75" s="13" t="s">
        <v>197</v>
      </c>
      <c r="F75" s="523"/>
      <c r="K75" s="166"/>
      <c r="S75" s="166"/>
      <c r="U75" s="10"/>
      <c r="W75" s="88"/>
      <c r="X75" s="89"/>
    </row>
    <row r="76" spans="1:24" s="12" customFormat="1" ht="30" customHeight="1">
      <c r="A76" s="3"/>
      <c r="B76" s="524" t="s">
        <v>184</v>
      </c>
      <c r="C76" s="525"/>
      <c r="D76" s="525"/>
      <c r="E76" s="525"/>
      <c r="F76" s="525"/>
      <c r="G76" s="525"/>
      <c r="H76" s="525"/>
      <c r="I76" s="525"/>
      <c r="J76" s="525"/>
      <c r="K76" s="166"/>
      <c r="U76" s="10"/>
      <c r="W76" s="88"/>
      <c r="X76" s="89"/>
    </row>
    <row r="77" spans="1:24" ht="30" customHeight="1">
      <c r="W77" s="88"/>
      <c r="X77" s="89"/>
    </row>
    <row r="78" spans="1:24" ht="12.75" customHeight="1">
      <c r="U78" s="10" t="s">
        <v>239</v>
      </c>
      <c r="W78" s="88"/>
      <c r="X78" s="89"/>
    </row>
    <row r="79" spans="1:24" ht="12.75" customHeight="1">
      <c r="A79" s="244">
        <v>1</v>
      </c>
      <c r="W79" s="88"/>
      <c r="X79" s="89"/>
    </row>
    <row r="80" spans="1:24" ht="12.75" customHeight="1">
      <c r="W80" s="88"/>
      <c r="X80" s="89"/>
    </row>
    <row r="81" spans="23:24" ht="12.75" customHeight="1">
      <c r="W81" s="88"/>
      <c r="X81" s="89"/>
    </row>
    <row r="82" spans="23:24" ht="12.75" customHeight="1">
      <c r="W82" s="88"/>
      <c r="X82" s="89"/>
    </row>
    <row r="83" spans="23:24" ht="12.75" customHeight="1">
      <c r="W83" s="88"/>
      <c r="X83" s="89"/>
    </row>
    <row r="84" spans="23:24" ht="12.75" customHeight="1">
      <c r="W84" s="88"/>
      <c r="X84" s="89"/>
    </row>
    <row r="85" spans="23:24" ht="12.75" customHeight="1">
      <c r="W85" s="88"/>
      <c r="X85" s="89"/>
    </row>
    <row r="86" spans="23:24" ht="12.75" customHeight="1">
      <c r="W86" s="88"/>
      <c r="X86" s="89"/>
    </row>
    <row r="87" spans="23:24" ht="12.75" customHeight="1">
      <c r="W87" s="88"/>
      <c r="X87" s="89"/>
    </row>
    <row r="88" spans="23:24" ht="12.75" customHeight="1">
      <c r="W88" s="88"/>
      <c r="X88" s="89"/>
    </row>
    <row r="89" spans="23:24" ht="12.75" customHeight="1">
      <c r="W89" s="88"/>
      <c r="X89" s="89"/>
    </row>
  </sheetData>
  <mergeCells count="24">
    <mergeCell ref="P7:Q7"/>
    <mergeCell ref="S7:T7"/>
    <mergeCell ref="S6:T6"/>
    <mergeCell ref="D6:E6"/>
    <mergeCell ref="F6:G6"/>
    <mergeCell ref="I6:J6"/>
    <mergeCell ref="N6:O6"/>
    <mergeCell ref="P6:Q6"/>
    <mergeCell ref="B76:J76"/>
    <mergeCell ref="Y4:AI5"/>
    <mergeCell ref="Y41:AI42"/>
    <mergeCell ref="A72:J72"/>
    <mergeCell ref="A73:J73"/>
    <mergeCell ref="B74:J74"/>
    <mergeCell ref="D8:E8"/>
    <mergeCell ref="F8:G8"/>
    <mergeCell ref="I8:J8"/>
    <mergeCell ref="N8:O8"/>
    <mergeCell ref="P8:Q8"/>
    <mergeCell ref="S8:T8"/>
    <mergeCell ref="D7:E7"/>
    <mergeCell ref="F7:G7"/>
    <mergeCell ref="I7:J7"/>
    <mergeCell ref="N7:O7"/>
  </mergeCells>
  <conditionalFormatting sqref="W75:X89 B28 K28:L28">
    <cfRule type="cellIs" dxfId="0" priority="1" stopIfTrue="1" operator="lessThan">
      <formula>#REF!</formula>
    </cfRule>
  </conditionalFormatting>
  <pageMargins left="0.5" right="0.5" top="0.75" bottom="0.65" header="0.5" footer="0.45"/>
  <pageSetup scale="62" orientation="portrait" r:id="rId1"/>
  <headerFooter alignWithMargins="0"/>
  <colBreaks count="1" manualBreakCount="1">
    <brk id="11" max="76"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33"/>
  </sheetPr>
  <dimension ref="A1:X74"/>
  <sheetViews>
    <sheetView showGridLines="0" view="pageBreakPreview" zoomScale="120" zoomScaleNormal="100" zoomScaleSheetLayoutView="120" workbookViewId="0">
      <selection activeCell="C7" sqref="C7"/>
    </sheetView>
  </sheetViews>
  <sheetFormatPr defaultColWidth="9.7109375" defaultRowHeight="12" customHeight="1"/>
  <cols>
    <col min="1" max="1" width="9.28515625" style="3" customWidth="1"/>
    <col min="2" max="2" width="8.28515625" style="3" customWidth="1"/>
    <col min="3" max="3" width="7.140625" style="3" customWidth="1"/>
    <col min="4" max="4" width="8.28515625" style="3" customWidth="1"/>
    <col min="5" max="5" width="6.7109375" style="3" customWidth="1"/>
    <col min="6" max="6" width="6.42578125" style="3" customWidth="1"/>
    <col min="7" max="7" width="7.5703125" style="3" customWidth="1"/>
    <col min="8" max="9" width="8" style="3" customWidth="1"/>
    <col min="10" max="10" width="7.140625" style="3" customWidth="1"/>
    <col min="11" max="11" width="6.85546875" style="3" customWidth="1"/>
    <col min="12" max="12" width="8.140625" style="3" customWidth="1"/>
    <col min="13" max="13" width="2.42578125" style="3" customWidth="1"/>
    <col min="14" max="15" width="8" style="3" customWidth="1"/>
    <col min="16" max="16" width="7.28515625" style="3" customWidth="1"/>
    <col min="17" max="17" width="6.5703125" style="3" customWidth="1"/>
    <col min="18" max="18" width="8.140625" style="3" customWidth="1"/>
    <col min="19" max="19" width="7.140625" style="3" customWidth="1"/>
    <col min="20" max="20" width="7.85546875" style="3" customWidth="1"/>
    <col min="21" max="21" width="6.85546875" style="3" customWidth="1"/>
    <col min="22" max="22" width="7" style="3" customWidth="1"/>
    <col min="23" max="23" width="8.140625" style="3" customWidth="1"/>
    <col min="24" max="24" width="17.5703125" style="3" customWidth="1"/>
    <col min="25" max="16384" width="9.7109375" style="3"/>
  </cols>
  <sheetData>
    <row r="1" spans="1:24" ht="15.75" customHeight="1">
      <c r="A1" s="4" t="s">
        <v>192</v>
      </c>
      <c r="B1" s="1"/>
      <c r="C1" s="197"/>
      <c r="D1" s="1"/>
      <c r="E1" s="1"/>
      <c r="F1" s="1"/>
      <c r="G1" s="1"/>
      <c r="H1" s="1"/>
      <c r="I1" s="1"/>
      <c r="J1" s="1"/>
      <c r="K1" s="1"/>
      <c r="N1" s="60"/>
      <c r="X1" s="10" t="s">
        <v>192</v>
      </c>
    </row>
    <row r="2" spans="1:24" ht="12" customHeight="1">
      <c r="X2" s="25" t="s">
        <v>68</v>
      </c>
    </row>
    <row r="3" spans="1:24" ht="15.75" customHeight="1">
      <c r="A3" s="543" t="s">
        <v>77</v>
      </c>
      <c r="B3" s="524"/>
      <c r="C3" s="524"/>
      <c r="D3" s="524"/>
      <c r="E3" s="524"/>
      <c r="F3" s="524"/>
      <c r="G3" s="524"/>
      <c r="H3" s="524"/>
      <c r="I3" s="524"/>
      <c r="J3" s="524"/>
      <c r="K3" s="524"/>
    </row>
    <row r="4" spans="1:24" ht="12" customHeight="1">
      <c r="B4" s="363"/>
      <c r="C4" s="23" t="s">
        <v>228</v>
      </c>
      <c r="D4" s="23"/>
      <c r="E4" s="23"/>
      <c r="F4" s="23"/>
      <c r="G4" s="23"/>
      <c r="H4" s="23"/>
      <c r="I4" s="23"/>
      <c r="J4" s="23"/>
      <c r="K4" s="23"/>
      <c r="L4" s="23"/>
      <c r="M4" s="1" t="s">
        <v>47</v>
      </c>
      <c r="N4" s="200" t="s">
        <v>232</v>
      </c>
      <c r="O4" s="23"/>
      <c r="P4" s="23"/>
      <c r="Q4" s="23"/>
      <c r="R4" s="23"/>
      <c r="S4" s="23"/>
      <c r="T4" s="23"/>
      <c r="U4" s="23"/>
      <c r="V4" s="23"/>
      <c r="W4" s="23"/>
      <c r="X4" s="23"/>
    </row>
    <row r="5" spans="1:24" ht="12" customHeight="1">
      <c r="B5" s="1"/>
      <c r="C5" s="1" t="s">
        <v>74</v>
      </c>
      <c r="D5" s="1"/>
      <c r="E5" s="1"/>
      <c r="F5" s="1"/>
      <c r="G5" s="1"/>
      <c r="H5" s="24" t="s">
        <v>75</v>
      </c>
      <c r="I5" s="1"/>
      <c r="J5" s="1"/>
      <c r="K5" s="1"/>
      <c r="L5" s="1"/>
      <c r="M5" s="1" t="s">
        <v>47</v>
      </c>
      <c r="N5" s="201" t="s">
        <v>74</v>
      </c>
      <c r="O5" s="9"/>
      <c r="P5" s="9"/>
      <c r="Q5" s="9"/>
      <c r="R5" s="9"/>
      <c r="S5" s="29" t="s">
        <v>75</v>
      </c>
      <c r="T5" s="9"/>
      <c r="U5" s="9"/>
      <c r="V5" s="9"/>
      <c r="W5" s="9"/>
      <c r="X5" s="1" t="s">
        <v>47</v>
      </c>
    </row>
    <row r="6" spans="1:24" ht="12" customHeight="1">
      <c r="B6" s="1"/>
      <c r="C6" s="9" t="s">
        <v>80</v>
      </c>
      <c r="D6" s="9"/>
      <c r="E6" s="9"/>
      <c r="F6" s="9"/>
      <c r="G6" s="30"/>
      <c r="H6" s="31" t="s">
        <v>80</v>
      </c>
      <c r="I6" s="9"/>
      <c r="J6" s="9"/>
      <c r="K6" s="9"/>
      <c r="L6" s="9"/>
      <c r="M6" s="1" t="s">
        <v>47</v>
      </c>
      <c r="N6" s="31" t="s">
        <v>80</v>
      </c>
      <c r="O6" s="9"/>
      <c r="P6" s="9"/>
      <c r="Q6" s="9"/>
      <c r="R6" s="30"/>
      <c r="S6" s="9" t="s">
        <v>80</v>
      </c>
      <c r="T6" s="9"/>
      <c r="U6" s="9"/>
      <c r="V6" s="9"/>
      <c r="W6" s="9"/>
      <c r="X6" s="1" t="s">
        <v>47</v>
      </c>
    </row>
    <row r="7" spans="1:24" ht="27" customHeight="1">
      <c r="A7" s="19"/>
      <c r="B7" s="19"/>
      <c r="C7" s="494" t="s">
        <v>72</v>
      </c>
      <c r="D7" s="494" t="s">
        <v>78</v>
      </c>
      <c r="E7" s="494" t="s">
        <v>76</v>
      </c>
      <c r="F7" s="494" t="s">
        <v>79</v>
      </c>
      <c r="G7" s="495" t="s">
        <v>73</v>
      </c>
      <c r="H7" s="494" t="s">
        <v>72</v>
      </c>
      <c r="I7" s="494" t="s">
        <v>78</v>
      </c>
      <c r="J7" s="494" t="s">
        <v>76</v>
      </c>
      <c r="K7" s="494" t="s">
        <v>79</v>
      </c>
      <c r="L7" s="494" t="s">
        <v>73</v>
      </c>
      <c r="M7" s="26"/>
      <c r="N7" s="496" t="s">
        <v>72</v>
      </c>
      <c r="O7" s="28" t="s">
        <v>78</v>
      </c>
      <c r="P7" s="28" t="s">
        <v>76</v>
      </c>
      <c r="Q7" s="28" t="s">
        <v>79</v>
      </c>
      <c r="R7" s="497" t="s">
        <v>73</v>
      </c>
      <c r="S7" s="28" t="s">
        <v>72</v>
      </c>
      <c r="T7" s="28" t="s">
        <v>78</v>
      </c>
      <c r="U7" s="28" t="s">
        <v>76</v>
      </c>
      <c r="V7" s="28" t="s">
        <v>79</v>
      </c>
      <c r="W7" s="28" t="s">
        <v>73</v>
      </c>
      <c r="X7" s="28"/>
    </row>
    <row r="8" spans="1:24" ht="12" customHeight="1">
      <c r="A8" s="129" t="s">
        <v>150</v>
      </c>
      <c r="B8" s="129"/>
      <c r="C8" s="396">
        <f>('TuitionData-4Yr'!$AB6/'Median fam income by quintile'!BO5)*100</f>
        <v>40.981958194152071</v>
      </c>
      <c r="D8" s="396">
        <f>('TuitionData-4Yr'!$AB6/'Median fam income by quintile'!BP5)*100</f>
        <v>18.441881187368427</v>
      </c>
      <c r="E8" s="396">
        <f>('TuitionData-4Yr'!$AB6/'Median fam income by quintile'!BQ5)*100</f>
        <v>11.575503170388172</v>
      </c>
      <c r="F8" s="396">
        <f>('TuitionData-4Yr'!$AB6/'Median fam income by quintile'!BR5)*100</f>
        <v>7.7133343369221574</v>
      </c>
      <c r="G8" s="397">
        <f>('TuitionData-4Yr'!$AB6/'Median fam income by quintile'!BS5)*100</f>
        <v>4.3861771472660047</v>
      </c>
      <c r="H8" s="396">
        <f>('TuitionData-2Yr'!$Z6/'Median fam income by quintile'!BO5)*100</f>
        <v>18.290504580535824</v>
      </c>
      <c r="I8" s="396">
        <f>('TuitionData-2Yr'!$Z6/'Median fam income by quintile'!BP5)*100</f>
        <v>8.2307270612411205</v>
      </c>
      <c r="J8" s="396">
        <f>('TuitionData-2Yr'!$Z6/'Median fam income by quintile'!BQ5)*100</f>
        <v>5.1662195534181068</v>
      </c>
      <c r="K8" s="396">
        <f>('TuitionData-2Yr'!$Z6/'Median fam income by quintile'!BR5)*100</f>
        <v>3.4425094172491377</v>
      </c>
      <c r="L8" s="396">
        <f>('TuitionData-2Yr'!$Z6/'Median fam income by quintile'!BS5)*100</f>
        <v>1.9575783280789694</v>
      </c>
      <c r="M8" s="27"/>
      <c r="N8" s="398">
        <f>('TuitionData-4Yr'!$AC6/'Median fam income by quintile'!BT5)*100</f>
        <v>41.223479551339473</v>
      </c>
      <c r="O8" s="399">
        <f>('TuitionData-4Yr'!$AC6/'Median fam income by quintile'!BU5)*100</f>
        <v>18.192100758525896</v>
      </c>
      <c r="P8" s="399">
        <f>('TuitionData-4Yr'!$AC6/'Median fam income by quintile'!BV5)*100</f>
        <v>11.463515546468372</v>
      </c>
      <c r="Q8" s="399">
        <f>('TuitionData-4Yr'!$AC6/'Median fam income by quintile'!BW5)*100</f>
        <v>7.6493293865831005</v>
      </c>
      <c r="R8" s="400">
        <f>('TuitionData-4Yr'!$AC6/'Median fam income by quintile'!BX5)*100</f>
        <v>4.3813436381790121</v>
      </c>
      <c r="S8" s="396">
        <f>('TuitionData-2Yr'!$AA6/'Median fam income by quintile'!BT5)*100</f>
        <v>18.412212356923604</v>
      </c>
      <c r="T8" s="396">
        <f>('TuitionData-2Yr'!$W6/'Median fam income by quintile'!BA5)*100</f>
        <v>8.2385589978246703</v>
      </c>
      <c r="U8" s="396">
        <f>('TuitionData-2Yr'!$W6/'Median fam income by quintile'!BB5)*100</f>
        <v>5.1766693545386513</v>
      </c>
      <c r="V8" s="396">
        <f>('TuitionData-2Yr'!$W6/'Median fam income by quintile'!BC5)*100</f>
        <v>3.4241510834708784</v>
      </c>
      <c r="W8" s="396">
        <f>('TuitionData-2Yr'!$W6/'Median fam income by quintile'!BD5)*100</f>
        <v>1.9683742755281695</v>
      </c>
      <c r="X8" s="141" t="s">
        <v>153</v>
      </c>
    </row>
    <row r="9" spans="1:24" ht="12" customHeight="1">
      <c r="A9" s="127" t="s">
        <v>50</v>
      </c>
      <c r="B9" s="127"/>
      <c r="C9" s="198">
        <f>('TuitionData-4Yr'!$AB7/'Median fam income by quintile'!BO6)*100</f>
        <v>42.862914474254858</v>
      </c>
      <c r="D9" s="198">
        <f>('TuitionData-4Yr'!$AB7/'Median fam income by quintile'!BP6)*100</f>
        <v>19.454446840834283</v>
      </c>
      <c r="E9" s="198">
        <f>('TuitionData-4Yr'!$AB7/'Median fam income by quintile'!BQ6)*100</f>
        <v>12.434138608427526</v>
      </c>
      <c r="F9" s="198">
        <f>('TuitionData-4Yr'!$AB7/'Median fam income by quintile'!BR6)*100</f>
        <v>8.3237931756803398</v>
      </c>
      <c r="G9" s="401">
        <f>('TuitionData-4Yr'!$AB7/'Median fam income by quintile'!BS6)*100</f>
        <v>4.8015758465579497</v>
      </c>
      <c r="H9" s="198">
        <f>('TuitionData-2Yr'!$Z7/'Median fam income by quintile'!BO6)*100</f>
        <v>17.86613967408303</v>
      </c>
      <c r="I9" s="198">
        <f>('TuitionData-2Yr'!$Z7/'Median fam income by quintile'!BP6)*100</f>
        <v>8.109011456725284</v>
      </c>
      <c r="J9" s="198">
        <f>('TuitionData-2Yr'!$Z7/'Median fam income by quintile'!BQ6)*100</f>
        <v>5.1828033587988189</v>
      </c>
      <c r="K9" s="198">
        <f>('TuitionData-2Yr'!$Z7/'Median fam income by quintile'!BR6)*100</f>
        <v>3.4695272899421608</v>
      </c>
      <c r="L9" s="198">
        <f>('TuitionData-2Yr'!$Z7/'Median fam income by quintile'!BS6)*100</f>
        <v>2.0013950470361506</v>
      </c>
      <c r="M9" s="364"/>
      <c r="N9" s="198">
        <f>('TuitionData-4Yr'!$AC7/'Median fam income by quintile'!BT6)*100</f>
        <v>43.819100351361982</v>
      </c>
      <c r="O9" s="198">
        <f>('TuitionData-4Yr'!$AC7/'Median fam income by quintile'!BU6)*100</f>
        <v>20.028427180799287</v>
      </c>
      <c r="P9" s="198">
        <f>('TuitionData-4Yr'!$AC7/'Median fam income by quintile'!BV6)*100</f>
        <v>12.810946799542108</v>
      </c>
      <c r="Q9" s="198">
        <f>('TuitionData-4Yr'!$AC7/'Median fam income by quintile'!BW6)*100</f>
        <v>8.4780942422196883</v>
      </c>
      <c r="R9" s="401">
        <f>('TuitionData-4Yr'!$AC7/'Median fam income by quintile'!BX6)*100</f>
        <v>4.9601358121304067</v>
      </c>
      <c r="S9" s="198">
        <f>('TuitionData-2Yr'!$AA7/'Median fam income by quintile'!BT6)*100</f>
        <v>17.997520767753912</v>
      </c>
      <c r="T9" s="198">
        <f>('TuitionData-2Yr'!$AA7/'Median fam income by quintile'!BU6)*100</f>
        <v>8.2261395428370143</v>
      </c>
      <c r="U9" s="198">
        <f>('TuitionData-2Yr'!$AA7/'Median fam income by quintile'!BV6)*100</f>
        <v>5.2617529623056987</v>
      </c>
      <c r="V9" s="198">
        <f>('TuitionData-2Yr'!$AA7/'Median fam income by quintile'!BW6)*100</f>
        <v>3.482149929410431</v>
      </c>
      <c r="W9" s="198">
        <f>('TuitionData-2Yr'!$AA7/'Median fam income by quintile'!BX6)*100</f>
        <v>2.0372428136106677</v>
      </c>
      <c r="X9" s="21" t="s">
        <v>50</v>
      </c>
    </row>
    <row r="10" spans="1:24" ht="12" customHeight="1">
      <c r="A10" s="127"/>
      <c r="B10" s="127"/>
      <c r="C10" s="198"/>
      <c r="D10" s="198"/>
      <c r="E10" s="198"/>
      <c r="F10" s="198"/>
      <c r="G10" s="401"/>
      <c r="H10" s="198"/>
      <c r="I10" s="198"/>
      <c r="J10" s="198"/>
      <c r="K10" s="198"/>
      <c r="L10" s="198"/>
      <c r="M10" s="364"/>
      <c r="N10" s="198"/>
      <c r="O10" s="198"/>
      <c r="P10" s="198"/>
      <c r="Q10" s="198"/>
      <c r="R10" s="401"/>
      <c r="S10" s="198"/>
      <c r="T10" s="198"/>
      <c r="U10" s="198"/>
      <c r="V10" s="198"/>
      <c r="W10" s="198"/>
      <c r="X10" s="21"/>
    </row>
    <row r="11" spans="1:24" ht="12" customHeight="1">
      <c r="A11" s="160" t="s">
        <v>19</v>
      </c>
      <c r="B11" s="160"/>
      <c r="C11" s="404">
        <f>('TuitionData-4Yr'!$AB9/'Median fam income by quintile'!BO8)*100</f>
        <v>57.800404243293713</v>
      </c>
      <c r="D11" s="404">
        <f>('TuitionData-4Yr'!$AB9/'Median fam income by quintile'!BP8)*100</f>
        <v>25.178806232010135</v>
      </c>
      <c r="E11" s="404">
        <f>('TuitionData-4Yr'!$AB9/'Median fam income by quintile'!BQ8)*100</f>
        <v>15.471825378255389</v>
      </c>
      <c r="F11" s="404">
        <f>('TuitionData-4Yr'!$AB9/'Median fam income by quintile'!BR8)*100</f>
        <v>10.314550252170257</v>
      </c>
      <c r="G11" s="405">
        <f>('TuitionData-4Yr'!$AB9/'Median fam income by quintile'!BS8)*100</f>
        <v>5.9677040744699354</v>
      </c>
      <c r="H11" s="404">
        <f>('TuitionData-2Yr'!$Z9/'Median fam income by quintile'!BO8)*100</f>
        <v>27.339716045963979</v>
      </c>
      <c r="I11" s="404">
        <f>('TuitionData-2Yr'!$Z9/'Median fam income by quintile'!BP8)*100</f>
        <v>11.909629729611707</v>
      </c>
      <c r="J11" s="404">
        <f>('TuitionData-2Yr'!$Z9/'Median fam income by quintile'!BQ8)*100</f>
        <v>7.3182068203842974</v>
      </c>
      <c r="K11" s="404">
        <f>('TuitionData-2Yr'!$Z9/'Median fam income by quintile'!BR8)*100</f>
        <v>4.8788045469228649</v>
      </c>
      <c r="L11" s="404">
        <f>('TuitionData-2Yr'!$Z9/'Median fam income by quintile'!BS8)*100</f>
        <v>2.8227369164339433</v>
      </c>
      <c r="M11" s="365"/>
      <c r="N11" s="404">
        <f>('TuitionData-4Yr'!$AC9/'Median fam income by quintile'!BT8)*100</f>
        <v>57.399775832690366</v>
      </c>
      <c r="O11" s="404">
        <f>('TuitionData-4Yr'!$AC9/'Median fam income by quintile'!BU8)*100</f>
        <v>25.0666042333185</v>
      </c>
      <c r="P11" s="404">
        <f>('TuitionData-4Yr'!$AC9/'Median fam income by quintile'!BV8)*100</f>
        <v>15.708405319546264</v>
      </c>
      <c r="Q11" s="404">
        <f>('TuitionData-4Yr'!$AC9/'Median fam income by quintile'!BW8)*100</f>
        <v>10.472270213030843</v>
      </c>
      <c r="R11" s="405">
        <f>('TuitionData-4Yr'!$AC9/'Median fam income by quintile'!BX8)*100</f>
        <v>6.2541759732765492</v>
      </c>
      <c r="S11" s="404">
        <f>('TuitionData-2Yr'!$AA9/'Median fam income by quintile'!BT8)*100</f>
        <v>26.740989947761946</v>
      </c>
      <c r="T11" s="404">
        <f>('TuitionData-2Yr'!$AA9/'Median fam income by quintile'!BU8)*100</f>
        <v>11.677847205910934</v>
      </c>
      <c r="U11" s="404">
        <f>('TuitionData-2Yr'!$AA9/'Median fam income by quintile'!BV8)*100</f>
        <v>7.3181175823708529</v>
      </c>
      <c r="V11" s="404">
        <f>('TuitionData-2Yr'!$AA9/'Median fam income by quintile'!BW8)*100</f>
        <v>4.8787450549139022</v>
      </c>
      <c r="W11" s="404">
        <f>('TuitionData-2Yr'!$AA9/'Median fam income by quintile'!BX8)*100</f>
        <v>2.9136499996167964</v>
      </c>
      <c r="X11" s="171" t="s">
        <v>19</v>
      </c>
    </row>
    <row r="12" spans="1:24" ht="12" customHeight="1">
      <c r="A12" s="160" t="s">
        <v>20</v>
      </c>
      <c r="B12" s="160"/>
      <c r="C12" s="404">
        <f>('TuitionData-4Yr'!$AB10/'Median fam income by quintile'!BO9)*100</f>
        <v>49.966532960243349</v>
      </c>
      <c r="D12" s="404">
        <f>('TuitionData-4Yr'!$AB10/'Median fam income by quintile'!BP9)*100</f>
        <v>23.127366684455495</v>
      </c>
      <c r="E12" s="404">
        <f>('TuitionData-4Yr'!$AB10/'Median fam income by quintile'!BQ9)*100</f>
        <v>14.717415162835316</v>
      </c>
      <c r="F12" s="404">
        <f>('TuitionData-4Yr'!$AB10/'Median fam income by quintile'!BR9)*100</f>
        <v>9.7525040235655691</v>
      </c>
      <c r="G12" s="405">
        <f>('TuitionData-4Yr'!$AB10/'Median fam income by quintile'!BS9)*100</f>
        <v>5.9518958379113407</v>
      </c>
      <c r="H12" s="404">
        <f>('TuitionData-2Yr'!$Z10/'Median fam income by quintile'!BO9)*100</f>
        <v>17.031260621564066</v>
      </c>
      <c r="I12" s="404">
        <f>('TuitionData-2Yr'!$Z10/'Median fam income by quintile'!BP9)*100</f>
        <v>7.88304063055251</v>
      </c>
      <c r="J12" s="404">
        <f>('TuitionData-2Yr'!$Z10/'Median fam income by quintile'!BQ9)*100</f>
        <v>5.0164804012606892</v>
      </c>
      <c r="K12" s="404">
        <f>('TuitionData-2Yr'!$Z10/'Median fam income by quintile'!BR9)*100</f>
        <v>3.3241737598715404</v>
      </c>
      <c r="L12" s="404">
        <f>('TuitionData-2Yr'!$Z10/'Median fam income by quintile'!BS9)*100</f>
        <v>2.0287236916863081</v>
      </c>
      <c r="M12" s="365"/>
      <c r="N12" s="404">
        <f>('TuitionData-4Yr'!$AC10/'Median fam income by quintile'!BT9)*100</f>
        <v>47.755889240347223</v>
      </c>
      <c r="O12" s="404">
        <f>('TuitionData-4Yr'!$AC10/'Median fam income by quintile'!BU9)*100</f>
        <v>22.45817494005518</v>
      </c>
      <c r="P12" s="404">
        <f>('TuitionData-4Yr'!$AC10/'Median fam income by quintile'!BV9)*100</f>
        <v>14.57811355757968</v>
      </c>
      <c r="Q12" s="404">
        <f>('TuitionData-4Yr'!$AC10/'Median fam income by quintile'!BW9)*100</f>
        <v>9.7759114444946089</v>
      </c>
      <c r="R12" s="405">
        <f>('TuitionData-4Yr'!$AC10/'Median fam income by quintile'!BX9)*100</f>
        <v>5.6914552930276825</v>
      </c>
      <c r="S12" s="404">
        <f>('TuitionData-2Yr'!$AA10/'Median fam income by quintile'!BT9)*100</f>
        <v>16.146918337616956</v>
      </c>
      <c r="T12" s="404">
        <f>('TuitionData-2Yr'!$AA10/'Median fam income by quintile'!BU9)*100</f>
        <v>7.5934156506631085</v>
      </c>
      <c r="U12" s="404">
        <f>('TuitionData-2Yr'!$AA10/'Median fam income by quintile'!BV9)*100</f>
        <v>4.9290592820093861</v>
      </c>
      <c r="V12" s="404">
        <f>('TuitionData-2Yr'!$AA10/'Median fam income by quintile'!BW9)*100</f>
        <v>3.3053691655827651</v>
      </c>
      <c r="W12" s="404">
        <f>('TuitionData-2Yr'!$AA10/'Median fam income by quintile'!BX9)*100</f>
        <v>1.9243587607844863</v>
      </c>
      <c r="X12" s="171" t="s">
        <v>20</v>
      </c>
    </row>
    <row r="13" spans="1:24" ht="12" customHeight="1">
      <c r="A13" s="160" t="s">
        <v>38</v>
      </c>
      <c r="B13" s="160"/>
      <c r="C13" s="404">
        <f>('TuitionData-4Yr'!$AB11/'Median fam income by quintile'!BO10)*100</f>
        <v>45.928765256506352</v>
      </c>
      <c r="D13" s="404">
        <f>('TuitionData-4Yr'!$AB11/'Median fam income by quintile'!BP10)*100</f>
        <v>20.963336839069292</v>
      </c>
      <c r="E13" s="404">
        <f>('TuitionData-4Yr'!$AB11/'Median fam income by quintile'!BQ10)*100</f>
        <v>12.982562452051132</v>
      </c>
      <c r="F13" s="404">
        <f>('TuitionData-4Yr'!$AB11/'Median fam income by quintile'!BR10)*100</f>
        <v>9.1857530513012726</v>
      </c>
      <c r="G13" s="405">
        <f>('TuitionData-4Yr'!$AB11/'Median fam income by quintile'!BS10)*100</f>
        <v>5.4914828024083686</v>
      </c>
      <c r="H13" s="404">
        <f>('TuitionData-2Yr'!$Z11/'Median fam income by quintile'!BO10)*100</f>
        <v>17.025357045285823</v>
      </c>
      <c r="I13" s="404">
        <f>('TuitionData-2Yr'!$Z11/'Median fam income by quintile'!BP10)*100</f>
        <v>7.7709098546947759</v>
      </c>
      <c r="J13" s="404">
        <f>('TuitionData-2Yr'!$Z11/'Median fam income by quintile'!BQ10)*100</f>
        <v>4.8125125914979847</v>
      </c>
      <c r="K13" s="404">
        <f>('TuitionData-2Yr'!$Z11/'Median fam income by quintile'!BR10)*100</f>
        <v>3.405071409057165</v>
      </c>
      <c r="L13" s="404">
        <f>('TuitionData-2Yr'!$Z11/'Median fam income by quintile'!BS10)*100</f>
        <v>2.0356405162841749</v>
      </c>
      <c r="M13" s="365"/>
      <c r="N13" s="404">
        <f>('TuitionData-4Yr'!$AC11/'Median fam income by quintile'!BT10)*100</f>
        <v>47.69569071475771</v>
      </c>
      <c r="O13" s="404">
        <f>('TuitionData-4Yr'!$AC11/'Median fam income by quintile'!BU10)*100</f>
        <v>20.904022066379536</v>
      </c>
      <c r="P13" s="404">
        <f>('TuitionData-4Yr'!$AC11/'Median fam income by quintile'!BV10)*100</f>
        <v>13.43366999459584</v>
      </c>
      <c r="Q13" s="404">
        <f>('TuitionData-4Yr'!$AC11/'Median fam income by quintile'!BW10)*100</f>
        <v>9.1127612408564254</v>
      </c>
      <c r="R13" s="405">
        <f>('TuitionData-4Yr'!$AC11/'Median fam income by quintile'!BX10)*100</f>
        <v>5.2726473508200717</v>
      </c>
      <c r="S13" s="404">
        <f>('TuitionData-2Yr'!$AA11/'Median fam income by quintile'!BT10)*100</f>
        <v>18.045792054718106</v>
      </c>
      <c r="T13" s="404">
        <f>('TuitionData-2Yr'!$AA11/'Median fam income by quintile'!BU10)*100</f>
        <v>7.9090926174679277</v>
      </c>
      <c r="U13" s="404">
        <f>('TuitionData-2Yr'!$AA11/'Median fam income by quintile'!BV10)*100</f>
        <v>5.082664945644118</v>
      </c>
      <c r="V13" s="404">
        <f>('TuitionData-2Yr'!$AA11/'Median fam income by quintile'!BW10)*100</f>
        <v>3.4478375704895243</v>
      </c>
      <c r="W13" s="404">
        <f>('TuitionData-2Yr'!$AA11/'Median fam income by quintile'!BX10)*100</f>
        <v>1.9949202170023062</v>
      </c>
      <c r="X13" s="171" t="s">
        <v>38</v>
      </c>
    </row>
    <row r="14" spans="1:24" ht="12" customHeight="1">
      <c r="A14" s="160" t="s">
        <v>21</v>
      </c>
      <c r="B14" s="160"/>
      <c r="C14" s="404">
        <f>('TuitionData-4Yr'!$AB12/'Median fam income by quintile'!BO11)*100</f>
        <v>31.644496941820844</v>
      </c>
      <c r="D14" s="404">
        <f>('TuitionData-4Yr'!$AB12/'Median fam income by quintile'!BP11)*100</f>
        <v>14.767431906183063</v>
      </c>
      <c r="E14" s="404">
        <f>('TuitionData-4Yr'!$AB12/'Median fam income by quintile'!BQ11)*100</f>
        <v>9.5352623235287997</v>
      </c>
      <c r="F14" s="404">
        <f>('TuitionData-4Yr'!$AB12/'Median fam income by quintile'!BR11)*100</f>
        <v>6.3288993883641691</v>
      </c>
      <c r="G14" s="405">
        <f>('TuitionData-4Yr'!$AB12/'Median fam income by quintile'!BS11)*100</f>
        <v>3.5670125377253772</v>
      </c>
      <c r="H14" s="404">
        <f>('TuitionData-2Yr'!$Z12/'Median fam income by quintile'!BO11)*100</f>
        <v>16.326662733725936</v>
      </c>
      <c r="I14" s="404">
        <f>('TuitionData-2Yr'!$Z12/'Median fam income by quintile'!BP11)*100</f>
        <v>7.6191092757387713</v>
      </c>
      <c r="J14" s="404">
        <f>('TuitionData-2Yr'!$Z12/'Median fam income by quintile'!BQ11)*100</f>
        <v>4.9196235389703986</v>
      </c>
      <c r="K14" s="404">
        <f>('TuitionData-2Yr'!$Z12/'Median fam income by quintile'!BR11)*100</f>
        <v>3.2653325467451872</v>
      </c>
      <c r="L14" s="404">
        <f>('TuitionData-2Yr'!$Z12/'Median fam income by quintile'!BS11)*100</f>
        <v>1.8403645593571909</v>
      </c>
      <c r="M14" s="365"/>
      <c r="N14" s="404">
        <f>('TuitionData-4Yr'!$AC12/'Median fam income by quintile'!BT11)*100</f>
        <v>30.747116348509856</v>
      </c>
      <c r="O14" s="404">
        <f>('TuitionData-4Yr'!$AC12/'Median fam income by quintile'!BU11)*100</f>
        <v>14.758615847284732</v>
      </c>
      <c r="P14" s="404">
        <f>('TuitionData-4Yr'!$AC12/'Median fam income by quintile'!BV11)*100</f>
        <v>9.3705497443077661</v>
      </c>
      <c r="Q14" s="404">
        <f>('TuitionData-4Yr'!$AC12/'Median fam income by quintile'!BW11)*100</f>
        <v>6.2141540409619918</v>
      </c>
      <c r="R14" s="405">
        <f>('TuitionData-4Yr'!$AC12/'Median fam income by quintile'!BX11)*100</f>
        <v>3.4931635141502326</v>
      </c>
      <c r="S14" s="404">
        <f>('TuitionData-2Yr'!$AA12/'Median fam income by quintile'!BT11)*100</f>
        <v>15.019447403007746</v>
      </c>
      <c r="T14" s="404">
        <f>('TuitionData-2Yr'!$AA12/'Median fam income by quintile'!BU11)*100</f>
        <v>7.2093347534437191</v>
      </c>
      <c r="U14" s="404">
        <f>('TuitionData-2Yr'!$AA12/'Median fam income by quintile'!BV11)*100</f>
        <v>4.5773553990118847</v>
      </c>
      <c r="V14" s="404">
        <f>('TuitionData-2Yr'!$AA12/'Median fam income by quintile'!BW11)*100</f>
        <v>3.0355093698710389</v>
      </c>
      <c r="W14" s="404">
        <f>('TuitionData-2Yr'!$AA12/'Median fam income by quintile'!BX11)*100</f>
        <v>1.7063514209334247</v>
      </c>
      <c r="X14" s="171" t="s">
        <v>21</v>
      </c>
    </row>
    <row r="15" spans="1:24" ht="12" customHeight="1">
      <c r="A15" s="127" t="s">
        <v>22</v>
      </c>
      <c r="B15" s="127"/>
      <c r="C15" s="198">
        <f>('TuitionData-4Yr'!$AB13/'Median fam income by quintile'!BO12)*100</f>
        <v>31.631787412879643</v>
      </c>
      <c r="D15" s="198">
        <f>('TuitionData-4Yr'!$AB13/'Median fam income by quintile'!BP12)*100</f>
        <v>13.941710302226703</v>
      </c>
      <c r="E15" s="198">
        <f>('TuitionData-4Yr'!$AB13/'Median fam income by quintile'!BQ12)*100</f>
        <v>8.5795140321395102</v>
      </c>
      <c r="F15" s="198">
        <f>('TuitionData-4Yr'!$AB13/'Median fam income by quintile'!BR12)*100</f>
        <v>5.7491588875161668</v>
      </c>
      <c r="G15" s="401">
        <f>('TuitionData-4Yr'!$AB13/'Median fam income by quintile'!BS12)*100</f>
        <v>3.2727019488795075</v>
      </c>
      <c r="H15" s="198">
        <f>('TuitionData-2Yr'!$Z13/'Median fam income by quintile'!BO12)*100</f>
        <v>18.326621093189122</v>
      </c>
      <c r="I15" s="198">
        <f>('TuitionData-2Yr'!$Z13/'Median fam income by quintile'!BP12)*100</f>
        <v>8.077458246823106</v>
      </c>
      <c r="J15" s="198">
        <f>('TuitionData-2Yr'!$Z13/'Median fam income by quintile'!BQ12)*100</f>
        <v>4.9707435365065269</v>
      </c>
      <c r="K15" s="198">
        <f>('TuitionData-2Yr'!$Z13/'Median fam income by quintile'!BR12)*100</f>
        <v>3.3309106172466421</v>
      </c>
      <c r="L15" s="198">
        <f>('TuitionData-2Yr'!$Z13/'Median fam income by quintile'!BS12)*100</f>
        <v>1.8961169593481468</v>
      </c>
      <c r="M15" s="365"/>
      <c r="N15" s="198">
        <f>('TuitionData-4Yr'!$AC13/'Median fam income by quintile'!BT12)*100</f>
        <v>31.744807350554645</v>
      </c>
      <c r="O15" s="198">
        <f>('TuitionData-4Yr'!$AC13/'Median fam income by quintile'!BU12)*100</f>
        <v>14.100334597485256</v>
      </c>
      <c r="P15" s="198">
        <f>('TuitionData-4Yr'!$AC13/'Median fam income by quintile'!BV12)*100</f>
        <v>8.7133373291581737</v>
      </c>
      <c r="Q15" s="198">
        <f>('TuitionData-4Yr'!$AC13/'Median fam income by quintile'!BW12)*100</f>
        <v>5.8493917926818817</v>
      </c>
      <c r="R15" s="401">
        <f>('TuitionData-4Yr'!$AC13/'Median fam income by quintile'!BX12)*100</f>
        <v>3.3330246083158959</v>
      </c>
      <c r="S15" s="198">
        <f>('TuitionData-2Yr'!$AA13/'Median fam income by quintile'!BT12)*100</f>
        <v>17.961194358485074</v>
      </c>
      <c r="T15" s="198">
        <f>('TuitionData-2Yr'!$AA13/'Median fam income by quintile'!BU12)*100</f>
        <v>7.9779614797592764</v>
      </c>
      <c r="U15" s="198">
        <f>('TuitionData-2Yr'!$AA13/'Median fam income by quintile'!BV12)*100</f>
        <v>4.9300014188720152</v>
      </c>
      <c r="V15" s="198">
        <f>('TuitionData-2Yr'!$AA13/'Median fam income by quintile'!BW12)*100</f>
        <v>3.3095826258164727</v>
      </c>
      <c r="W15" s="198">
        <f>('TuitionData-2Yr'!$AA13/'Median fam income by quintile'!BX12)*100</f>
        <v>1.885823471237082</v>
      </c>
      <c r="X15" s="21" t="s">
        <v>22</v>
      </c>
    </row>
    <row r="16" spans="1:24" ht="12" customHeight="1">
      <c r="A16" s="127" t="s">
        <v>23</v>
      </c>
      <c r="B16" s="127"/>
      <c r="C16" s="198">
        <f>('TuitionData-4Yr'!$AB14/'Median fam income by quintile'!BO13)*100</f>
        <v>60.462439314884534</v>
      </c>
      <c r="D16" s="198">
        <f>('TuitionData-4Yr'!$AB14/'Median fam income by quintile'!BP13)*100</f>
        <v>25.159092803804732</v>
      </c>
      <c r="E16" s="198">
        <f>('TuitionData-4Yr'!$AB14/'Median fam income by quintile'!BQ13)*100</f>
        <v>15.615988636844316</v>
      </c>
      <c r="F16" s="198">
        <f>('TuitionData-4Yr'!$AB14/'Median fam income by quintile'!BR13)*100</f>
        <v>10.363013054198744</v>
      </c>
      <c r="G16" s="401">
        <f>('TuitionData-4Yr'!$AB14/'Median fam income by quintile'!BS13)*100</f>
        <v>6.2121216799517844</v>
      </c>
      <c r="H16" s="198">
        <f>('TuitionData-2Yr'!$Z14/'Median fam income by quintile'!BO13)*100</f>
        <v>26.077159888602395</v>
      </c>
      <c r="I16" s="198">
        <f>('TuitionData-2Yr'!$Z14/'Median fam income by quintile'!BP13)*100</f>
        <v>10.850995975868443</v>
      </c>
      <c r="J16" s="198">
        <f>('TuitionData-2Yr'!$Z14/'Median fam income by quintile'!BQ13)*100</f>
        <v>6.7351009505390342</v>
      </c>
      <c r="K16" s="198">
        <f>('TuitionData-2Yr'!$Z14/'Median fam income by quintile'!BR13)*100</f>
        <v>4.4695177932638899</v>
      </c>
      <c r="L16" s="198">
        <f>('TuitionData-2Yr'!$Z14/'Median fam income by quintile'!BS13)*100</f>
        <v>2.6792582656465291</v>
      </c>
      <c r="M16" s="365"/>
      <c r="N16" s="198">
        <f>('TuitionData-4Yr'!$AC14/'Median fam income by quintile'!BT13)*100</f>
        <v>60.186446462001634</v>
      </c>
      <c r="O16" s="198">
        <f>('TuitionData-4Yr'!$AC14/'Median fam income by quintile'!BU13)*100</f>
        <v>25.46973610386592</v>
      </c>
      <c r="P16" s="198">
        <f>('TuitionData-4Yr'!$AC14/'Median fam income by quintile'!BV13)*100</f>
        <v>15.748786824223762</v>
      </c>
      <c r="Q16" s="198">
        <f>('TuitionData-4Yr'!$AC14/'Median fam income by quintile'!BW13)*100</f>
        <v>10.394095363034051</v>
      </c>
      <c r="R16" s="401">
        <f>('TuitionData-4Yr'!$AC14/'Median fam income by quintile'!BX13)*100</f>
        <v>6.2995147296895038</v>
      </c>
      <c r="S16" s="198">
        <f>('TuitionData-2Yr'!$AA14/'Median fam income by quintile'!BT13)*100</f>
        <v>25.699707123492065</v>
      </c>
      <c r="T16" s="198">
        <f>('TuitionData-2Yr'!$AA14/'Median fam income by quintile'!BU13)*100</f>
        <v>10.875617300237881</v>
      </c>
      <c r="U16" s="198">
        <f>('TuitionData-2Yr'!$AA14/'Median fam income by quintile'!BV13)*100</f>
        <v>6.7247566973137562</v>
      </c>
      <c r="V16" s="198">
        <f>('TuitionData-2Yr'!$AA14/'Median fam income by quintile'!BW13)*100</f>
        <v>4.4382950372767063</v>
      </c>
      <c r="W16" s="198">
        <f>('TuitionData-2Yr'!$AA14/'Median fam income by quintile'!BX13)*100</f>
        <v>2.6899026789255025</v>
      </c>
      <c r="X16" s="21" t="s">
        <v>23</v>
      </c>
    </row>
    <row r="17" spans="1:24" ht="12" customHeight="1">
      <c r="A17" s="127" t="s">
        <v>24</v>
      </c>
      <c r="B17" s="127"/>
      <c r="C17" s="198">
        <f>('TuitionData-4Yr'!$AB15/'Median fam income by quintile'!BO14)*100</f>
        <v>53.865913336923377</v>
      </c>
      <c r="D17" s="198">
        <f>('TuitionData-4Yr'!$AB15/'Median fam income by quintile'!BP14)*100</f>
        <v>22.496940276009173</v>
      </c>
      <c r="E17" s="198">
        <f>('TuitionData-4Yr'!$AB15/'Median fam income by quintile'!BQ14)*100</f>
        <v>13.233494280005395</v>
      </c>
      <c r="F17" s="198">
        <f>('TuitionData-4Yr'!$AB15/'Median fam income by quintile'!BR14)*100</f>
        <v>8.4799996605799546</v>
      </c>
      <c r="G17" s="401">
        <f>('TuitionData-4Yr'!$AB15/'Median fam income by quintile'!BS14)*100</f>
        <v>4.8227993025492539</v>
      </c>
      <c r="H17" s="198">
        <f>('TuitionData-2Yr'!$Z15/'Median fam income by quintile'!BO14)*100</f>
        <v>28.676766890021614</v>
      </c>
      <c r="I17" s="198">
        <f>('TuitionData-2Yr'!$Z15/'Median fam income by quintile'!BP14)*100</f>
        <v>11.976767348185497</v>
      </c>
      <c r="J17" s="198">
        <f>('TuitionData-2Yr'!$Z15/'Median fam income by quintile'!BQ14)*100</f>
        <v>7.0451572636385285</v>
      </c>
      <c r="K17" s="198">
        <f>('TuitionData-2Yr'!$Z15/'Median fam income by quintile'!BR14)*100</f>
        <v>4.5145242775865508</v>
      </c>
      <c r="L17" s="198">
        <f>('TuitionData-2Yr'!$Z15/'Median fam income by quintile'!BS14)*100</f>
        <v>2.567528939711897</v>
      </c>
      <c r="M17" s="365"/>
      <c r="N17" s="198">
        <f>('TuitionData-4Yr'!$AC15/'Median fam income by quintile'!BT14)*100</f>
        <v>54.817679467200122</v>
      </c>
      <c r="O17" s="198">
        <f>('TuitionData-4Yr'!$AC15/'Median fam income by quintile'!BU14)*100</f>
        <v>22.710181493554334</v>
      </c>
      <c r="P17" s="198">
        <f>('TuitionData-4Yr'!$AC15/'Median fam income by quintile'!BV14)*100</f>
        <v>13.247605871240028</v>
      </c>
      <c r="Q17" s="198">
        <f>('TuitionData-4Yr'!$AC15/'Median fam income by quintile'!BW14)*100</f>
        <v>8.4200884774830698</v>
      </c>
      <c r="R17" s="401">
        <f>('TuitionData-4Yr'!$AC15/'Median fam income by quintile'!BX14)*100</f>
        <v>4.9740697889511996</v>
      </c>
      <c r="S17" s="198">
        <f>('TuitionData-2Yr'!$AA15/'Median fam income by quintile'!BT14)*100</f>
        <v>28.358558161694319</v>
      </c>
      <c r="T17" s="198">
        <f>('TuitionData-2Yr'!$AA15/'Median fam income by quintile'!BU14)*100</f>
        <v>11.748545524130504</v>
      </c>
      <c r="U17" s="198">
        <f>('TuitionData-2Yr'!$AA15/'Median fam income by quintile'!BV14)*100</f>
        <v>6.8533182224094613</v>
      </c>
      <c r="V17" s="198">
        <f>('TuitionData-2Yr'!$AA15/'Median fam income by quintile'!BW14)*100</f>
        <v>4.3559225989890642</v>
      </c>
      <c r="W17" s="198">
        <f>('TuitionData-2Yr'!$AA15/'Median fam income by quintile'!BX14)*100</f>
        <v>2.5732108469622506</v>
      </c>
      <c r="X17" s="21" t="s">
        <v>24</v>
      </c>
    </row>
    <row r="18" spans="1:24" ht="12" customHeight="1">
      <c r="A18" s="127" t="s">
        <v>25</v>
      </c>
      <c r="B18" s="127"/>
      <c r="C18" s="198">
        <f>('TuitionData-4Yr'!$AB16/'Median fam income by quintile'!BO15)*100</f>
        <v>31.291545261799836</v>
      </c>
      <c r="D18" s="198">
        <f>('TuitionData-4Yr'!$AB16/'Median fam income by quintile'!BP15)*100</f>
        <v>14.29878558320655</v>
      </c>
      <c r="E18" s="198">
        <f>('TuitionData-4Yr'!$AB16/'Median fam income by quintile'!BQ15)*100</f>
        <v>9.0910173602702695</v>
      </c>
      <c r="F18" s="198">
        <f>('TuitionData-4Yr'!$AB16/'Median fam income by quintile'!BR15)*100</f>
        <v>6.2583090523599685</v>
      </c>
      <c r="G18" s="401">
        <f>('TuitionData-4Yr'!$AB16/'Median fam income by quintile'!BS15)*100</f>
        <v>3.7892534627311139</v>
      </c>
      <c r="H18" s="198">
        <f>('TuitionData-2Yr'!$Z16/'Median fam income by quintile'!BO15)*100</f>
        <v>13.304839975713559</v>
      </c>
      <c r="I18" s="198">
        <f>('TuitionData-2Yr'!$Z16/'Median fam income by quintile'!BP15)*100</f>
        <v>6.0796950882399718</v>
      </c>
      <c r="J18" s="198">
        <f>('TuitionData-2Yr'!$Z16/'Median fam income by quintile'!BQ15)*100</f>
        <v>3.8654061403125715</v>
      </c>
      <c r="K18" s="198">
        <f>('TuitionData-2Yr'!$Z16/'Median fam income by quintile'!BR15)*100</f>
        <v>2.6609679951427121</v>
      </c>
      <c r="L18" s="198">
        <f>('TuitionData-2Yr'!$Z16/'Median fam income by quintile'!BS15)*100</f>
        <v>1.6111512080102415</v>
      </c>
      <c r="M18" s="365"/>
      <c r="N18" s="198">
        <f>('TuitionData-4Yr'!$AC16/'Median fam income by quintile'!BT15)*100</f>
        <v>31.596289900830076</v>
      </c>
      <c r="O18" s="198">
        <f>('TuitionData-4Yr'!$AC16/'Median fam income by quintile'!BU15)*100</f>
        <v>14.308334494938471</v>
      </c>
      <c r="P18" s="198">
        <f>('TuitionData-4Yr'!$AC16/'Median fam income by quintile'!BV15)*100</f>
        <v>9.0228913841674441</v>
      </c>
      <c r="Q18" s="198">
        <f>('TuitionData-4Yr'!$AC16/'Median fam income by quintile'!BW15)*100</f>
        <v>6.1645908268053082</v>
      </c>
      <c r="R18" s="401">
        <f>('TuitionData-4Yr'!$AC16/'Median fam income by quintile'!BX15)*100</f>
        <v>3.6992718767652506</v>
      </c>
      <c r="S18" s="198">
        <f>('TuitionData-2Yr'!$AA16/'Median fam income by quintile'!BT15)*100</f>
        <v>13.448095566945179</v>
      </c>
      <c r="T18" s="198">
        <f>('TuitionData-2Yr'!$AA16/'Median fam income by quintile'!BU15)*100</f>
        <v>6.0899507599053795</v>
      </c>
      <c r="U18" s="198">
        <f>('TuitionData-2Yr'!$AA16/'Median fam income by quintile'!BV15)*100</f>
        <v>3.8403466358011311</v>
      </c>
      <c r="V18" s="198">
        <f>('TuitionData-2Yr'!$AA16/'Median fam income by quintile'!BW15)*100</f>
        <v>2.6237892749494436</v>
      </c>
      <c r="W18" s="198">
        <f>('TuitionData-2Yr'!$AA16/'Median fam income by quintile'!BX15)*100</f>
        <v>1.5744937738890914</v>
      </c>
      <c r="X18" s="21" t="s">
        <v>25</v>
      </c>
    </row>
    <row r="19" spans="1:24" ht="12" customHeight="1">
      <c r="A19" s="160" t="s">
        <v>26</v>
      </c>
      <c r="B19" s="160"/>
      <c r="C19" s="404">
        <f>('TuitionData-4Yr'!$AB17/'Median fam income by quintile'!BO16)*100</f>
        <v>52.301608675810698</v>
      </c>
      <c r="D19" s="404">
        <f>('TuitionData-4Yr'!$AB17/'Median fam income by quintile'!BP16)*100</f>
        <v>21.212107543440251</v>
      </c>
      <c r="E19" s="404">
        <f>('TuitionData-4Yr'!$AB17/'Median fam income by quintile'!BQ16)*100</f>
        <v>12.927378748172078</v>
      </c>
      <c r="F19" s="404">
        <f>('TuitionData-4Yr'!$AB17/'Median fam income by quintile'!BR16)*100</f>
        <v>8.3453236742158357</v>
      </c>
      <c r="G19" s="405">
        <f>('TuitionData-4Yr'!$AB17/'Median fam income by quintile'!BS16)*100</f>
        <v>5.0378755415670602</v>
      </c>
      <c r="H19" s="404">
        <f>('TuitionData-2Yr'!$Z17/'Median fam income by quintile'!BO16)*100</f>
        <v>20.75851492311455</v>
      </c>
      <c r="I19" s="404">
        <f>('TuitionData-2Yr'!$Z17/'Median fam income by quintile'!BP16)*100</f>
        <v>8.4190880957523415</v>
      </c>
      <c r="J19" s="404">
        <f>('TuitionData-2Yr'!$Z17/'Median fam income by quintile'!BQ16)*100</f>
        <v>5.1308782168452947</v>
      </c>
      <c r="K19" s="404">
        <f>('TuitionData-2Yr'!$Z17/'Median fam income by quintile'!BR16)*100</f>
        <v>3.3122599938221762</v>
      </c>
      <c r="L19" s="404">
        <f>('TuitionData-2Yr'!$Z17/'Median fam income by quintile'!BS16)*100</f>
        <v>1.9995334227411812</v>
      </c>
      <c r="M19" s="365"/>
      <c r="N19" s="404">
        <f>('TuitionData-4Yr'!$AC17/'Median fam income by quintile'!BT16)*100</f>
        <v>51.244482626746482</v>
      </c>
      <c r="O19" s="404">
        <f>('TuitionData-4Yr'!$AC17/'Median fam income by quintile'!BU16)*100</f>
        <v>21.100669316895608</v>
      </c>
      <c r="P19" s="404">
        <f>('TuitionData-4Yr'!$AC17/'Median fam income by quintile'!BV16)*100</f>
        <v>12.996789072000919</v>
      </c>
      <c r="Q19" s="404">
        <f>('TuitionData-4Yr'!$AC17/'Median fam income by quintile'!BW16)*100</f>
        <v>8.7490580094445196</v>
      </c>
      <c r="R19" s="405">
        <f>('TuitionData-4Yr'!$AC17/'Median fam income by quintile'!BX16)*100</f>
        <v>5.2443183974740544</v>
      </c>
      <c r="S19" s="404">
        <f>('TuitionData-2Yr'!$AA17/'Median fam income by quintile'!BT16)*100</f>
        <v>21.968480387232965</v>
      </c>
      <c r="T19" s="404">
        <f>('TuitionData-2Yr'!$AA17/'Median fam income by quintile'!BU16)*100</f>
        <v>9.0458448653312207</v>
      </c>
      <c r="U19" s="404">
        <f>('TuitionData-2Yr'!$AA17/'Median fam income by quintile'!BV16)*100</f>
        <v>5.5717160402402444</v>
      </c>
      <c r="V19" s="404">
        <f>('TuitionData-2Yr'!$AA17/'Median fam income by quintile'!BW16)*100</f>
        <v>3.7507161636739208</v>
      </c>
      <c r="W19" s="404">
        <f>('TuitionData-2Yr'!$AA17/'Median fam income by quintile'!BX16)*100</f>
        <v>2.2482362969390457</v>
      </c>
      <c r="X19" s="171" t="s">
        <v>26</v>
      </c>
    </row>
    <row r="20" spans="1:24" ht="12" customHeight="1">
      <c r="A20" s="160" t="s">
        <v>27</v>
      </c>
      <c r="B20" s="160"/>
      <c r="C20" s="404">
        <f>('TuitionData-4Yr'!$AB18/'Median fam income by quintile'!BO17)*100</f>
        <v>38.354678981601886</v>
      </c>
      <c r="D20" s="404">
        <f>('TuitionData-4Yr'!$AB18/'Median fam income by quintile'!BP17)*100</f>
        <v>16.992579295646408</v>
      </c>
      <c r="E20" s="404">
        <f>('TuitionData-4Yr'!$AB18/'Median fam income by quintile'!BQ17)*100</f>
        <v>10.825917454484404</v>
      </c>
      <c r="F20" s="404">
        <f>('TuitionData-4Yr'!$AB18/'Median fam income by quintile'!BR17)*100</f>
        <v>7.2957269801960116</v>
      </c>
      <c r="G20" s="405">
        <f>('TuitionData-4Yr'!$AB18/'Median fam income by quintile'!BS17)*100</f>
        <v>4.1950430136127075</v>
      </c>
      <c r="H20" s="404">
        <f>('TuitionData-2Yr'!$Z18/'Median fam income by quintile'!BO17)*100</f>
        <v>14.314240684542831</v>
      </c>
      <c r="I20" s="404">
        <f>('TuitionData-2Yr'!$Z18/'Median fam income by quintile'!BP17)*100</f>
        <v>6.3417522020126462</v>
      </c>
      <c r="J20" s="404">
        <f>('TuitionData-2Yr'!$Z18/'Median fam income by quintile'!BQ17)*100</f>
        <v>4.0403098706370901</v>
      </c>
      <c r="K20" s="404">
        <f>('TuitionData-2Yr'!$Z18/'Median fam income by quintile'!BR17)*100</f>
        <v>2.7228175215162995</v>
      </c>
      <c r="L20" s="404">
        <f>('TuitionData-2Yr'!$Z18/'Median fam income by quintile'!BS17)*100</f>
        <v>1.5656200748718725</v>
      </c>
      <c r="M20" s="365"/>
      <c r="N20" s="404">
        <f>('TuitionData-4Yr'!$AC18/'Median fam income by quintile'!BT17)*100</f>
        <v>36.280230711336806</v>
      </c>
      <c r="O20" s="404">
        <f>('TuitionData-4Yr'!$AC18/'Median fam income by quintile'!BU17)*100</f>
        <v>16.635813106661757</v>
      </c>
      <c r="P20" s="404">
        <f>('TuitionData-4Yr'!$AC18/'Median fam income by quintile'!BV17)*100</f>
        <v>10.49013130380086</v>
      </c>
      <c r="Q20" s="404">
        <f>('TuitionData-4Yr'!$AC18/'Median fam income by quintile'!BW17)*100</f>
        <v>6.9669901672434325</v>
      </c>
      <c r="R20" s="405">
        <f>('TuitionData-4Yr'!$AC18/'Median fam income by quintile'!BX17)*100</f>
        <v>4.0124027141192542</v>
      </c>
      <c r="S20" s="404">
        <f>('TuitionData-2Yr'!$AA18/'Median fam income by quintile'!BT17)*100</f>
        <v>13.319058164579497</v>
      </c>
      <c r="T20" s="404">
        <f>('TuitionData-2Yr'!$AA18/'Median fam income by quintile'!BU17)*100</f>
        <v>6.107275451075477</v>
      </c>
      <c r="U20" s="404">
        <f>('TuitionData-2Yr'!$AA18/'Median fam income by quintile'!BV17)*100</f>
        <v>3.8510964856058836</v>
      </c>
      <c r="V20" s="404">
        <f>('TuitionData-2Yr'!$AA18/'Median fam income by quintile'!BW17)*100</f>
        <v>2.557694519857963</v>
      </c>
      <c r="W20" s="404">
        <f>('TuitionData-2Yr'!$AA18/'Median fam income by quintile'!BX17)*100</f>
        <v>1.4730177863056331</v>
      </c>
      <c r="X20" s="171" t="s">
        <v>27</v>
      </c>
    </row>
    <row r="21" spans="1:24" ht="12" customHeight="1">
      <c r="A21" s="160" t="s">
        <v>28</v>
      </c>
      <c r="B21" s="160"/>
      <c r="C21" s="404">
        <f>('TuitionData-4Yr'!$AB19/'Median fam income by quintile'!BO18)*100</f>
        <v>36.886769856991812</v>
      </c>
      <c r="D21" s="404">
        <f>('TuitionData-4Yr'!$AB19/'Median fam income by quintile'!BP18)*100</f>
        <v>17.290673370464908</v>
      </c>
      <c r="E21" s="404">
        <f>('TuitionData-4Yr'!$AB19/'Median fam income by quintile'!BQ18)*100</f>
        <v>10.938416102567588</v>
      </c>
      <c r="F21" s="404">
        <f>('TuitionData-4Yr'!$AB19/'Median fam income by quintile'!BR18)*100</f>
        <v>7.377353971398362</v>
      </c>
      <c r="G21" s="405">
        <f>('TuitionData-4Yr'!$AB19/'Median fam income by quintile'!BS18)*100</f>
        <v>4.3970983935486929</v>
      </c>
      <c r="H21" s="404">
        <f>('TuitionData-2Yr'!$Z19/'Median fam income by quintile'!BO18)*100</f>
        <v>20.772930558477828</v>
      </c>
      <c r="I21" s="404">
        <f>('TuitionData-2Yr'!$Z19/'Median fam income by quintile'!BP18)*100</f>
        <v>9.7373111992864807</v>
      </c>
      <c r="J21" s="404">
        <f>('TuitionData-2Yr'!$Z19/'Median fam income by quintile'!BQ18)*100</f>
        <v>6.160012356715006</v>
      </c>
      <c r="K21" s="404">
        <f>('TuitionData-2Yr'!$Z19/'Median fam income by quintile'!BR18)*100</f>
        <v>4.1545861116955649</v>
      </c>
      <c r="L21" s="404">
        <f>('TuitionData-2Yr'!$Z19/'Median fam income by quintile'!BS18)*100</f>
        <v>2.4762433778317936</v>
      </c>
      <c r="M21" s="365"/>
      <c r="N21" s="404">
        <f>('TuitionData-4Yr'!$AC19/'Median fam income by quintile'!BT18)*100</f>
        <v>38.701052139897193</v>
      </c>
      <c r="O21" s="404">
        <f>('TuitionData-4Yr'!$AC19/'Median fam income by quintile'!BU18)*100</f>
        <v>17.762790597542558</v>
      </c>
      <c r="P21" s="404">
        <f>('TuitionData-4Yr'!$AC19/'Median fam income by quintile'!BV18)*100</f>
        <v>11.517021335064999</v>
      </c>
      <c r="Q21" s="404">
        <f>('TuitionData-4Yr'!$AC19/'Median fam income by quintile'!BW18)*100</f>
        <v>7.6972092589351089</v>
      </c>
      <c r="R21" s="405">
        <f>('TuitionData-4Yr'!$AC19/'Median fam income by quintile'!BX18)*100</f>
        <v>4.6555701162913969</v>
      </c>
      <c r="S21" s="404">
        <f>('TuitionData-2Yr'!$AA19/'Median fam income by quintile'!BT18)*100</f>
        <v>22.784174022117917</v>
      </c>
      <c r="T21" s="404">
        <f>('TuitionData-2Yr'!$AA19/'Median fam income by quintile'!BU18)*100</f>
        <v>10.457351666561815</v>
      </c>
      <c r="U21" s="404">
        <f>('TuitionData-2Yr'!$AA19/'Median fam income by quintile'!BV18)*100</f>
        <v>6.7803277638555413</v>
      </c>
      <c r="V21" s="404">
        <f>('TuitionData-2Yr'!$AA19/'Median fam income by quintile'!BW18)*100</f>
        <v>4.5315190555101204</v>
      </c>
      <c r="W21" s="404">
        <f>('TuitionData-2Yr'!$AA19/'Median fam income by quintile'!BX18)*100</f>
        <v>2.7408381384133791</v>
      </c>
      <c r="X21" s="171" t="s">
        <v>28</v>
      </c>
    </row>
    <row r="22" spans="1:24" ht="12" customHeight="1">
      <c r="A22" s="160" t="s">
        <v>29</v>
      </c>
      <c r="B22" s="160"/>
      <c r="C22" s="404">
        <f>('TuitionData-4Yr'!$AB20/'Median fam income by quintile'!BO19)*100</f>
        <v>61.726067047686605</v>
      </c>
      <c r="D22" s="404">
        <f>('TuitionData-4Yr'!$AB20/'Median fam income by quintile'!BP19)*100</f>
        <v>28.488954022009199</v>
      </c>
      <c r="E22" s="404">
        <f>('TuitionData-4Yr'!$AB20/'Median fam income by quintile'!BQ19)*100</f>
        <v>18.21424929275998</v>
      </c>
      <c r="F22" s="404">
        <f>('TuitionData-4Yr'!$AB20/'Median fam income by quintile'!BR19)*100</f>
        <v>12.249936128537584</v>
      </c>
      <c r="G22" s="405">
        <f>('TuitionData-4Yr'!$AB20/'Median fam income by quintile'!BS19)*100</f>
        <v>7.1681884313442499</v>
      </c>
      <c r="H22" s="404">
        <f>('TuitionData-2Yr'!$Z20/'Median fam income by quintile'!BO19)*100</f>
        <v>23.780663436951524</v>
      </c>
      <c r="I22" s="404">
        <f>('TuitionData-2Yr'!$Z20/'Median fam income by quintile'!BP19)*100</f>
        <v>10.975690817054549</v>
      </c>
      <c r="J22" s="404">
        <f>('TuitionData-2Yr'!$Z20/'Median fam income by quintile'!BQ19)*100</f>
        <v>7.0172449486086457</v>
      </c>
      <c r="K22" s="404">
        <f>('TuitionData-2Yr'!$Z20/'Median fam income by quintile'!BR19)*100</f>
        <v>4.7194260404093438</v>
      </c>
      <c r="L22" s="404">
        <f>('TuitionData-2Yr'!$Z20/'Median fam income by quintile'!BS19)*100</f>
        <v>2.7616254313879187</v>
      </c>
      <c r="M22" s="365"/>
      <c r="N22" s="404">
        <f>('TuitionData-4Yr'!$AC20/'Median fam income by quintile'!BT19)*100</f>
        <v>63.786295143637837</v>
      </c>
      <c r="O22" s="404">
        <f>('TuitionData-4Yr'!$AC20/'Median fam income by quintile'!BU19)*100</f>
        <v>29.289625321058189</v>
      </c>
      <c r="P22" s="404">
        <f>('TuitionData-4Yr'!$AC20/'Median fam income by quintile'!BV19)*100</f>
        <v>18.578532566108109</v>
      </c>
      <c r="Q22" s="404">
        <f>('TuitionData-4Yr'!$AC20/'Median fam income by quintile'!BW19)*100</f>
        <v>12.534424809885165</v>
      </c>
      <c r="R22" s="405">
        <f>('TuitionData-4Yr'!$AC20/'Median fam income by quintile'!BX19)*100</f>
        <v>7.1759582036592562</v>
      </c>
      <c r="S22" s="404">
        <f>('TuitionData-2Yr'!$AA20/'Median fam income by quintile'!BT19)*100</f>
        <v>24.289337711457616</v>
      </c>
      <c r="T22" s="404">
        <f>('TuitionData-2Yr'!$AA20/'Median fam income by quintile'!BU19)*100</f>
        <v>11.153267316485637</v>
      </c>
      <c r="U22" s="404">
        <f>('TuitionData-2Yr'!$AA20/'Median fam income by quintile'!BV19)*100</f>
        <v>7.0745643819779449</v>
      </c>
      <c r="V22" s="404">
        <f>('TuitionData-2Yr'!$AA20/'Median fam income by quintile'!BW19)*100</f>
        <v>4.7730139607667796</v>
      </c>
      <c r="W22" s="404">
        <f>('TuitionData-2Yr'!$AA20/'Median fam income by quintile'!BX19)*100</f>
        <v>2.7325504925389814</v>
      </c>
      <c r="X22" s="171" t="s">
        <v>29</v>
      </c>
    </row>
    <row r="23" spans="1:24" ht="12" customHeight="1">
      <c r="A23" s="127" t="s">
        <v>30</v>
      </c>
      <c r="B23" s="127"/>
      <c r="C23" s="198">
        <f>('TuitionData-4Yr'!$AB21/'Median fam income by quintile'!BO20)*100</f>
        <v>48.695206654260417</v>
      </c>
      <c r="D23" s="198">
        <f>('TuitionData-4Yr'!$AB21/'Median fam income by quintile'!BP20)*100</f>
        <v>21.784697713748081</v>
      </c>
      <c r="E23" s="198">
        <f>('TuitionData-4Yr'!$AB21/'Median fam income by quintile'!BQ20)*100</f>
        <v>13.796975218707116</v>
      </c>
      <c r="F23" s="198">
        <f>('TuitionData-4Yr'!$AB21/'Median fam income by quintile'!BR20)*100</f>
        <v>9.3013316081171578</v>
      </c>
      <c r="G23" s="401">
        <f>('TuitionData-4Yr'!$AB21/'Median fam income by quintile'!BS20)*100</f>
        <v>5.3982296258391074</v>
      </c>
      <c r="H23" s="198">
        <f>('TuitionData-2Yr'!$Z21/'Median fam income by quintile'!BO20)*100</f>
        <v>23.626603684185575</v>
      </c>
      <c r="I23" s="198">
        <f>('TuitionData-2Yr'!$Z21/'Median fam income by quintile'!BP20)*100</f>
        <v>10.56979638503039</v>
      </c>
      <c r="J23" s="198">
        <f>('TuitionData-2Yr'!$Z21/'Median fam income by quintile'!BQ20)*100</f>
        <v>6.6942043771859137</v>
      </c>
      <c r="K23" s="198">
        <f>('TuitionData-2Yr'!$Z21/'Median fam income by quintile'!BR20)*100</f>
        <v>4.5129467711365709</v>
      </c>
      <c r="L23" s="198">
        <f>('TuitionData-2Yr'!$Z21/'Median fam income by quintile'!BS20)*100</f>
        <v>2.6191865838353756</v>
      </c>
      <c r="M23" s="365"/>
      <c r="N23" s="198">
        <f>('TuitionData-4Yr'!$AC21/'Median fam income by quintile'!BT20)*100</f>
        <v>47.077643847387186</v>
      </c>
      <c r="O23" s="198">
        <f>('TuitionData-4Yr'!$AC21/'Median fam income by quintile'!BU20)*100</f>
        <v>21.420327950561173</v>
      </c>
      <c r="P23" s="198">
        <f>('TuitionData-4Yr'!$AC21/'Median fam income by quintile'!BV20)*100</f>
        <v>13.815109932641839</v>
      </c>
      <c r="Q23" s="198">
        <f>('TuitionData-4Yr'!$AC21/'Median fam income by quintile'!BW20)*100</f>
        <v>9.2428599570921985</v>
      </c>
      <c r="R23" s="401">
        <f>('TuitionData-4Yr'!$AC21/'Median fam income by quintile'!BX20)*100</f>
        <v>5.3718690785106382</v>
      </c>
      <c r="S23" s="198">
        <f>('TuitionData-2Yr'!$AA21/'Median fam income by quintile'!BT20)*100</f>
        <v>22.533585992049247</v>
      </c>
      <c r="T23" s="198">
        <f>('TuitionData-2Yr'!$AA21/'Median fam income by quintile'!BU20)*100</f>
        <v>10.252781626382408</v>
      </c>
      <c r="U23" s="198">
        <f>('TuitionData-2Yr'!$AA21/'Median fam income by quintile'!BV20)*100</f>
        <v>6.6125647380731429</v>
      </c>
      <c r="V23" s="198">
        <f>('TuitionData-2Yr'!$AA21/'Median fam income by quintile'!BW20)*100</f>
        <v>4.4240697416968313</v>
      </c>
      <c r="W23" s="198">
        <f>('TuitionData-2Yr'!$AA21/'Median fam income by quintile'!BX20)*100</f>
        <v>2.5712305019140831</v>
      </c>
      <c r="X23" s="21" t="s">
        <v>30</v>
      </c>
    </row>
    <row r="24" spans="1:24" ht="12" customHeight="1">
      <c r="A24" s="127" t="s">
        <v>32</v>
      </c>
      <c r="B24" s="127"/>
      <c r="C24" s="198">
        <f>('TuitionData-4Yr'!$AB22/'Median fam income by quintile'!BO21)*100</f>
        <v>42.455624499078773</v>
      </c>
      <c r="D24" s="198">
        <f>('TuitionData-4Yr'!$AB22/'Median fam income by quintile'!BP21)*100</f>
        <v>18.915872301569749</v>
      </c>
      <c r="E24" s="198">
        <f>('TuitionData-4Yr'!$AB22/'Median fam income by quintile'!BQ21)*100</f>
        <v>11.509054834087618</v>
      </c>
      <c r="F24" s="198">
        <f>('TuitionData-4Yr'!$AB22/'Median fam income by quintile'!BR21)*100</f>
        <v>7.4921690292491947</v>
      </c>
      <c r="G24" s="401">
        <f>('TuitionData-4Yr'!$AB22/'Median fam income by quintile'!BS21)*100</f>
        <v>4.2455624499078768</v>
      </c>
      <c r="H24" s="198">
        <f>('TuitionData-2Yr'!$Z22/'Median fam income by quintile'!BO21)*100</f>
        <v>12.157747015645285</v>
      </c>
      <c r="I24" s="198">
        <f>('TuitionData-2Yr'!$Z22/'Median fam income by quintile'!BP21)*100</f>
        <v>5.4168179772677005</v>
      </c>
      <c r="J24" s="198">
        <f>('TuitionData-2Yr'!$Z22/'Median fam income by quintile'!BQ21)*100</f>
        <v>3.2957747933978174</v>
      </c>
      <c r="K24" s="198">
        <f>('TuitionData-2Yr'!$Z22/'Median fam income by quintile'!BR21)*100</f>
        <v>2.1454847674668147</v>
      </c>
      <c r="L24" s="198">
        <f>('TuitionData-2Yr'!$Z22/'Median fam income by quintile'!BS21)*100</f>
        <v>1.2157747015645284</v>
      </c>
      <c r="M24" s="365"/>
      <c r="N24" s="198">
        <f>('TuitionData-4Yr'!$AC22/'Median fam income by quintile'!BT21)*100</f>
        <v>41.282877549762375</v>
      </c>
      <c r="O24" s="198">
        <f>('TuitionData-4Yr'!$AC22/'Median fam income by quintile'!BU21)*100</f>
        <v>18.433284859428781</v>
      </c>
      <c r="P24" s="198">
        <f>('TuitionData-4Yr'!$AC22/'Median fam income by quintile'!BV21)*100</f>
        <v>11.339502846286662</v>
      </c>
      <c r="Q24" s="198">
        <f>('TuitionData-4Yr'!$AC22/'Median fam income by quintile'!BW21)*100</f>
        <v>7.5488690376708343</v>
      </c>
      <c r="R24" s="401">
        <f>('TuitionData-4Yr'!$AC22/'Median fam income by quintile'!BX21)*100</f>
        <v>4.3073103410250928</v>
      </c>
      <c r="S24" s="198">
        <f>('TuitionData-2Yr'!$AA22/'Median fam income by quintile'!BT21)*100</f>
        <v>12.670727232990075</v>
      </c>
      <c r="T24" s="198">
        <f>('TuitionData-2Yr'!$AA22/'Median fam income by quintile'!BU21)*100</f>
        <v>5.6576270435676612</v>
      </c>
      <c r="U24" s="198">
        <f>('TuitionData-2Yr'!$AA22/'Median fam income by quintile'!BV21)*100</f>
        <v>3.480371428804141</v>
      </c>
      <c r="V24" s="198">
        <f>('TuitionData-2Yr'!$AA22/'Median fam income by quintile'!BW21)*100</f>
        <v>2.3169329797467562</v>
      </c>
      <c r="W24" s="198">
        <f>('TuitionData-2Yr'!$AA22/'Median fam income by quintile'!BX21)*100</f>
        <v>1.3220191439702718</v>
      </c>
      <c r="X24" s="21" t="s">
        <v>32</v>
      </c>
    </row>
    <row r="25" spans="1:24" ht="12" customHeight="1">
      <c r="A25" s="127" t="s">
        <v>33</v>
      </c>
      <c r="B25" s="127"/>
      <c r="C25" s="198">
        <f>('TuitionData-4Yr'!$AB23/'Median fam income by quintile'!BO22)*100</f>
        <v>48.626746741452351</v>
      </c>
      <c r="D25" s="198">
        <f>('TuitionData-4Yr'!$AB23/'Median fam income by quintile'!BP22)*100</f>
        <v>21.882036033653559</v>
      </c>
      <c r="E25" s="198">
        <f>('TuitionData-4Yr'!$AB23/'Median fam income by quintile'!BQ22)*100</f>
        <v>13.876413094512014</v>
      </c>
      <c r="F25" s="198">
        <f>('TuitionData-4Yr'!$AB23/'Median fam income by quintile'!BR22)*100</f>
        <v>9.1175150140223185</v>
      </c>
      <c r="G25" s="401">
        <f>('TuitionData-4Yr'!$AB23/'Median fam income by quintile'!BS22)*100</f>
        <v>5.1721176079544779</v>
      </c>
      <c r="H25" s="198">
        <f>('TuitionData-2Yr'!$Z23/'Median fam income by quintile'!BO22)*100</f>
        <v>19.18137480490347</v>
      </c>
      <c r="I25" s="198">
        <f>('TuitionData-2Yr'!$Z23/'Median fam income by quintile'!BP22)*100</f>
        <v>8.6316186622065612</v>
      </c>
      <c r="J25" s="198">
        <f>('TuitionData-2Yr'!$Z23/'Median fam income by quintile'!BQ22)*100</f>
        <v>5.4737093955456242</v>
      </c>
      <c r="K25" s="198">
        <f>('TuitionData-2Yr'!$Z23/'Median fam income by quintile'!BR22)*100</f>
        <v>3.5965077759194006</v>
      </c>
      <c r="L25" s="198">
        <f>('TuitionData-2Yr'!$Z23/'Median fam income by quintile'!BS22)*100</f>
        <v>2.040200774703369</v>
      </c>
      <c r="M25" s="365"/>
      <c r="N25" s="198">
        <f>('TuitionData-4Yr'!$AC23/'Median fam income by quintile'!BT22)*100</f>
        <v>47.690392201655676</v>
      </c>
      <c r="O25" s="198">
        <f>('TuitionData-4Yr'!$AC23/'Median fam income by quintile'!BU22)*100</f>
        <v>21.677451000752583</v>
      </c>
      <c r="P25" s="198">
        <f>('TuitionData-4Yr'!$AC23/'Median fam income by quintile'!BV22)*100</f>
        <v>13.92826875048355</v>
      </c>
      <c r="Q25" s="198">
        <f>('TuitionData-4Yr'!$AC23/'Median fam income by quintile'!BW22)*100</f>
        <v>9.2999984792620261</v>
      </c>
      <c r="R25" s="401">
        <f>('TuitionData-4Yr'!$AC23/'Median fam income by quintile'!BX22)*100</f>
        <v>5.3948407467936281</v>
      </c>
      <c r="S25" s="198">
        <f>('TuitionData-2Yr'!$AA23/'Median fam income by quintile'!BT22)*100</f>
        <v>18.404076784854269</v>
      </c>
      <c r="T25" s="198">
        <f>('TuitionData-2Yr'!$AA23/'Median fam income by quintile'!BU22)*100</f>
        <v>8.3654894476610302</v>
      </c>
      <c r="U25" s="198">
        <f>('TuitionData-2Yr'!$AA23/'Median fam income by quintile'!BV22)*100</f>
        <v>5.375022425483138</v>
      </c>
      <c r="V25" s="198">
        <f>('TuitionData-2Yr'!$AA23/'Median fam income by quintile'!BW22)*100</f>
        <v>3.5889385305878054</v>
      </c>
      <c r="W25" s="198">
        <f>('TuitionData-2Yr'!$AA23/'Median fam income by quintile'!BX22)*100</f>
        <v>2.0819091385581747</v>
      </c>
      <c r="X25" s="21" t="s">
        <v>33</v>
      </c>
    </row>
    <row r="26" spans="1:24" ht="12" customHeight="1">
      <c r="A26" s="129" t="s">
        <v>34</v>
      </c>
      <c r="B26" s="129"/>
      <c r="C26" s="396">
        <f>('TuitionData-4Yr'!$AB24/'Median fam income by quintile'!BO23)*100</f>
        <v>46.12024261150659</v>
      </c>
      <c r="D26" s="396">
        <f>('TuitionData-4Yr'!$AB24/'Median fam income by quintile'!BP23)*100</f>
        <v>19.832613480081822</v>
      </c>
      <c r="E26" s="396">
        <f>('TuitionData-4Yr'!$AB24/'Median fam income by quintile'!BQ23)*100</f>
        <v>12.621077144761749</v>
      </c>
      <c r="F26" s="396">
        <f>('TuitionData-4Yr'!$AB24/'Median fam income by quintile'!BR23)*100</f>
        <v>8.5884890814354335</v>
      </c>
      <c r="G26" s="402">
        <f>('TuitionData-4Yr'!$AB24/'Median fam income by quintile'!BS23)*100</f>
        <v>5.1669560137762698</v>
      </c>
      <c r="H26" s="396">
        <f>('TuitionData-2Yr'!$Z24/'Median fam income by quintile'!BO23)*100</f>
        <v>25.191947627141985</v>
      </c>
      <c r="I26" s="396">
        <f>('TuitionData-2Yr'!$Z24/'Median fam income by quintile'!BP23)*100</f>
        <v>10.833034082412226</v>
      </c>
      <c r="J26" s="396">
        <f>('TuitionData-2Yr'!$Z24/'Median fam income by quintile'!BQ23)*100</f>
        <v>6.8939254528039093</v>
      </c>
      <c r="K26" s="396">
        <f>('TuitionData-2Yr'!$Z24/'Median fam income by quintile'!BR23)*100</f>
        <v>4.6912321983714405</v>
      </c>
      <c r="L26" s="396">
        <f>('TuitionData-2Yr'!$Z24/'Median fam income by quintile'!BS23)*100</f>
        <v>2.8223113739285264</v>
      </c>
      <c r="M26" s="365"/>
      <c r="N26" s="403">
        <f>('TuitionData-4Yr'!$AC24/'Median fam income by quintile'!BT23)*100</f>
        <v>49.962588365423066</v>
      </c>
      <c r="O26" s="396">
        <f>('TuitionData-4Yr'!$AC24/'Median fam income by quintile'!BU23)*100</f>
        <v>21.039159320353011</v>
      </c>
      <c r="P26" s="396">
        <f>('TuitionData-4Yr'!$AC24/'Median fam income by quintile'!BV23)*100</f>
        <v>13.235543863349347</v>
      </c>
      <c r="Q26" s="396">
        <f>('TuitionData-4Yr'!$AC24/'Median fam income by quintile'!BW23)*100</f>
        <v>8.781120777855417</v>
      </c>
      <c r="R26" s="402">
        <f>('TuitionData-4Yr'!$AC24/'Median fam income by quintile'!BX23)*100</f>
        <v>5.2754178743692597</v>
      </c>
      <c r="S26" s="396">
        <f>('TuitionData-2Yr'!$AA24/'Median fam income by quintile'!BT23)*100</f>
        <v>26.165708212023624</v>
      </c>
      <c r="T26" s="396">
        <f>('TuitionData-2Yr'!$AA24/'Median fam income by quintile'!BU23)*100</f>
        <v>11.018334354022667</v>
      </c>
      <c r="U26" s="396">
        <f>('TuitionData-2Yr'!$AA24/'Median fam income by quintile'!BV23)*100</f>
        <v>6.9315339754397147</v>
      </c>
      <c r="V26" s="396">
        <f>('TuitionData-2Yr'!$AA24/'Median fam income by quintile'!BW23)*100</f>
        <v>4.5987257979394967</v>
      </c>
      <c r="W26" s="396">
        <f>('TuitionData-2Yr'!$AA24/'Median fam income by quintile'!BX23)*100</f>
        <v>2.7627680893483895</v>
      </c>
      <c r="X26" s="141" t="s">
        <v>34</v>
      </c>
    </row>
    <row r="27" spans="1:24" ht="12" customHeight="1">
      <c r="A27" s="127" t="s">
        <v>110</v>
      </c>
      <c r="B27" s="127"/>
      <c r="C27" s="89">
        <f>('TuitionData-4Yr'!$AB25/'Median fam income by quintile'!BO24)*100</f>
        <v>33.48110519116107</v>
      </c>
      <c r="D27" s="89">
        <f>('TuitionData-4Yr'!$AB25/'Median fam income by quintile'!BP24)*100</f>
        <v>15.939917471444073</v>
      </c>
      <c r="E27" s="89">
        <f>('TuitionData-4Yr'!$AB25/'Median fam income by quintile'!BQ24)*100</f>
        <v>10.023734841919719</v>
      </c>
      <c r="F27" s="89">
        <f>('TuitionData-4Yr'!$AB25/'Median fam income by quintile'!BR24)*100</f>
        <v>7.1885902322198767</v>
      </c>
      <c r="G27" s="89">
        <f>('TuitionData-4Yr'!$AB25/'Median fam income by quintile'!BS24)*100</f>
        <v>4.3906359502181278</v>
      </c>
      <c r="H27" s="181">
        <f>('TuitionData-2Yr'!$Z25/'Median fam income by quintile'!BO24)*100</f>
        <v>8.3997331445339807</v>
      </c>
      <c r="I27" s="89">
        <f>('TuitionData-2Yr'!$Z25/'Median fam income by quintile'!BP24)*100</f>
        <v>3.9990033883759595</v>
      </c>
      <c r="J27" s="89">
        <f>('TuitionData-2Yr'!$Z25/'Median fam income by quintile'!BQ24)*100</f>
        <v>2.5147526434079857</v>
      </c>
      <c r="K27" s="89">
        <f>('TuitionData-2Yr'!$Z25/'Median fam income by quintile'!BR24)*100</f>
        <v>1.8034721163264131</v>
      </c>
      <c r="L27" s="89">
        <f>('TuitionData-2Yr'!$Z25/'Median fam income by quintile'!BS24)*100</f>
        <v>1.1015218914089471</v>
      </c>
      <c r="M27" s="89"/>
      <c r="N27" s="181">
        <f>('TuitionData-4Yr'!$AC25/'Median fam income by quintile'!BT24)*100</f>
        <v>33.399624929991653</v>
      </c>
      <c r="O27" s="89">
        <f>('TuitionData-4Yr'!$AC25/'Median fam income by quintile'!BU24)*100</f>
        <v>15.175516173764384</v>
      </c>
      <c r="P27" s="89">
        <f>('TuitionData-4Yr'!$AC25/'Median fam income by quintile'!BV24)*100</f>
        <v>10.294404944175509</v>
      </c>
      <c r="Q27" s="89">
        <f>('TuitionData-4Yr'!$AC25/'Median fam income by quintile'!BW24)*100</f>
        <v>7.157062484998213</v>
      </c>
      <c r="R27" s="89">
        <f>('TuitionData-4Yr'!$AC25/'Median fam income by quintile'!BX24)*100</f>
        <v>4.3040753775762441</v>
      </c>
      <c r="S27" s="181">
        <f>('TuitionData-2Yr'!$AA25/'Median fam income by quintile'!BT24)*100</f>
        <v>8.2784831630003008</v>
      </c>
      <c r="T27" s="89">
        <f>('TuitionData-2Yr'!$AA25/'Median fam income by quintile'!BU24)*100</f>
        <v>3.7614271237380201</v>
      </c>
      <c r="U27" s="89">
        <f>('TuitionData-2Yr'!$AA25/'Median fam income by quintile'!BV24)*100</f>
        <v>2.5515872762672158</v>
      </c>
      <c r="V27" s="89">
        <f>('TuitionData-2Yr'!$AA25/'Median fam income by quintile'!BW24)*100</f>
        <v>1.7739606777857786</v>
      </c>
      <c r="W27" s="89">
        <f>('TuitionData-2Yr'!$AA25/'Median fam income by quintile'!BX24)*100</f>
        <v>1.0668148405928222</v>
      </c>
      <c r="X27" s="21" t="s">
        <v>110</v>
      </c>
    </row>
    <row r="28" spans="1:24" ht="12" customHeight="1">
      <c r="A28" s="127"/>
      <c r="B28" s="127"/>
      <c r="C28" s="198"/>
      <c r="D28" s="198"/>
      <c r="E28" s="198"/>
      <c r="F28" s="198"/>
      <c r="G28" s="198"/>
      <c r="H28" s="199"/>
      <c r="I28" s="198"/>
      <c r="J28" s="198"/>
      <c r="K28" s="198"/>
      <c r="L28" s="198"/>
      <c r="M28" s="89"/>
      <c r="N28" s="199"/>
      <c r="O28" s="198"/>
      <c r="P28" s="198"/>
      <c r="Q28" s="198"/>
      <c r="R28" s="198"/>
      <c r="S28" s="199"/>
      <c r="T28" s="198"/>
      <c r="U28" s="198"/>
      <c r="V28" s="198"/>
      <c r="W28" s="198"/>
      <c r="X28" s="21"/>
    </row>
    <row r="29" spans="1:24" ht="12" customHeight="1">
      <c r="A29" s="160" t="s">
        <v>111</v>
      </c>
      <c r="B29" s="160"/>
      <c r="C29" s="187">
        <f>('TuitionData-4Yr'!$AB27/'Median fam income by quintile'!BO26)*100</f>
        <v>28.04107051081013</v>
      </c>
      <c r="D29" s="187">
        <f>('TuitionData-4Yr'!$AB27/'Median fam income by quintile'!BP26)*100</f>
        <v>12.151130554684389</v>
      </c>
      <c r="E29" s="187">
        <f>('TuitionData-4Yr'!$AB27/'Median fam income by quintile'!BQ26)*100</f>
        <v>8.0908648682839122</v>
      </c>
      <c r="F29" s="187">
        <f>('TuitionData-4Yr'!$AB27/'Median fam income by quintile'!BR26)*100</f>
        <v>5.9661852150659849</v>
      </c>
      <c r="G29" s="187">
        <f>('TuitionData-4Yr'!$AB27/'Median fam income by quintile'!BS26)*100</f>
        <v>3.7932769681637009</v>
      </c>
      <c r="H29" s="182">
        <f>('TuitionData-2Yr'!$Z27/'Median fam income by quintile'!BO26)*100</f>
        <v>14.581662040742538</v>
      </c>
      <c r="I29" s="187">
        <f>('TuitionData-2Yr'!$Z27/'Median fam income by quintile'!BP26)*100</f>
        <v>6.3187202176550992</v>
      </c>
      <c r="J29" s="187">
        <f>('TuitionData-2Yr'!$Z27/'Median fam income by quintile'!BQ26)*100</f>
        <v>4.207337843294928</v>
      </c>
      <c r="K29" s="187">
        <f>('TuitionData-2Yr'!$Z27/'Median fam income by quintile'!BR26)*100</f>
        <v>3.1024812852643699</v>
      </c>
      <c r="L29" s="187">
        <f>('TuitionData-2Yr'!$Z27/'Median fam income by quintile'!BS26)*100</f>
        <v>1.9725453332950362</v>
      </c>
      <c r="M29" s="89"/>
      <c r="N29" s="182">
        <f>('TuitionData-4Yr'!$AC27/'Median fam income by quintile'!BT26)*100</f>
        <v>31.012995592317559</v>
      </c>
      <c r="O29" s="187">
        <f>('TuitionData-4Yr'!$AC27/'Median fam income by quintile'!BU26)*100</f>
        <v>13.367670513929983</v>
      </c>
      <c r="P29" s="187">
        <f>('TuitionData-4Yr'!$AC27/'Median fam income by quintile'!BV26)*100</f>
        <v>9.0049348409749008</v>
      </c>
      <c r="Q29" s="187">
        <f>('TuitionData-4Yr'!$AC27/'Median fam income by quintile'!BW26)*100</f>
        <v>6.2425514477289772</v>
      </c>
      <c r="R29" s="187">
        <f>('TuitionData-4Yr'!$AC27/'Median fam income by quintile'!BX26)*100</f>
        <v>4.0720845052937973</v>
      </c>
      <c r="S29" s="182">
        <f>('TuitionData-2Yr'!$AA27/'Median fam income by quintile'!BT26)*100</f>
        <v>15.110923872787382</v>
      </c>
      <c r="T29" s="187">
        <f>('TuitionData-2Yr'!$AA27/'Median fam income by quintile'!BU26)*100</f>
        <v>6.5133292555118034</v>
      </c>
      <c r="U29" s="187">
        <f>('TuitionData-2Yr'!$AA27/'Median fam income by quintile'!BV26)*100</f>
        <v>4.3876085577199131</v>
      </c>
      <c r="V29" s="187">
        <f>('TuitionData-2Yr'!$AA27/'Median fam income by quintile'!BW26)*100</f>
        <v>3.0416513431536596</v>
      </c>
      <c r="W29" s="187">
        <f>('TuitionData-2Yr'!$AA27/'Median fam income by quintile'!BX26)*100</f>
        <v>1.9841023992630491</v>
      </c>
      <c r="X29" s="171" t="s">
        <v>111</v>
      </c>
    </row>
    <row r="30" spans="1:24" ht="12" customHeight="1">
      <c r="A30" s="160" t="s">
        <v>112</v>
      </c>
      <c r="B30" s="160"/>
      <c r="C30" s="187">
        <f>('TuitionData-4Yr'!$AB28/'Median fam income by quintile'!BO27)*100</f>
        <v>57.043895109952203</v>
      </c>
      <c r="D30" s="187">
        <f>('TuitionData-4Yr'!$AB28/'Median fam income by quintile'!BP27)*100</f>
        <v>24.528874897279447</v>
      </c>
      <c r="E30" s="187">
        <f>('TuitionData-4Yr'!$AB28/'Median fam income by quintile'!BQ27)*100</f>
        <v>15.573888823669488</v>
      </c>
      <c r="F30" s="187">
        <f>('TuitionData-4Yr'!$AB28/'Median fam income by quintile'!BR27)*100</f>
        <v>10.327947325170292</v>
      </c>
      <c r="G30" s="187">
        <f>('TuitionData-4Yr'!$AB28/'Median fam income by quintile'!BS27)*100</f>
        <v>6.0715036874454062</v>
      </c>
      <c r="H30" s="182">
        <f>('TuitionData-2Yr'!$Z28/'Median fam income by quintile'!BO27)*100</f>
        <v>12.082734812890946</v>
      </c>
      <c r="I30" s="187">
        <f>('TuitionData-2Yr'!$Z28/'Median fam income by quintile'!BP27)*100</f>
        <v>5.195575969543107</v>
      </c>
      <c r="J30" s="187">
        <f>('TuitionData-2Yr'!$Z28/'Median fam income by quintile'!BQ27)*100</f>
        <v>3.2987783933607027</v>
      </c>
      <c r="K30" s="187">
        <f>('TuitionData-2Yr'!$Z28/'Median fam income by quintile'!BR27)*100</f>
        <v>2.1876109345444661</v>
      </c>
      <c r="L30" s="187">
        <f>('TuitionData-2Yr'!$Z28/'Median fam income by quintile'!BS27)*100</f>
        <v>1.2860336558275016</v>
      </c>
      <c r="M30" s="89"/>
      <c r="N30" s="182">
        <f>('TuitionData-4Yr'!$AC28/'Median fam income by quintile'!BT27)*100</f>
        <v>50.935087308109559</v>
      </c>
      <c r="O30" s="187">
        <f>('TuitionData-4Yr'!$AC28/'Median fam income by quintile'!BU27)*100</f>
        <v>23.36471894867411</v>
      </c>
      <c r="P30" s="187">
        <f>('TuitionData-4Yr'!$AC28/'Median fam income by quintile'!BV27)*100</f>
        <v>15.204503674062556</v>
      </c>
      <c r="Q30" s="187">
        <f>('TuitionData-4Yr'!$AC28/'Median fam income by quintile'!BW27)*100</f>
        <v>10.187017461621913</v>
      </c>
      <c r="R30" s="187">
        <f>('TuitionData-4Yr'!$AC28/'Median fam income by quintile'!BX27)*100</f>
        <v>5.9923632127187716</v>
      </c>
      <c r="S30" s="182">
        <f>('TuitionData-2Yr'!$AA28/'Median fam income by quintile'!BT27)*100</f>
        <v>10.354147444246328</v>
      </c>
      <c r="T30" s="187">
        <f>('TuitionData-2Yr'!$AA28/'Median fam income by quintile'!BU27)*100</f>
        <v>4.7496089193790496</v>
      </c>
      <c r="U30" s="187">
        <f>('TuitionData-2Yr'!$AA28/'Median fam income by quintile'!BV27)*100</f>
        <v>3.0907902818645754</v>
      </c>
      <c r="V30" s="187">
        <f>('TuitionData-2Yr'!$AA28/'Median fam income by quintile'!BW27)*100</f>
        <v>2.0708294888492658</v>
      </c>
      <c r="W30" s="187">
        <f>('TuitionData-2Yr'!$AA28/'Median fam income by quintile'!BX27)*100</f>
        <v>1.2181349934407444</v>
      </c>
      <c r="X30" s="171" t="s">
        <v>112</v>
      </c>
    </row>
    <row r="31" spans="1:24" ht="12" customHeight="1">
      <c r="A31" s="160" t="s">
        <v>113</v>
      </c>
      <c r="B31" s="160"/>
      <c r="C31" s="187">
        <f>('TuitionData-4Yr'!$AB29/'Median fam income by quintile'!BO28)*100</f>
        <v>35.001905540756738</v>
      </c>
      <c r="D31" s="187">
        <f>('TuitionData-4Yr'!$AB29/'Median fam income by quintile'!BP28)*100</f>
        <v>15.218219800329017</v>
      </c>
      <c r="E31" s="187">
        <f>('TuitionData-4Yr'!$AB29/'Median fam income by quintile'!BQ28)*100</f>
        <v>9.1329172970011054</v>
      </c>
      <c r="F31" s="187">
        <f>('TuitionData-4Yr'!$AB29/'Median fam income by quintile'!BR28)*100</f>
        <v>5.8336509234594569</v>
      </c>
      <c r="G31" s="187">
        <f>('TuitionData-4Yr'!$AB29/'Median fam income by quintile'!BS28)*100</f>
        <v>3.2267255626417821</v>
      </c>
      <c r="H31" s="182">
        <f>('TuitionData-2Yr'!$Z29/'Median fam income by quintile'!BO28)*100</f>
        <v>6.1235346193086864</v>
      </c>
      <c r="I31" s="187">
        <f>('TuitionData-2Yr'!$Z29/'Median fam income by quintile'!BP28)*100</f>
        <v>2.6624063562211675</v>
      </c>
      <c r="J31" s="187">
        <f>('TuitionData-2Yr'!$Z29/'Median fam income by quintile'!BQ28)*100</f>
        <v>1.5977911596369694</v>
      </c>
      <c r="K31" s="187">
        <f>('TuitionData-2Yr'!$Z29/'Median fam income by quintile'!BR28)*100</f>
        <v>1.0205891032181142</v>
      </c>
      <c r="L31" s="187">
        <f>('TuitionData-2Yr'!$Z29/'Median fam income by quintile'!BS28)*100</f>
        <v>0.56451114259586865</v>
      </c>
      <c r="M31" s="89"/>
      <c r="N31" s="182">
        <f>('TuitionData-4Yr'!$AC29/'Median fam income by quintile'!BT28)*100</f>
        <v>34.036617121219351</v>
      </c>
      <c r="O31" s="187">
        <f>('TuitionData-4Yr'!$AC29/'Median fam income by quintile'!BU28)*100</f>
        <v>14.571411206984056</v>
      </c>
      <c r="P31" s="187">
        <f>('TuitionData-4Yr'!$AC29/'Median fam income by quintile'!BV28)*100</f>
        <v>8.9083491724672896</v>
      </c>
      <c r="Q31" s="187">
        <f>('TuitionData-4Yr'!$AC29/'Median fam income by quintile'!BW28)*100</f>
        <v>5.7404636672223575</v>
      </c>
      <c r="R31" s="187">
        <f>('TuitionData-4Yr'!$AC29/'Median fam income by quintile'!BX28)*100</f>
        <v>3.1787501452416316</v>
      </c>
      <c r="S31" s="182">
        <f>('TuitionData-2Yr'!$AA29/'Median fam income by quintile'!BT28)*100</f>
        <v>5.8029948192690846</v>
      </c>
      <c r="T31" s="187">
        <f>('TuitionData-2Yr'!$AA29/'Median fam income by quintile'!BU28)*100</f>
        <v>2.4843192683462156</v>
      </c>
      <c r="U31" s="187">
        <f>('TuitionData-2Yr'!$AA29/'Median fam income by quintile'!BV28)*100</f>
        <v>1.5188085205988224</v>
      </c>
      <c r="V31" s="187">
        <f>('TuitionData-2Yr'!$AA29/'Median fam income by quintile'!BW28)*100</f>
        <v>0.97870716124506452</v>
      </c>
      <c r="W31" s="187">
        <f>('TuitionData-2Yr'!$AA29/'Median fam income by quintile'!BX28)*100</f>
        <v>0.5419537011828397</v>
      </c>
      <c r="X31" s="171" t="s">
        <v>113</v>
      </c>
    </row>
    <row r="32" spans="1:24" ht="12" customHeight="1">
      <c r="A32" s="160" t="s">
        <v>114</v>
      </c>
      <c r="B32" s="160"/>
      <c r="C32" s="187">
        <f>('TuitionData-4Yr'!$AB30/'Median fam income by quintile'!BO29)*100</f>
        <v>35.539094292745688</v>
      </c>
      <c r="D32" s="187">
        <f>('TuitionData-4Yr'!$AB30/'Median fam income by quintile'!BP29)*100</f>
        <v>17.121521434700899</v>
      </c>
      <c r="E32" s="187">
        <f>('TuitionData-4Yr'!$AB30/'Median fam income by quintile'!BQ29)*100</f>
        <v>11.150390834348961</v>
      </c>
      <c r="F32" s="187">
        <f>('TuitionData-4Yr'!$AB30/'Median fam income by quintile'!BR29)*100</f>
        <v>7.6111882828320558</v>
      </c>
      <c r="G32" s="187">
        <f>('TuitionData-4Yr'!$AB30/'Median fam income by quintile'!BS29)*100</f>
        <v>4.5029342087224471</v>
      </c>
      <c r="H32" s="182">
        <f>('TuitionData-2Yr'!$Z30/'Median fam income by quintile'!BO29)*100</f>
        <v>14.570712335198918</v>
      </c>
      <c r="I32" s="187">
        <f>('TuitionData-2Yr'!$Z30/'Median fam income by quintile'!BP29)*100</f>
        <v>7.0196713937330681</v>
      </c>
      <c r="J32" s="187">
        <f>('TuitionData-2Yr'!$Z30/'Median fam income by quintile'!BQ29)*100</f>
        <v>4.5715609951686611</v>
      </c>
      <c r="K32" s="187">
        <f>('TuitionData-2Yr'!$Z30/'Median fam income by quintile'!BR29)*100</f>
        <v>3.1205194506270719</v>
      </c>
      <c r="L32" s="187">
        <f>('TuitionData-2Yr'!$Z30/'Median fam income by quintile'!BS29)*100</f>
        <v>1.8461629460549862</v>
      </c>
      <c r="M32" s="89"/>
      <c r="N32" s="182">
        <f>('TuitionData-4Yr'!$AC30/'Median fam income by quintile'!BT29)*100</f>
        <v>35.27264209985244</v>
      </c>
      <c r="O32" s="187">
        <f>('TuitionData-4Yr'!$AC30/'Median fam income by quintile'!BU29)*100</f>
        <v>16.674339901748429</v>
      </c>
      <c r="P32" s="187">
        <f>('TuitionData-4Yr'!$AC30/'Median fam income by quintile'!BV29)*100</f>
        <v>10.891789722044697</v>
      </c>
      <c r="Q32" s="187">
        <f>('TuitionData-4Yr'!$AC30/'Median fam income by quintile'!BW29)*100</f>
        <v>7.6233474197519833</v>
      </c>
      <c r="R32" s="187">
        <f>('TuitionData-4Yr'!$AC30/'Median fam income by quintile'!BX29)*100</f>
        <v>4.4736033882739692</v>
      </c>
      <c r="S32" s="182">
        <f>('TuitionData-2Yr'!$AA30/'Median fam income by quintile'!BT29)*100</f>
        <v>14.864450889763663</v>
      </c>
      <c r="T32" s="187">
        <f>('TuitionData-2Yr'!$AA30/'Median fam income by quintile'!BU29)*100</f>
        <v>7.0268313297064608</v>
      </c>
      <c r="U32" s="187">
        <f>('TuitionData-2Yr'!$AA30/'Median fam income by quintile'!BV29)*100</f>
        <v>4.5899729588343856</v>
      </c>
      <c r="V32" s="187">
        <f>('TuitionData-2Yr'!$AA30/'Median fam income by quintile'!BW29)*100</f>
        <v>3.2125995272972179</v>
      </c>
      <c r="W32" s="187">
        <f>('TuitionData-2Yr'!$AA30/'Median fam income by quintile'!BX29)*100</f>
        <v>1.8852474299212454</v>
      </c>
      <c r="X32" s="171" t="s">
        <v>114</v>
      </c>
    </row>
    <row r="33" spans="1:24" ht="12" customHeight="1">
      <c r="A33" s="127" t="s">
        <v>115</v>
      </c>
      <c r="B33" s="127"/>
      <c r="C33" s="89">
        <f>('TuitionData-4Yr'!$AB31/'Median fam income by quintile'!BO30)*100</f>
        <v>28.435913680252668</v>
      </c>
      <c r="D33" s="89">
        <f>('TuitionData-4Yr'!$AB31/'Median fam income by quintile'!BP30)*100</f>
        <v>13.072295028628551</v>
      </c>
      <c r="E33" s="89">
        <f>('TuitionData-4Yr'!$AB31/'Median fam income by quintile'!BQ30)*100</f>
        <v>8.726883853594785</v>
      </c>
      <c r="F33" s="89">
        <f>('TuitionData-4Yr'!$AB31/'Median fam income by quintile'!BR30)*100</f>
        <v>6.0739111621019699</v>
      </c>
      <c r="G33" s="89">
        <f>('TuitionData-4Yr'!$AB31/'Median fam income by quintile'!BS30)*100</f>
        <v>3.6048833185958493</v>
      </c>
      <c r="H33" s="181">
        <f>('TuitionData-2Yr'!$Z31/'Median fam income by quintile'!BO30)*100</f>
        <v>11.463576181686173</v>
      </c>
      <c r="I33" s="89">
        <f>('TuitionData-2Yr'!$Z31/'Median fam income by quintile'!BP30)*100</f>
        <v>5.269929133109863</v>
      </c>
      <c r="J33" s="89">
        <f>('TuitionData-2Yr'!$Z31/'Median fam income by quintile'!BQ30)*100</f>
        <v>3.5181320005864465</v>
      </c>
      <c r="K33" s="89">
        <f>('TuitionData-2Yr'!$Z31/'Median fam income by quintile'!BR30)*100</f>
        <v>2.4486198724081665</v>
      </c>
      <c r="L33" s="89">
        <f>('TuitionData-2Yr'!$Z31/'Median fam income by quintile'!BS30)*100</f>
        <v>1.4532627653006014</v>
      </c>
      <c r="M33" s="89"/>
      <c r="N33" s="181">
        <f>('TuitionData-4Yr'!$AC31/'Median fam income by quintile'!BT30)*100</f>
        <v>30.497473447020639</v>
      </c>
      <c r="O33" s="89">
        <f>('TuitionData-4Yr'!$AC31/'Median fam income by quintile'!BU30)*100</f>
        <v>13.108099505825162</v>
      </c>
      <c r="P33" s="89">
        <f>('TuitionData-4Yr'!$AC31/'Median fam income by quintile'!BV30)*100</f>
        <v>8.4037482387345772</v>
      </c>
      <c r="Q33" s="89">
        <f>('TuitionData-4Yr'!$AC31/'Median fam income by quintile'!BW30)*100</f>
        <v>6.0410330789625553</v>
      </c>
      <c r="R33" s="89">
        <f>('TuitionData-4Yr'!$AC31/'Median fam income by quintile'!BX30)*100</f>
        <v>3.7628723457020494</v>
      </c>
      <c r="S33" s="181">
        <f>('TuitionData-2Yr'!$AA31/'Median fam income by quintile'!BT30)*100</f>
        <v>12.297882859651105</v>
      </c>
      <c r="T33" s="89">
        <f>('TuitionData-2Yr'!$AA31/'Median fam income by quintile'!BU30)*100</f>
        <v>5.2857451459158993</v>
      </c>
      <c r="U33" s="89">
        <f>('TuitionData-2Yr'!$AA31/'Median fam income by quintile'!BV30)*100</f>
        <v>3.3887499435483046</v>
      </c>
      <c r="V33" s="89">
        <f>('TuitionData-2Yr'!$AA31/'Median fam income by quintile'!BW30)*100</f>
        <v>2.4360023555858419</v>
      </c>
      <c r="W33" s="89">
        <f>('TuitionData-2Yr'!$AA31/'Median fam income by quintile'!BX30)*100</f>
        <v>1.5173507209917783</v>
      </c>
      <c r="X33" s="21" t="s">
        <v>115</v>
      </c>
    </row>
    <row r="34" spans="1:24" ht="12" customHeight="1">
      <c r="A34" s="127" t="s">
        <v>116</v>
      </c>
      <c r="B34" s="127"/>
      <c r="C34" s="89">
        <f>('TuitionData-4Yr'!$AB32/'Median fam income by quintile'!BO31)*100</f>
        <v>34.825742267672901</v>
      </c>
      <c r="D34" s="89">
        <f>('TuitionData-4Yr'!$AB32/'Median fam income by quintile'!BP31)*100</f>
        <v>16.62326599888921</v>
      </c>
      <c r="E34" s="89">
        <f>('TuitionData-4Yr'!$AB32/'Median fam income by quintile'!BQ31)*100</f>
        <v>11.029530409397593</v>
      </c>
      <c r="F34" s="89">
        <f>('TuitionData-4Yr'!$AB32/'Median fam income by quintile'!BR31)*100</f>
        <v>7.7390538372606441</v>
      </c>
      <c r="G34" s="89">
        <f>('TuitionData-4Yr'!$AB32/'Median fam income by quintile'!BS31)*100</f>
        <v>4.6745962775399867</v>
      </c>
      <c r="H34" s="181">
        <f>('TuitionData-2Yr'!$Z32/'Median fam income by quintile'!BO31)*100</f>
        <v>15.89935568903163</v>
      </c>
      <c r="I34" s="89">
        <f>('TuitionData-2Yr'!$Z32/'Median fam income by quintile'!BP31)*100</f>
        <v>7.5891912596809679</v>
      </c>
      <c r="J34" s="89">
        <f>('TuitionData-2Yr'!$Z32/'Median fam income by quintile'!BQ31)*100</f>
        <v>5.0354253963678941</v>
      </c>
      <c r="K34" s="89">
        <f>('TuitionData-2Yr'!$Z32/'Median fam income by quintile'!BR31)*100</f>
        <v>3.5331901531181398</v>
      </c>
      <c r="L34" s="89">
        <f>('TuitionData-2Yr'!$Z32/'Median fam income by quintile'!BS31)*100</f>
        <v>2.1341417032257217</v>
      </c>
      <c r="M34" s="89"/>
      <c r="N34" s="181">
        <f>('TuitionData-4Yr'!$AC32/'Median fam income by quintile'!BT31)*100</f>
        <v>31.848096097212732</v>
      </c>
      <c r="O34" s="89">
        <f>('TuitionData-4Yr'!$AC32/'Median fam income by quintile'!BU31)*100</f>
        <v>16.781783657781883</v>
      </c>
      <c r="P34" s="89">
        <f>('TuitionData-4Yr'!$AC32/'Median fam income by quintile'!BV31)*100</f>
        <v>11.48368849659113</v>
      </c>
      <c r="Q34" s="89">
        <f>('TuitionData-4Yr'!$AC32/'Median fam income by quintile'!BW31)*100</f>
        <v>7.962024024303183</v>
      </c>
      <c r="R34" s="89">
        <f>('TuitionData-4Yr'!$AC32/'Median fam income by quintile'!BX31)*100</f>
        <v>4.9317423412751991</v>
      </c>
      <c r="S34" s="181">
        <f>('TuitionData-2Yr'!$AA32/'Median fam income by quintile'!BT31)*100</f>
        <v>14.187918051587456</v>
      </c>
      <c r="T34" s="89">
        <f>('TuitionData-2Yr'!$AA32/'Median fam income by quintile'!BU31)*100</f>
        <v>7.4760692309301584</v>
      </c>
      <c r="U34" s="89">
        <f>('TuitionData-2Yr'!$AA32/'Median fam income by quintile'!BV31)*100</f>
        <v>5.1158358359089382</v>
      </c>
      <c r="V34" s="89">
        <f>('TuitionData-2Yr'!$AA32/'Median fam income by quintile'!BW31)*100</f>
        <v>3.546979512896864</v>
      </c>
      <c r="W34" s="89">
        <f>('TuitionData-2Yr'!$AA32/'Median fam income by quintile'!BX31)*100</f>
        <v>2.1970279157654349</v>
      </c>
      <c r="X34" s="21" t="s">
        <v>116</v>
      </c>
    </row>
    <row r="35" spans="1:24" ht="12" customHeight="1">
      <c r="A35" s="127" t="s">
        <v>117</v>
      </c>
      <c r="B35" s="127"/>
      <c r="C35" s="89">
        <f>('TuitionData-4Yr'!$AB33/'Median fam income by quintile'!BO32)*100</f>
        <v>28.244017726822207</v>
      </c>
      <c r="D35" s="89">
        <f>('TuitionData-4Yr'!$AB33/'Median fam income by quintile'!BP32)*100</f>
        <v>14.187692625566504</v>
      </c>
      <c r="E35" s="89">
        <f>('TuitionData-4Yr'!$AB33/'Median fam income by quintile'!BQ32)*100</f>
        <v>9.3425847304649263</v>
      </c>
      <c r="F35" s="89">
        <f>('TuitionData-4Yr'!$AB33/'Median fam income by quintile'!BR32)*100</f>
        <v>6.6312041619495607</v>
      </c>
      <c r="G35" s="89">
        <f>('TuitionData-4Yr'!$AB33/'Median fam income by quintile'!BS32)*100</f>
        <v>4.0862075210941704</v>
      </c>
      <c r="H35" s="181">
        <f>('TuitionData-2Yr'!$Z33/'Median fam income by quintile'!BO32)*100</f>
        <v>14.381613060835125</v>
      </c>
      <c r="I35" s="89">
        <f>('TuitionData-2Yr'!$Z33/'Median fam income by quintile'!BP32)*100</f>
        <v>7.2242521421869457</v>
      </c>
      <c r="J35" s="89">
        <f>('TuitionData-2Yr'!$Z33/'Median fam income by quintile'!BQ32)*100</f>
        <v>4.7571645040434705</v>
      </c>
      <c r="K35" s="89">
        <f>('TuitionData-2Yr'!$Z33/'Median fam income by quintile'!BR32)*100</f>
        <v>3.3765526316743331</v>
      </c>
      <c r="L35" s="89">
        <f>('TuitionData-2Yr'!$Z33/'Median fam income by quintile'!BS32)*100</f>
        <v>2.0806620369326101</v>
      </c>
      <c r="M35" s="89"/>
      <c r="N35" s="181">
        <f>('TuitionData-4Yr'!$AC33/'Median fam income by quintile'!BT32)*100</f>
        <v>29.047712418476934</v>
      </c>
      <c r="O35" s="89">
        <f>('TuitionData-4Yr'!$AC33/'Median fam income by quintile'!BU32)*100</f>
        <v>14.201103849033171</v>
      </c>
      <c r="P35" s="89">
        <f>('TuitionData-4Yr'!$AC33/'Median fam income by quintile'!BV32)*100</f>
        <v>9.3428314796270833</v>
      </c>
      <c r="Q35" s="89">
        <f>('TuitionData-4Yr'!$AC33/'Median fam income by quintile'!BW32)*100</f>
        <v>6.3904967320649266</v>
      </c>
      <c r="R35" s="89">
        <f>('TuitionData-4Yr'!$AC33/'Median fam income by quintile'!BX32)*100</f>
        <v>4.149673202639562</v>
      </c>
      <c r="S35" s="181">
        <f>('TuitionData-2Yr'!$AA33/'Median fam income by quintile'!BT32)*100</f>
        <v>14.514865892798209</v>
      </c>
      <c r="T35" s="89">
        <f>('TuitionData-2Yr'!$AA33/'Median fam income by quintile'!BU32)*100</f>
        <v>7.0961566587013465</v>
      </c>
      <c r="U35" s="89">
        <f>('TuitionData-2Yr'!$AA33/'Median fam income by quintile'!BV32)*100</f>
        <v>4.6685241175666743</v>
      </c>
      <c r="V35" s="89">
        <f>('TuitionData-2Yr'!$AA33/'Median fam income by quintile'!BW32)*100</f>
        <v>3.193270496415606</v>
      </c>
      <c r="W35" s="89">
        <f>('TuitionData-2Yr'!$AA33/'Median fam income by quintile'!BX32)*100</f>
        <v>2.0735522703997438</v>
      </c>
      <c r="X35" s="21" t="s">
        <v>117</v>
      </c>
    </row>
    <row r="36" spans="1:24" ht="12" customHeight="1">
      <c r="A36" s="127" t="s">
        <v>118</v>
      </c>
      <c r="B36" s="127"/>
      <c r="C36" s="89">
        <f>('TuitionData-4Yr'!$AB34/'Median fam income by quintile'!BO33)*100</f>
        <v>36.320256813578354</v>
      </c>
      <c r="D36" s="89">
        <f>('TuitionData-4Yr'!$AB34/'Median fam income by quintile'!BP33)*100</f>
        <v>16.690022773858626</v>
      </c>
      <c r="E36" s="89">
        <f>('TuitionData-4Yr'!$AB34/'Median fam income by quintile'!BQ33)*100</f>
        <v>10.784322407724035</v>
      </c>
      <c r="F36" s="89">
        <f>('TuitionData-4Yr'!$AB34/'Median fam income by quintile'!BR33)*100</f>
        <v>7.3787469105480241</v>
      </c>
      <c r="G36" s="89">
        <f>('TuitionData-4Yr'!$AB34/'Median fam income by quintile'!BS33)*100</f>
        <v>4.5518243928705351</v>
      </c>
      <c r="H36" s="181">
        <f>('TuitionData-2Yr'!$Z34/'Median fam income by quintile'!BO33)*100</f>
        <v>14.964172069589837</v>
      </c>
      <c r="I36" s="89">
        <f>('TuitionData-2Yr'!$Z34/'Median fam income by quintile'!BP33)*100</f>
        <v>6.8763933557877106</v>
      </c>
      <c r="J36" s="89">
        <f>('TuitionData-2Yr'!$Z34/'Median fam income by quintile'!BQ33)*100</f>
        <v>4.4432080145089827</v>
      </c>
      <c r="K36" s="89">
        <f>('TuitionData-2Yr'!$Z34/'Median fam income by quintile'!BR33)*100</f>
        <v>3.0400896941377251</v>
      </c>
      <c r="L36" s="89">
        <f>('TuitionData-2Yr'!$Z34/'Median fam income by quintile'!BS33)*100</f>
        <v>1.8753800061239212</v>
      </c>
      <c r="M36" s="89"/>
      <c r="N36" s="181">
        <f>('TuitionData-4Yr'!$AC34/'Median fam income by quintile'!BT33)*100</f>
        <v>35.195816649023506</v>
      </c>
      <c r="O36" s="89">
        <f>('TuitionData-4Yr'!$AC34/'Median fam income by quintile'!BU33)*100</f>
        <v>16.655163235698627</v>
      </c>
      <c r="P36" s="89">
        <f>('TuitionData-4Yr'!$AC34/'Median fam income by quintile'!BV33)*100</f>
        <v>11.136586760586544</v>
      </c>
      <c r="Q36" s="89">
        <f>('TuitionData-4Yr'!$AC34/'Median fam income by quintile'!BW33)*100</f>
        <v>7.5905525224750594</v>
      </c>
      <c r="R36" s="89">
        <f>('TuitionData-4Yr'!$AC34/'Median fam income by quintile'!BX33)*100</f>
        <v>4.6634457059956151</v>
      </c>
      <c r="S36" s="181">
        <f>('TuitionData-2Yr'!$AA34/'Median fam income by quintile'!BT33)*100</f>
        <v>14.659092620219532</v>
      </c>
      <c r="T36" s="89">
        <f>('TuitionData-2Yr'!$AA34/'Median fam income by quintile'!BU33)*100</f>
        <v>6.9368920434967434</v>
      </c>
      <c r="U36" s="89">
        <f>('TuitionData-2Yr'!$AA34/'Median fam income by quintile'!BV33)*100</f>
        <v>4.6383994559500614</v>
      </c>
      <c r="V36" s="89">
        <f>('TuitionData-2Yr'!$AA34/'Median fam income by quintile'!BW33)*100</f>
        <v>3.1614726708916998</v>
      </c>
      <c r="W36" s="89">
        <f>('TuitionData-2Yr'!$AA34/'Median fam income by quintile'!BX33)*100</f>
        <v>1.9423297721790882</v>
      </c>
      <c r="X36" s="21" t="s">
        <v>118</v>
      </c>
    </row>
    <row r="37" spans="1:24" ht="12" customHeight="1">
      <c r="A37" s="160" t="s">
        <v>119</v>
      </c>
      <c r="B37" s="160"/>
      <c r="C37" s="187">
        <f>('TuitionData-4Yr'!$AB35/'Median fam income by quintile'!BO34)*100</f>
        <v>40.14741620039198</v>
      </c>
      <c r="D37" s="187">
        <f>('TuitionData-4Yr'!$AB35/'Median fam income by quintile'!BP34)*100</f>
        <v>16.819290574626191</v>
      </c>
      <c r="E37" s="187">
        <f>('TuitionData-4Yr'!$AB35/'Median fam income by quintile'!BQ34)*100</f>
        <v>10.523380188971684</v>
      </c>
      <c r="F37" s="187">
        <f>('TuitionData-4Yr'!$AB35/'Median fam income by quintile'!BR34)*100</f>
        <v>6.7999104005304263</v>
      </c>
      <c r="G37" s="187">
        <f>('TuitionData-4Yr'!$AB35/'Median fam income by quintile'!BS34)*100</f>
        <v>3.9578141561493778</v>
      </c>
      <c r="H37" s="182">
        <f>('TuitionData-2Yr'!$Z35/'Median fam income by quintile'!BO34)*100</f>
        <v>11.828056923244503</v>
      </c>
      <c r="I37" s="187">
        <f>('TuitionData-2Yr'!$Z35/'Median fam income by quintile'!BP34)*100</f>
        <v>4.9552261428800506</v>
      </c>
      <c r="J37" s="187">
        <f>('TuitionData-2Yr'!$Z35/'Median fam income by quintile'!BQ34)*100</f>
        <v>3.1003524430766563</v>
      </c>
      <c r="K37" s="187">
        <f>('TuitionData-2Yr'!$Z35/'Median fam income by quintile'!BR34)*100</f>
        <v>2.0033599893198346</v>
      </c>
      <c r="L37" s="187">
        <f>('TuitionData-2Yr'!$Z35/'Median fam income by quintile'!BS34)*100</f>
        <v>1.1660339708262644</v>
      </c>
      <c r="M37" s="89"/>
      <c r="N37" s="182">
        <f>('TuitionData-4Yr'!$AC35/'Median fam income by quintile'!BT34)*100</f>
        <v>42.238659247315589</v>
      </c>
      <c r="O37" s="187">
        <f>('TuitionData-4Yr'!$AC35/'Median fam income by quintile'!BU34)*100</f>
        <v>17.136827466053752</v>
      </c>
      <c r="P37" s="187">
        <f>('TuitionData-4Yr'!$AC35/'Median fam income by quintile'!BV34)*100</f>
        <v>10.394956001939018</v>
      </c>
      <c r="Q37" s="187">
        <f>('TuitionData-4Yr'!$AC35/'Median fam income by quintile'!BW34)*100</f>
        <v>6.7392018124930493</v>
      </c>
      <c r="R37" s="187">
        <f>('TuitionData-4Yr'!$AC35/'Median fam income by quintile'!BX34)*100</f>
        <v>3.9985930754125425</v>
      </c>
      <c r="S37" s="182">
        <f>('TuitionData-2Yr'!$AA35/'Median fam income by quintile'!BT34)*100</f>
        <v>12.243291501530223</v>
      </c>
      <c r="T37" s="187">
        <f>('TuitionData-2Yr'!$AA35/'Median fam income by quintile'!BU34)*100</f>
        <v>4.9672782663351196</v>
      </c>
      <c r="U37" s="187">
        <f>('TuitionData-2Yr'!$AA35/'Median fam income by quintile'!BV34)*100</f>
        <v>3.0130804041894135</v>
      </c>
      <c r="V37" s="187">
        <f>('TuitionData-2Yr'!$AA35/'Median fam income by quintile'!BW34)*100</f>
        <v>1.9534240373227998</v>
      </c>
      <c r="W37" s="187">
        <f>('TuitionData-2Yr'!$AA35/'Median fam income by quintile'!BX34)*100</f>
        <v>1.1590315954781945</v>
      </c>
      <c r="X37" s="171" t="s">
        <v>119</v>
      </c>
    </row>
    <row r="38" spans="1:24" ht="12" customHeight="1">
      <c r="A38" s="160" t="s">
        <v>120</v>
      </c>
      <c r="B38" s="160"/>
      <c r="C38" s="187">
        <f>('TuitionData-4Yr'!$AB36/'Median fam income by quintile'!BO35)*100</f>
        <v>42.077972617749126</v>
      </c>
      <c r="D38" s="187">
        <f>('TuitionData-4Yr'!$AB36/'Median fam income by quintile'!BP35)*100</f>
        <v>20.477946673971239</v>
      </c>
      <c r="E38" s="187">
        <f>('TuitionData-4Yr'!$AB36/'Median fam income by quintile'!BQ35)*100</f>
        <v>13.259102163002961</v>
      </c>
      <c r="F38" s="187">
        <f>('TuitionData-4Yr'!$AB36/'Median fam income by quintile'!BR35)*100</f>
        <v>9.0343882385167227</v>
      </c>
      <c r="G38" s="187">
        <f>('TuitionData-4Yr'!$AB36/'Median fam income by quintile'!BS35)*100</f>
        <v>5.1915921145279205</v>
      </c>
      <c r="H38" s="182">
        <f>('TuitionData-2Yr'!$Z36/'Median fam income by quintile'!BO35)*100</f>
        <v>19.020059351286278</v>
      </c>
      <c r="I38" s="187">
        <f>('TuitionData-2Yr'!$Z36/'Median fam income by quintile'!BP35)*100</f>
        <v>9.2564288842926548</v>
      </c>
      <c r="J38" s="187">
        <f>('TuitionData-2Yr'!$Z36/'Median fam income by quintile'!BQ35)*100</f>
        <v>5.9933712200456037</v>
      </c>
      <c r="K38" s="187">
        <f>('TuitionData-2Yr'!$Z36/'Median fam income by quintile'!BR35)*100</f>
        <v>4.0837186254232298</v>
      </c>
      <c r="L38" s="187">
        <f>('TuitionData-2Yr'!$Z36/'Median fam income by quintile'!BS35)*100</f>
        <v>2.3467002805248982</v>
      </c>
      <c r="M38" s="89"/>
      <c r="N38" s="182">
        <f>('TuitionData-4Yr'!$AC36/'Median fam income by quintile'!BT35)*100</f>
        <v>41.746534390342823</v>
      </c>
      <c r="O38" s="187">
        <f>('TuitionData-4Yr'!$AC36/'Median fam income by quintile'!BU35)*100</f>
        <v>19.213886121078286</v>
      </c>
      <c r="P38" s="187">
        <f>('TuitionData-4Yr'!$AC36/'Median fam income by quintile'!BV35)*100</f>
        <v>12.667913883966097</v>
      </c>
      <c r="Q38" s="187">
        <f>('TuitionData-4Yr'!$AC36/'Median fam income by quintile'!BW35)*100</f>
        <v>8.7468929198813523</v>
      </c>
      <c r="R38" s="187">
        <f>('TuitionData-4Yr'!$AC36/'Median fam income by quintile'!BX35)*100</f>
        <v>5.1217028585073718</v>
      </c>
      <c r="S38" s="182">
        <f>('TuitionData-2Yr'!$AA36/'Median fam income by quintile'!BT35)*100</f>
        <v>20.484436009130206</v>
      </c>
      <c r="T38" s="187">
        <f>('TuitionData-2Yr'!$AA36/'Median fam income by quintile'!BU35)*100</f>
        <v>9.4279831004364976</v>
      </c>
      <c r="U38" s="187">
        <f>('TuitionData-2Yr'!$AA36/'Median fam income by quintile'!BV35)*100</f>
        <v>6.2159667889774415</v>
      </c>
      <c r="V38" s="187">
        <f>('TuitionData-2Yr'!$AA36/'Median fam income by quintile'!BW35)*100</f>
        <v>4.2919770685796621</v>
      </c>
      <c r="W38" s="187">
        <f>('TuitionData-2Yr'!$AA36/'Median fam income by quintile'!BX35)*100</f>
        <v>2.5131474024139218</v>
      </c>
      <c r="X38" s="171" t="s">
        <v>120</v>
      </c>
    </row>
    <row r="39" spans="1:24" ht="12" customHeight="1">
      <c r="A39" s="160" t="s">
        <v>121</v>
      </c>
      <c r="B39" s="160"/>
      <c r="C39" s="187">
        <f>('TuitionData-4Yr'!$AB37/'Median fam income by quintile'!BO36)*100</f>
        <v>23.938355756519531</v>
      </c>
      <c r="D39" s="187">
        <f>('TuitionData-4Yr'!$AB37/'Median fam income by quintile'!BP36)*100</f>
        <v>11.874184403035482</v>
      </c>
      <c r="E39" s="187">
        <f>('TuitionData-4Yr'!$AB37/'Median fam income by quintile'!BQ36)*100</f>
        <v>8.1422978763671878</v>
      </c>
      <c r="F39" s="187">
        <f>('TuitionData-4Yr'!$AB37/'Median fam income by quintile'!BR36)*100</f>
        <v>5.8672440579704732</v>
      </c>
      <c r="G39" s="187">
        <f>('TuitionData-4Yr'!$AB37/'Median fam income by quintile'!BS36)*100</f>
        <v>3.5835861910957383</v>
      </c>
      <c r="H39" s="182">
        <f>('TuitionData-2Yr'!$Z37/'Median fam income by quintile'!BO36)*100</f>
        <v>14.454320615172072</v>
      </c>
      <c r="I39" s="187">
        <f>('TuitionData-2Yr'!$Z37/'Median fam income by quintile'!BP36)*100</f>
        <v>7.1698018924464657</v>
      </c>
      <c r="J39" s="187">
        <f>('TuitionData-2Yr'!$Z37/'Median fam income by quintile'!BQ36)*100</f>
        <v>4.9164355833918618</v>
      </c>
      <c r="K39" s="187">
        <f>('TuitionData-2Yr'!$Z37/'Median fam income by quintile'!BR36)*100</f>
        <v>3.5427256409735479</v>
      </c>
      <c r="L39" s="187">
        <f>('TuitionData-2Yr'!$Z37/'Median fam income by quintile'!BS36)*100</f>
        <v>2.163820451373065</v>
      </c>
      <c r="M39" s="89"/>
      <c r="N39" s="182">
        <f>('TuitionData-4Yr'!$AC37/'Median fam income by quintile'!BT36)*100</f>
        <v>23.559470013100341</v>
      </c>
      <c r="O39" s="187">
        <f>('TuitionData-4Yr'!$AC37/'Median fam income by quintile'!BU36)*100</f>
        <v>11.557475855483187</v>
      </c>
      <c r="P39" s="187">
        <f>('TuitionData-4Yr'!$AC37/'Median fam income by quintile'!BV36)*100</f>
        <v>8.0071401351713583</v>
      </c>
      <c r="Q39" s="187">
        <f>('TuitionData-4Yr'!$AC37/'Median fam income by quintile'!BW36)*100</f>
        <v>5.6981043752614777</v>
      </c>
      <c r="R39" s="187">
        <f>('TuitionData-4Yr'!$AC37/'Median fam income by quintile'!BX36)*100</f>
        <v>3.5082830489152861</v>
      </c>
      <c r="S39" s="182">
        <f>('TuitionData-2Yr'!$AA37/'Median fam income by quintile'!BT36)*100</f>
        <v>14.212134275742564</v>
      </c>
      <c r="T39" s="187">
        <f>('TuitionData-2Yr'!$AA37/'Median fam income by quintile'!BU36)*100</f>
        <v>6.9719903994208803</v>
      </c>
      <c r="U39" s="187">
        <f>('TuitionData-2Yr'!$AA37/'Median fam income by quintile'!BV36)*100</f>
        <v>4.8302678584223093</v>
      </c>
      <c r="V39" s="187">
        <f>('TuitionData-2Yr'!$AA37/'Median fam income by quintile'!BW36)*100</f>
        <v>3.4373534062261082</v>
      </c>
      <c r="W39" s="187">
        <f>('TuitionData-2Yr'!$AA37/'Median fam income by quintile'!BX36)*100</f>
        <v>2.1163544740510116</v>
      </c>
      <c r="X39" s="171" t="s">
        <v>121</v>
      </c>
    </row>
    <row r="40" spans="1:24" ht="12" customHeight="1">
      <c r="A40" s="160" t="s">
        <v>122</v>
      </c>
      <c r="B40" s="160"/>
      <c r="C40" s="187">
        <f>('TuitionData-4Yr'!$AB38/'Median fam income by quintile'!BO37)*100</f>
        <v>31.787839516899297</v>
      </c>
      <c r="D40" s="187">
        <f>('TuitionData-4Yr'!$AB38/'Median fam income by quintile'!BP37)*100</f>
        <v>14.619979625138798</v>
      </c>
      <c r="E40" s="187">
        <f>('TuitionData-4Yr'!$AB38/'Median fam income by quintile'!BQ37)*100</f>
        <v>9.5760866544659144</v>
      </c>
      <c r="F40" s="187">
        <f>('TuitionData-4Yr'!$AB38/'Median fam income by quintile'!BR37)*100</f>
        <v>6.53769356850378</v>
      </c>
      <c r="G40" s="187">
        <f>('TuitionData-4Yr'!$AB38/'Median fam income by quintile'!BS37)*100</f>
        <v>3.8304346617863652</v>
      </c>
      <c r="H40" s="182">
        <f>('TuitionData-2Yr'!$Z38/'Median fam income by quintile'!BO37)*100</f>
        <v>15.867151918462621</v>
      </c>
      <c r="I40" s="187">
        <f>('TuitionData-2Yr'!$Z38/'Median fam income by quintile'!BP37)*100</f>
        <v>7.2976786495219308</v>
      </c>
      <c r="J40" s="187">
        <f>('TuitionData-2Yr'!$Z38/'Median fam income by quintile'!BQ37)*100</f>
        <v>4.7799795154368656</v>
      </c>
      <c r="K40" s="187">
        <f>('TuitionData-2Yr'!$Z38/'Median fam income by quintile'!BR37)*100</f>
        <v>3.2633415363965628</v>
      </c>
      <c r="L40" s="187">
        <f>('TuitionData-2Yr'!$Z38/'Median fam income by quintile'!BS37)*100</f>
        <v>1.9119918061747461</v>
      </c>
      <c r="M40" s="89"/>
      <c r="N40" s="182">
        <f>('TuitionData-4Yr'!$AC38/'Median fam income by quintile'!BT37)*100</f>
        <v>30.645389981497029</v>
      </c>
      <c r="O40" s="187">
        <f>('TuitionData-4Yr'!$AC38/'Median fam income by quintile'!BU37)*100</f>
        <v>14.264036064114983</v>
      </c>
      <c r="P40" s="187">
        <f>('TuitionData-4Yr'!$AC38/'Median fam income by quintile'!BV37)*100</f>
        <v>9.3395474229324282</v>
      </c>
      <c r="Q40" s="187">
        <f>('TuitionData-4Yr'!$AC38/'Median fam income by quintile'!BW37)*100</f>
        <v>6.4042610900108086</v>
      </c>
      <c r="R40" s="187">
        <f>('TuitionData-4Yr'!$AC38/'Median fam income by quintile'!BX37)*100</f>
        <v>3.7358189691729713</v>
      </c>
      <c r="S40" s="182">
        <f>('TuitionData-2Yr'!$AA38/'Median fam income by quintile'!BT37)*100</f>
        <v>15.703203110397759</v>
      </c>
      <c r="T40" s="187">
        <f>('TuitionData-2Yr'!$AA38/'Median fam income by quintile'!BU37)*100</f>
        <v>7.3091272659305941</v>
      </c>
      <c r="U40" s="187">
        <f>('TuitionData-2Yr'!$AA38/'Median fam income by quintile'!BV37)*100</f>
        <v>4.7857380907878877</v>
      </c>
      <c r="V40" s="187">
        <f>('TuitionData-2Yr'!$AA38/'Median fam income by quintile'!BW37)*100</f>
        <v>3.2816489765402661</v>
      </c>
      <c r="W40" s="187">
        <f>('TuitionData-2Yr'!$AA38/'Median fam income by quintile'!BX37)*100</f>
        <v>1.9142952363151555</v>
      </c>
      <c r="X40" s="171" t="s">
        <v>122</v>
      </c>
    </row>
    <row r="41" spans="1:24" ht="12" customHeight="1">
      <c r="A41" s="161" t="s">
        <v>123</v>
      </c>
      <c r="B41" s="161"/>
      <c r="C41" s="188">
        <f>('TuitionData-4Yr'!$AB39/'Median fam income by quintile'!BO38)*100</f>
        <v>17.252155162754054</v>
      </c>
      <c r="D41" s="188">
        <f>('TuitionData-4Yr'!$AB39/'Median fam income by quintile'!BP38)*100</f>
        <v>9.122674798215364</v>
      </c>
      <c r="E41" s="188">
        <f>('TuitionData-4Yr'!$AB39/'Median fam income by quintile'!BQ38)*100</f>
        <v>5.8489876696691807</v>
      </c>
      <c r="F41" s="188">
        <f>('TuitionData-4Yr'!$AB39/'Median fam income by quintile'!BR38)*100</f>
        <v>4.244577857502982</v>
      </c>
      <c r="G41" s="188">
        <f>('TuitionData-4Yr'!$AB39/'Median fam income by quintile'!BS38)*100</f>
        <v>2.8714996512503395</v>
      </c>
      <c r="H41" s="183">
        <f>('TuitionData-2Yr'!$Z39/'Median fam income by quintile'!BO38)*100</f>
        <v>11.429402724385428</v>
      </c>
      <c r="I41" s="188">
        <f>('TuitionData-2Yr'!$Z39/'Median fam income by quintile'!BP38)*100</f>
        <v>6.0436926986089254</v>
      </c>
      <c r="J41" s="188">
        <f>('TuitionData-2Yr'!$Z39/'Median fam income by quintile'!BQ38)*100</f>
        <v>3.8749034526966319</v>
      </c>
      <c r="K41" s="188">
        <f>('TuitionData-2Yr'!$Z39/'Median fam income by quintile'!BR38)*100</f>
        <v>2.8119959083805419</v>
      </c>
      <c r="L41" s="188">
        <f>('TuitionData-2Yr'!$Z39/'Median fam income by quintile'!BS38)*100</f>
        <v>1.902343540703078</v>
      </c>
      <c r="M41" s="89"/>
      <c r="N41" s="183">
        <f>('TuitionData-4Yr'!$AC39/'Median fam income by quintile'!BT38)*100</f>
        <v>18.23169026492862</v>
      </c>
      <c r="O41" s="188">
        <f>('TuitionData-4Yr'!$AC39/'Median fam income by quintile'!BU38)*100</f>
        <v>8.8371628194847069</v>
      </c>
      <c r="P41" s="188">
        <f>('TuitionData-4Yr'!$AC39/'Median fam income by quintile'!BV38)*100</f>
        <v>6.0189552792435572</v>
      </c>
      <c r="Q41" s="188">
        <f>('TuitionData-4Yr'!$AC39/'Median fam income by quintile'!BW38)*100</f>
        <v>4.2992537708882557</v>
      </c>
      <c r="R41" s="188">
        <f>('TuitionData-4Yr'!$AC39/'Median fam income by quintile'!BX38)*100</f>
        <v>2.8887819551925027</v>
      </c>
      <c r="S41" s="183">
        <f>('TuitionData-2Yr'!$AA39/'Median fam income by quintile'!BT38)*100</f>
        <v>12.408874940613131</v>
      </c>
      <c r="T41" s="188">
        <f>('TuitionData-2Yr'!$AA39/'Median fam income by quintile'!BU38)*100</f>
        <v>6.0147603795007329</v>
      </c>
      <c r="U41" s="188">
        <f>('TuitionData-2Yr'!$AA39/'Median fam income by quintile'!BV38)*100</f>
        <v>4.0966285762846093</v>
      </c>
      <c r="V41" s="188">
        <f>('TuitionData-2Yr'!$AA39/'Median fam income by quintile'!BW38)*100</f>
        <v>2.926163268774721</v>
      </c>
      <c r="W41" s="188">
        <f>('TuitionData-2Yr'!$AA39/'Median fam income by quintile'!BX38)*100</f>
        <v>1.9661662463430405</v>
      </c>
      <c r="X41" s="172" t="s">
        <v>123</v>
      </c>
    </row>
    <row r="42" spans="1:24" ht="12" customHeight="1">
      <c r="A42" s="127" t="s">
        <v>124</v>
      </c>
      <c r="B42" s="127"/>
      <c r="C42" s="89">
        <f>('TuitionData-4Yr'!$AB40/'Median fam income by quintile'!BO39)*100</f>
        <v>38.42337555300066</v>
      </c>
      <c r="D42" s="89">
        <f>('TuitionData-4Yr'!$AB40/'Median fam income by quintile'!BP39)*100</f>
        <v>17.895818750712635</v>
      </c>
      <c r="E42" s="89">
        <f>('TuitionData-4Yr'!$AB40/'Median fam income by quintile'!BQ39)*100</f>
        <v>11.959952108750912</v>
      </c>
      <c r="F42" s="89">
        <f>('TuitionData-4Yr'!$AB40/'Median fam income by quintile'!BR39)*100</f>
        <v>8.4199960309500721</v>
      </c>
      <c r="G42" s="89">
        <f>('TuitionData-4Yr'!$AB40/'Median fam income by quintile'!BS39)*100</f>
        <v>5.2130677126976162</v>
      </c>
      <c r="H42" s="181">
        <f>('TuitionData-2Yr'!$Z40/'Median fam income by quintile'!BO39)*100</f>
        <v>18.94672995069072</v>
      </c>
      <c r="I42" s="89">
        <f>('TuitionData-2Yr'!$Z40/'Median fam income by quintile'!BP39)*100</f>
        <v>8.8245043605956788</v>
      </c>
      <c r="J42" s="89">
        <f>('TuitionData-2Yr'!$Z40/'Median fam income by quintile'!BQ39)*100</f>
        <v>5.8975032663417606</v>
      </c>
      <c r="K42" s="89">
        <f>('TuitionData-2Yr'!$Z40/'Median fam income by quintile'!BR39)*100</f>
        <v>4.1519358642564699</v>
      </c>
      <c r="L42" s="89">
        <f>('TuitionData-2Yr'!$Z40/'Median fam income by quintile'!BS39)*100</f>
        <v>2.5705858672126274</v>
      </c>
      <c r="M42" s="89"/>
      <c r="N42" s="181">
        <f>('TuitionData-4Yr'!$AC40/'Median fam income by quintile'!BT39)*100</f>
        <v>38.727393480065828</v>
      </c>
      <c r="O42" s="89">
        <f>('TuitionData-4Yr'!$AC40/'Median fam income by quintile'!BU39)*100</f>
        <v>17.525123514211607</v>
      </c>
      <c r="P42" s="89">
        <f>('TuitionData-4Yr'!$AC40/'Median fam income by quintile'!BV39)*100</f>
        <v>11.826770469713356</v>
      </c>
      <c r="Q42" s="89">
        <f>('TuitionData-4Yr'!$AC40/'Median fam income by quintile'!BW39)*100</f>
        <v>8.4633523312534109</v>
      </c>
      <c r="R42" s="89">
        <f>('TuitionData-4Yr'!$AC40/'Median fam income by quintile'!BX39)*100</f>
        <v>5.2703135720138192</v>
      </c>
      <c r="S42" s="181">
        <f>('TuitionData-2Yr'!$AA40/'Median fam income by quintile'!BT39)*100</f>
        <v>19.109840706619348</v>
      </c>
      <c r="T42" s="89">
        <f>('TuitionData-2Yr'!$AA40/'Median fam income by quintile'!BU39)*100</f>
        <v>8.6476854914802725</v>
      </c>
      <c r="U42" s="89">
        <f>('TuitionData-2Yr'!$AA40/'Median fam income by quintile'!BV39)*100</f>
        <v>5.835861374618589</v>
      </c>
      <c r="V42" s="89">
        <f>('TuitionData-2Yr'!$AA40/'Median fam income by quintile'!BW39)*100</f>
        <v>4.1761993349099846</v>
      </c>
      <c r="W42" s="89">
        <f>('TuitionData-2Yr'!$AA40/'Median fam income by quintile'!BX39)*100</f>
        <v>2.6006101569153914</v>
      </c>
      <c r="X42" s="21" t="s">
        <v>124</v>
      </c>
    </row>
    <row r="43" spans="1:24" ht="12" customHeight="1">
      <c r="A43" s="127"/>
      <c r="B43" s="127"/>
      <c r="C43" s="198"/>
      <c r="D43" s="198"/>
      <c r="E43" s="198"/>
      <c r="F43" s="198"/>
      <c r="G43" s="198"/>
      <c r="H43" s="199"/>
      <c r="I43" s="198"/>
      <c r="J43" s="198"/>
      <c r="K43" s="198"/>
      <c r="L43" s="198"/>
      <c r="M43" s="89"/>
      <c r="N43" s="199"/>
      <c r="O43" s="198"/>
      <c r="P43" s="198"/>
      <c r="Q43" s="198"/>
      <c r="R43" s="198"/>
      <c r="S43" s="199"/>
      <c r="T43" s="198"/>
      <c r="U43" s="198"/>
      <c r="V43" s="198"/>
      <c r="W43" s="198"/>
      <c r="X43" s="21"/>
    </row>
    <row r="44" spans="1:24" ht="12" customHeight="1">
      <c r="A44" s="160" t="s">
        <v>125</v>
      </c>
      <c r="B44" s="160"/>
      <c r="C44" s="187">
        <f>('TuitionData-4Yr'!$AB42/'Median fam income by quintile'!BO41)*100</f>
        <v>58.34229863793535</v>
      </c>
      <c r="D44" s="187">
        <f>('TuitionData-4Yr'!$AB42/'Median fam income by quintile'!BP41)*100</f>
        <v>24.773799846257045</v>
      </c>
      <c r="E44" s="187">
        <f>('TuitionData-4Yr'!$AB42/'Median fam income by quintile'!BQ41)*100</f>
        <v>15.292869891988294</v>
      </c>
      <c r="F44" s="187">
        <f>('TuitionData-4Yr'!$AB42/'Median fam income by quintile'!BR41)*100</f>
        <v>10.326070555386787</v>
      </c>
      <c r="G44" s="187">
        <f>('TuitionData-4Yr'!$AB42/'Median fam income by quintile'!BS41)*100</f>
        <v>5.9930455714366042</v>
      </c>
      <c r="H44" s="182">
        <f>('TuitionData-2Yr'!$Z42/'Median fam income by quintile'!BO41)*100</f>
        <v>18.072863114685767</v>
      </c>
      <c r="I44" s="187">
        <f>('TuitionData-2Yr'!$Z42/'Median fam income by quintile'!BP41)*100</f>
        <v>7.6742518533697517</v>
      </c>
      <c r="J44" s="187">
        <f>('TuitionData-2Yr'!$Z42/'Median fam income by quintile'!BQ41)*100</f>
        <v>4.7373166748848661</v>
      </c>
      <c r="K44" s="187">
        <f>('TuitionData-2Yr'!$Z42/'Median fam income by quintile'!BR41)*100</f>
        <v>3.198736834457657</v>
      </c>
      <c r="L44" s="187">
        <f>('TuitionData-2Yr'!$Z42/'Median fam income by quintile'!BS41)*100</f>
        <v>1.8564831139892928</v>
      </c>
      <c r="M44" s="89"/>
      <c r="N44" s="182">
        <f>('TuitionData-4Yr'!$AC42/'Median fam income by quintile'!BT41)*100</f>
        <v>56.743666543614921</v>
      </c>
      <c r="O44" s="187">
        <f>('TuitionData-4Yr'!$AC42/'Median fam income by quintile'!BU41)*100</f>
        <v>24.073070654866939</v>
      </c>
      <c r="P44" s="187">
        <f>('TuitionData-4Yr'!$AC42/'Median fam income by quintile'!BV41)*100</f>
        <v>15.336126092868898</v>
      </c>
      <c r="Q44" s="187">
        <f>('TuitionData-4Yr'!$AC42/'Median fam income by quintile'!BW41)*100</f>
        <v>10.325970514869267</v>
      </c>
      <c r="R44" s="187">
        <f>('TuitionData-4Yr'!$AC42/'Median fam income by quintile'!BX41)*100</f>
        <v>6.0182676637167347</v>
      </c>
      <c r="S44" s="182">
        <f>('TuitionData-2Yr'!$AA42/'Median fam income by quintile'!BT41)*100</f>
        <v>18.304712382674069</v>
      </c>
      <c r="T44" s="187">
        <f>('TuitionData-2Yr'!$AA42/'Median fam income by quintile'!BU41)*100</f>
        <v>7.7656355562859689</v>
      </c>
      <c r="U44" s="187">
        <f>('TuitionData-2Yr'!$AA42/'Median fam income by quintile'!BV41)*100</f>
        <v>4.9472195628848841</v>
      </c>
      <c r="V44" s="187">
        <f>('TuitionData-2Yr'!$AA42/'Median fam income by quintile'!BW41)*100</f>
        <v>3.3310135185108787</v>
      </c>
      <c r="W44" s="187">
        <f>('TuitionData-2Yr'!$AA42/'Median fam income by quintile'!BX41)*100</f>
        <v>1.9414088890714922</v>
      </c>
      <c r="X44" s="171" t="s">
        <v>125</v>
      </c>
    </row>
    <row r="45" spans="1:24" ht="12" customHeight="1">
      <c r="A45" s="160" t="s">
        <v>126</v>
      </c>
      <c r="B45" s="160"/>
      <c r="C45" s="187">
        <f>('TuitionData-4Yr'!$AB43/'Median fam income by quintile'!BO42)*100</f>
        <v>35.098671282309837</v>
      </c>
      <c r="D45" s="187">
        <f>('TuitionData-4Yr'!$AB43/'Median fam income by quintile'!BP42)*100</f>
        <v>16.324963387120853</v>
      </c>
      <c r="E45" s="187">
        <f>('TuitionData-4Yr'!$AB43/'Median fam income by quintile'!BQ42)*100</f>
        <v>10.799591163787641</v>
      </c>
      <c r="F45" s="187">
        <f>('TuitionData-4Yr'!$AB43/'Median fam income by quintile'!BR42)*100</f>
        <v>7.5157754351841177</v>
      </c>
      <c r="G45" s="187">
        <f>('TuitionData-4Yr'!$AB43/'Median fam income by quintile'!BS42)*100</f>
        <v>4.6182462213565572</v>
      </c>
      <c r="H45" s="182">
        <f>('TuitionData-2Yr'!$Z43/'Median fam income by quintile'!BO42)*100</f>
        <v>20.717793383803699</v>
      </c>
      <c r="I45" s="187">
        <f>('TuitionData-2Yr'!$Z43/'Median fam income by quintile'!BP42)*100</f>
        <v>9.6361829692110224</v>
      </c>
      <c r="J45" s="187">
        <f>('TuitionData-2Yr'!$Z43/'Median fam income by quintile'!BQ42)*100</f>
        <v>6.3747056565549842</v>
      </c>
      <c r="K45" s="187">
        <f>('TuitionData-2Yr'!$Z43/'Median fam income by quintile'!BR42)*100</f>
        <v>4.4363583262962951</v>
      </c>
      <c r="L45" s="187">
        <f>('TuitionData-2Yr'!$Z43/'Median fam income by quintile'!BS42)*100</f>
        <v>2.7260254452373287</v>
      </c>
      <c r="M45" s="89"/>
      <c r="N45" s="182">
        <f>('TuitionData-4Yr'!$AC43/'Median fam income by quintile'!BT42)*100</f>
        <v>36.607472164681084</v>
      </c>
      <c r="O45" s="187">
        <f>('TuitionData-4Yr'!$AC43/'Median fam income by quintile'!BU42)*100</f>
        <v>17.024799895098962</v>
      </c>
      <c r="P45" s="187">
        <f>('TuitionData-4Yr'!$AC43/'Median fam income by quintile'!BV42)*100</f>
        <v>11.144240857973898</v>
      </c>
      <c r="Q45" s="187">
        <f>('TuitionData-4Yr'!$AC43/'Median fam income by quintile'!BW42)*100</f>
        <v>7.7928679062924431</v>
      </c>
      <c r="R45" s="187">
        <f>('TuitionData-4Yr'!$AC43/'Median fam income by quintile'!BX42)*100</f>
        <v>4.7952279832329863</v>
      </c>
      <c r="S45" s="182">
        <f>('TuitionData-2Yr'!$AA43/'Median fam income by quintile'!BT42)*100</f>
        <v>20.526427365186535</v>
      </c>
      <c r="T45" s="187">
        <f>('TuitionData-2Yr'!$AA43/'Median fam income by quintile'!BU42)*100</f>
        <v>9.5460925813594368</v>
      </c>
      <c r="U45" s="187">
        <f>('TuitionData-2Yr'!$AA43/'Median fam income by quintile'!BV42)*100</f>
        <v>6.248763899410811</v>
      </c>
      <c r="V45" s="187">
        <f>('TuitionData-2Yr'!$AA43/'Median fam income by quintile'!BW42)*100</f>
        <v>4.3695925336066876</v>
      </c>
      <c r="W45" s="187">
        <f>('TuitionData-2Yr'!$AA43/'Median fam income by quintile'!BX42)*100</f>
        <v>2.688765245919003</v>
      </c>
      <c r="X45" s="171" t="s">
        <v>126</v>
      </c>
    </row>
    <row r="46" spans="1:24" ht="12" customHeight="1">
      <c r="A46" s="160" t="s">
        <v>127</v>
      </c>
      <c r="B46" s="160"/>
      <c r="C46" s="187">
        <f>('TuitionData-4Yr'!$AB44/'Median fam income by quintile'!BO43)*100</f>
        <v>32.985704474447893</v>
      </c>
      <c r="D46" s="187">
        <f>('TuitionData-4Yr'!$AB44/'Median fam income by quintile'!BP43)*100</f>
        <v>16.82944105839178</v>
      </c>
      <c r="E46" s="187">
        <f>('TuitionData-4Yr'!$AB44/'Median fam income by quintile'!BQ43)*100</f>
        <v>11.195256745332571</v>
      </c>
      <c r="F46" s="187">
        <f>('TuitionData-4Yr'!$AB44/'Median fam income by quintile'!BR43)*100</f>
        <v>8.0077938615381363</v>
      </c>
      <c r="G46" s="187">
        <f>('TuitionData-4Yr'!$AB44/'Median fam income by quintile'!BS43)*100</f>
        <v>5.0659946667968869</v>
      </c>
      <c r="H46" s="182">
        <f>('TuitionData-2Yr'!$Z44/'Median fam income by quintile'!BO43)*100</f>
        <v>19.430560903861497</v>
      </c>
      <c r="I46" s="187">
        <f>('TuitionData-2Yr'!$Z44/'Median fam income by quintile'!BP43)*100</f>
        <v>9.9135514815619903</v>
      </c>
      <c r="J46" s="187">
        <f>('TuitionData-2Yr'!$Z44/'Median fam income by quintile'!BQ43)*100</f>
        <v>6.5946785581935581</v>
      </c>
      <c r="K46" s="187">
        <f>('TuitionData-2Yr'!$Z44/'Median fam income by quintile'!BR43)*100</f>
        <v>4.7170714954023838</v>
      </c>
      <c r="L46" s="187">
        <f>('TuitionData-2Yr'!$Z44/'Median fam income by quintile'!BS43)*100</f>
        <v>2.984175098885228</v>
      </c>
      <c r="M46" s="89"/>
      <c r="N46" s="182">
        <f>('TuitionData-4Yr'!$AC44/'Median fam income by quintile'!BT43)*100</f>
        <v>34.970503652518154</v>
      </c>
      <c r="O46" s="187">
        <f>('TuitionData-4Yr'!$AC44/'Median fam income by quintile'!BU43)*100</f>
        <v>17.205487797038931</v>
      </c>
      <c r="P46" s="187">
        <f>('TuitionData-4Yr'!$AC44/'Median fam income by quintile'!BV43)*100</f>
        <v>11.551959041922204</v>
      </c>
      <c r="Q46" s="187">
        <f>('TuitionData-4Yr'!$AC44/'Median fam income by quintile'!BW43)*100</f>
        <v>8.2401761480071514</v>
      </c>
      <c r="R46" s="187">
        <f>('TuitionData-4Yr'!$AC44/'Median fam income by quintile'!BX43)*100</f>
        <v>5.325127761386236</v>
      </c>
      <c r="S46" s="182">
        <f>('TuitionData-2Yr'!$AA44/'Median fam income by quintile'!BT43)*100</f>
        <v>20.546527666170856</v>
      </c>
      <c r="T46" s="187">
        <f>('TuitionData-2Yr'!$AA44/'Median fam income by quintile'!BU43)*100</f>
        <v>10.108891611756061</v>
      </c>
      <c r="U46" s="187">
        <f>('TuitionData-2Yr'!$AA44/'Median fam income by quintile'!BV43)*100</f>
        <v>6.7872241249872847</v>
      </c>
      <c r="V46" s="187">
        <f>('TuitionData-2Yr'!$AA44/'Median fam income by quintile'!BW43)*100</f>
        <v>4.8414231857069261</v>
      </c>
      <c r="W46" s="187">
        <f>('TuitionData-2Yr'!$AA44/'Median fam income by quintile'!BX43)*100</f>
        <v>3.1287191617938905</v>
      </c>
      <c r="X46" s="171" t="s">
        <v>127</v>
      </c>
    </row>
    <row r="47" spans="1:24" ht="12" customHeight="1">
      <c r="A47" s="160" t="s">
        <v>128</v>
      </c>
      <c r="B47" s="160"/>
      <c r="C47" s="187">
        <f>('TuitionData-4Yr'!$AB45/'Median fam income by quintile'!BO44)*100</f>
        <v>33.076289839967053</v>
      </c>
      <c r="D47" s="187">
        <f>('TuitionData-4Yr'!$AB45/'Median fam income by quintile'!BP44)*100</f>
        <v>15.648997343640328</v>
      </c>
      <c r="E47" s="187">
        <f>('TuitionData-4Yr'!$AB45/'Median fam income by quintile'!BQ44)*100</f>
        <v>10.39540537827536</v>
      </c>
      <c r="F47" s="187">
        <f>('TuitionData-4Yr'!$AB45/'Median fam income by quintile'!BR44)*100</f>
        <v>7.2405808604903017</v>
      </c>
      <c r="G47" s="187">
        <f>('TuitionData-4Yr'!$AB45/'Median fam income by quintile'!BS44)*100</f>
        <v>4.4642845182777622</v>
      </c>
      <c r="H47" s="182">
        <f>('TuitionData-2Yr'!$Z45/'Median fam income by quintile'!BO44)*100</f>
        <v>13.495324748535387</v>
      </c>
      <c r="I47" s="187">
        <f>('TuitionData-2Yr'!$Z45/'Median fam income by quintile'!BP44)*100</f>
        <v>6.3848848272640533</v>
      </c>
      <c r="J47" s="187">
        <f>('TuitionData-2Yr'!$Z45/'Median fam income by quintile'!BQ44)*100</f>
        <v>4.2413877781111209</v>
      </c>
      <c r="K47" s="187">
        <f>('TuitionData-2Yr'!$Z45/'Median fam income by quintile'!BR44)*100</f>
        <v>2.9542004424654578</v>
      </c>
      <c r="L47" s="187">
        <f>('TuitionData-2Yr'!$Z45/'Median fam income by quintile'!BS44)*100</f>
        <v>1.8214548740354508</v>
      </c>
      <c r="M47" s="89"/>
      <c r="N47" s="182">
        <f>('TuitionData-4Yr'!$AC45/'Median fam income by quintile'!BT44)*100</f>
        <v>31.325964372867283</v>
      </c>
      <c r="O47" s="187">
        <f>('TuitionData-4Yr'!$AC45/'Median fam income by quintile'!BU44)*100</f>
        <v>15.532457334880027</v>
      </c>
      <c r="P47" s="187">
        <f>('TuitionData-4Yr'!$AC45/'Median fam income by quintile'!BV44)*100</f>
        <v>10.471319551604513</v>
      </c>
      <c r="Q47" s="187">
        <f>('TuitionData-4Yr'!$AC45/'Median fam income by quintile'!BW44)*100</f>
        <v>7.3093916870023659</v>
      </c>
      <c r="R47" s="187">
        <f>('TuitionData-4Yr'!$AC45/'Median fam income by quintile'!BX44)*100</f>
        <v>4.5460850736234226</v>
      </c>
      <c r="S47" s="182">
        <f>('TuitionData-2Yr'!$AA45/'Median fam income by quintile'!BT44)*100</f>
        <v>13.130394935437142</v>
      </c>
      <c r="T47" s="187">
        <f>('TuitionData-2Yr'!$AA45/'Median fam income by quintile'!BU44)*100</f>
        <v>6.5104874888209165</v>
      </c>
      <c r="U47" s="187">
        <f>('TuitionData-2Yr'!$AA45/'Median fam income by quintile'!BV44)*100</f>
        <v>4.3890926890927524</v>
      </c>
      <c r="V47" s="187">
        <f>('TuitionData-2Yr'!$AA45/'Median fam income by quintile'!BW44)*100</f>
        <v>3.0637588182686661</v>
      </c>
      <c r="W47" s="187">
        <f>('TuitionData-2Yr'!$AA45/'Median fam income by quintile'!BX44)*100</f>
        <v>1.9055085333134387</v>
      </c>
      <c r="X47" s="171" t="s">
        <v>128</v>
      </c>
    </row>
    <row r="48" spans="1:24" ht="12" customHeight="1">
      <c r="A48" s="127" t="s">
        <v>129</v>
      </c>
      <c r="B48" s="127"/>
      <c r="C48" s="89">
        <f>('TuitionData-4Yr'!$AB46/'Median fam income by quintile'!BO45)*100</f>
        <v>60.085309782770402</v>
      </c>
      <c r="D48" s="89">
        <f>('TuitionData-4Yr'!$AB46/'Median fam income by quintile'!BP45)*100</f>
        <v>26.858410363726865</v>
      </c>
      <c r="E48" s="89">
        <f>('TuitionData-4Yr'!$AB46/'Median fam income by quintile'!BQ45)*100</f>
        <v>17.268963107936976</v>
      </c>
      <c r="F48" s="89">
        <f>('TuitionData-4Yr'!$AB46/'Median fam income by quintile'!BR45)*100</f>
        <v>11.656550097857457</v>
      </c>
      <c r="G48" s="89">
        <f>('TuitionData-4Yr'!$AB46/'Median fam income by quintile'!BS45)*100</f>
        <v>7.1076524986935716</v>
      </c>
      <c r="H48" s="181">
        <f>('TuitionData-2Yr'!$Z46/'Median fam income by quintile'!BO45)*100</f>
        <v>19.368495771610789</v>
      </c>
      <c r="I48" s="89">
        <f>('TuitionData-2Yr'!$Z46/'Median fam income by quintile'!BP45)*100</f>
        <v>8.6578068656509064</v>
      </c>
      <c r="J48" s="89">
        <f>('TuitionData-2Yr'!$Z46/'Median fam income by quintile'!BQ45)*100</f>
        <v>5.5666491550999897</v>
      </c>
      <c r="K48" s="89">
        <f>('TuitionData-2Yr'!$Z46/'Median fam income by quintile'!BR45)*100</f>
        <v>3.7574881796924933</v>
      </c>
      <c r="L48" s="89">
        <f>('TuitionData-2Yr'!$Z46/'Median fam income by quintile'!BS45)*100</f>
        <v>2.2911513290807886</v>
      </c>
      <c r="M48" s="89"/>
      <c r="N48" s="181">
        <f>('TuitionData-4Yr'!$AC46/'Median fam income by quintile'!BT45)*100</f>
        <v>59.795943191628865</v>
      </c>
      <c r="O48" s="89">
        <f>('TuitionData-4Yr'!$AC46/'Median fam income by quintile'!BU45)*100</f>
        <v>26.575974751835052</v>
      </c>
      <c r="P48" s="89">
        <f>('TuitionData-4Yr'!$AC46/'Median fam income by quintile'!BV45)*100</f>
        <v>17.457650120176595</v>
      </c>
      <c r="Q48" s="89">
        <f>('TuitionData-4Yr'!$AC46/'Median fam income by quintile'!BW45)*100</f>
        <v>11.959188638325774</v>
      </c>
      <c r="R48" s="89">
        <f>('TuitionData-4Yr'!$AC46/'Median fam income by quintile'!BX45)*100</f>
        <v>7.0348168460739835</v>
      </c>
      <c r="S48" s="181">
        <f>('TuitionData-2Yr'!$AA46/'Median fam income by quintile'!BT45)*100</f>
        <v>19.541351814547035</v>
      </c>
      <c r="T48" s="89">
        <f>('TuitionData-2Yr'!$AA46/'Median fam income by quintile'!BU45)*100</f>
        <v>8.6850452509097931</v>
      </c>
      <c r="U48" s="89">
        <f>('TuitionData-2Yr'!$AA46/'Median fam income by quintile'!BV45)*100</f>
        <v>5.7051710307564623</v>
      </c>
      <c r="V48" s="89">
        <f>('TuitionData-2Yr'!$AA46/'Median fam income by quintile'!BW45)*100</f>
        <v>3.9082703629094073</v>
      </c>
      <c r="W48" s="89">
        <f>('TuitionData-2Yr'!$AA46/'Median fam income by quintile'!BX45)*100</f>
        <v>2.298982566417298</v>
      </c>
      <c r="X48" s="21" t="s">
        <v>129</v>
      </c>
    </row>
    <row r="49" spans="1:24" ht="12" customHeight="1">
      <c r="A49" s="127" t="s">
        <v>130</v>
      </c>
      <c r="B49" s="127"/>
      <c r="C49" s="89">
        <f>('TuitionData-4Yr'!$AB47/'Median fam income by quintile'!BO46)*100</f>
        <v>32.467122619629663</v>
      </c>
      <c r="D49" s="89">
        <f>('TuitionData-4Yr'!$AB47/'Median fam income by quintile'!BP46)*100</f>
        <v>15.847754551080659</v>
      </c>
      <c r="E49" s="89">
        <f>('TuitionData-4Yr'!$AB47/'Median fam income by quintile'!BQ46)*100</f>
        <v>10.571611877367221</v>
      </c>
      <c r="F49" s="89">
        <f>('TuitionData-4Yr'!$AB47/'Median fam income by quintile'!BR46)*100</f>
        <v>7.4028366690359695</v>
      </c>
      <c r="G49" s="89">
        <f>('TuitionData-4Yr'!$AB47/'Median fam income by quintile'!BS46)*100</f>
        <v>4.4318618299801233</v>
      </c>
      <c r="H49" s="181">
        <f>('TuitionData-2Yr'!$Z47/'Median fam income by quintile'!BO46)*100</f>
        <v>19.882836898780589</v>
      </c>
      <c r="I49" s="89">
        <f>('TuitionData-2Yr'!$Z47/'Median fam income by quintile'!BP46)*100</f>
        <v>9.7051507348709656</v>
      </c>
      <c r="J49" s="89">
        <f>('TuitionData-2Yr'!$Z47/'Median fam income by quintile'!BQ46)*100</f>
        <v>6.4740456731395346</v>
      </c>
      <c r="K49" s="89">
        <f>('TuitionData-2Yr'!$Z47/'Median fam income by quintile'!BR46)*100</f>
        <v>4.5334905653069333</v>
      </c>
      <c r="L49" s="89">
        <f>('TuitionData-2Yr'!$Z47/'Median fam income by quintile'!BS46)*100</f>
        <v>2.7140682269807863</v>
      </c>
      <c r="M49" s="89"/>
      <c r="N49" s="181">
        <f>('TuitionData-4Yr'!$AC47/'Median fam income by quintile'!BT46)*100</f>
        <v>31.887849706773764</v>
      </c>
      <c r="O49" s="89">
        <f>('TuitionData-4Yr'!$AC47/'Median fam income by quintile'!BU46)*100</f>
        <v>15.609436919399746</v>
      </c>
      <c r="P49" s="89">
        <f>('TuitionData-4Yr'!$AC47/'Median fam income by quintile'!BV46)*100</f>
        <v>10.504232844584299</v>
      </c>
      <c r="Q49" s="89">
        <f>('TuitionData-4Yr'!$AC47/'Median fam income by quintile'!BW46)*100</f>
        <v>7.4404982649138791</v>
      </c>
      <c r="R49" s="89">
        <f>('TuitionData-4Yr'!$AC47/'Median fam income by quintile'!BX46)*100</f>
        <v>4.4642989589483273</v>
      </c>
      <c r="S49" s="181">
        <f>('TuitionData-2Yr'!$AA47/'Median fam income by quintile'!BT46)*100</f>
        <v>19.058186522429111</v>
      </c>
      <c r="T49" s="89">
        <f>('TuitionData-2Yr'!$AA47/'Median fam income by quintile'!BU46)*100</f>
        <v>9.3291822137764893</v>
      </c>
      <c r="U49" s="89">
        <f>('TuitionData-2Yr'!$AA47/'Median fam income by quintile'!BV46)*100</f>
        <v>6.2779908544472365</v>
      </c>
      <c r="V49" s="89">
        <f>('TuitionData-2Yr'!$AA47/'Median fam income by quintile'!BW46)*100</f>
        <v>4.4469101885667932</v>
      </c>
      <c r="W49" s="89">
        <f>('TuitionData-2Yr'!$AA47/'Median fam income by quintile'!BX46)*100</f>
        <v>2.6681461131400757</v>
      </c>
      <c r="X49" s="21" t="s">
        <v>130</v>
      </c>
    </row>
    <row r="50" spans="1:24" ht="12" customHeight="1">
      <c r="A50" s="127" t="s">
        <v>131</v>
      </c>
      <c r="B50" s="127"/>
      <c r="C50" s="89">
        <f>('TuitionData-4Yr'!$AB48/'Median fam income by quintile'!BO47)*100</f>
        <v>37.848224340371921</v>
      </c>
      <c r="D50" s="89">
        <f>('TuitionData-4Yr'!$AB48/'Median fam income by quintile'!BP47)*100</f>
        <v>17.30204541274145</v>
      </c>
      <c r="E50" s="89">
        <f>('TuitionData-4Yr'!$AB48/'Median fam income by quintile'!BQ47)*100</f>
        <v>11.179783189771399</v>
      </c>
      <c r="F50" s="89">
        <f>('TuitionData-4Yr'!$AB48/'Median fam income by quintile'!BR47)*100</f>
        <v>7.649325340369904</v>
      </c>
      <c r="G50" s="89">
        <f>('TuitionData-4Yr'!$AB48/'Median fam income by quintile'!BS47)*100</f>
        <v>4.5417869208446318</v>
      </c>
      <c r="H50" s="181">
        <f>('TuitionData-2Yr'!$Z48/'Median fam income by quintile'!BO47)*100</f>
        <v>16.024241389668529</v>
      </c>
      <c r="I50" s="89">
        <f>('TuitionData-2Yr'!$Z48/'Median fam income by quintile'!BP47)*100</f>
        <v>7.3253674924198986</v>
      </c>
      <c r="J50" s="89">
        <f>('TuitionData-2Yr'!$Z48/'Median fam income by quintile'!BQ47)*100</f>
        <v>4.7333143797174726</v>
      </c>
      <c r="K50" s="89">
        <f>('TuitionData-2Yr'!$Z48/'Median fam income by quintile'!BR47)*100</f>
        <v>3.2385835229645865</v>
      </c>
      <c r="L50" s="89">
        <f>('TuitionData-2Yr'!$Z48/'Median fam income by quintile'!BS47)*100</f>
        <v>1.9229089667602235</v>
      </c>
      <c r="M50" s="89"/>
      <c r="N50" s="181">
        <f>('TuitionData-4Yr'!$AC48/'Median fam income by quintile'!BT47)*100</f>
        <v>37.183948796911359</v>
      </c>
      <c r="O50" s="89">
        <f>('TuitionData-4Yr'!$AC48/'Median fam income by quintile'!BU47)*100</f>
        <v>17.09606841237304</v>
      </c>
      <c r="P50" s="89">
        <f>('TuitionData-4Yr'!$AC48/'Median fam income by quintile'!BV47)*100</f>
        <v>11.26786327179132</v>
      </c>
      <c r="Q50" s="89">
        <f>('TuitionData-4Yr'!$AC48/'Median fam income by quintile'!BW47)*100</f>
        <v>7.6747056340374318</v>
      </c>
      <c r="R50" s="89">
        <f>('TuitionData-4Yr'!$AC48/'Median fam income by quintile'!BX47)*100</f>
        <v>4.6191240741504789</v>
      </c>
      <c r="S50" s="181">
        <f>('TuitionData-2Yr'!$AA48/'Median fam income by quintile'!BT47)*100</f>
        <v>16.317424339070143</v>
      </c>
      <c r="T50" s="89">
        <f>('TuitionData-2Yr'!$AA48/'Median fam income by quintile'!BU47)*100</f>
        <v>7.502264063940296</v>
      </c>
      <c r="U50" s="89">
        <f>('TuitionData-2Yr'!$AA48/'Median fam income by quintile'!BV47)*100</f>
        <v>4.9446740421424673</v>
      </c>
      <c r="V50" s="89">
        <f>('TuitionData-2Yr'!$AA48/'Median fam income by quintile'!BW47)*100</f>
        <v>3.3678894404685544</v>
      </c>
      <c r="W50" s="89">
        <f>('TuitionData-2Yr'!$AA48/'Median fam income by quintile'!BX47)*100</f>
        <v>2.0270092346670987</v>
      </c>
      <c r="X50" s="21" t="s">
        <v>131</v>
      </c>
    </row>
    <row r="51" spans="1:24" ht="12" customHeight="1">
      <c r="A51" s="127" t="s">
        <v>132</v>
      </c>
      <c r="B51" s="127"/>
      <c r="C51" s="89">
        <f>('TuitionData-4Yr'!$AB49/'Median fam income by quintile'!BO48)*100</f>
        <v>28.621476396374323</v>
      </c>
      <c r="D51" s="89">
        <f>('TuitionData-4Yr'!$AB49/'Median fam income by quintile'!BP48)*100</f>
        <v>14.436481086121022</v>
      </c>
      <c r="E51" s="89">
        <f>('TuitionData-4Yr'!$AB49/'Median fam income by quintile'!BQ48)*100</f>
        <v>9.5842193877303465</v>
      </c>
      <c r="F51" s="89">
        <f>('TuitionData-4Yr'!$AB49/'Median fam income by quintile'!BR48)*100</f>
        <v>6.8188122126144766</v>
      </c>
      <c r="G51" s="89">
        <f>('TuitionData-4Yr'!$AB49/'Median fam income by quintile'!BS48)*100</f>
        <v>4.1822048237368783</v>
      </c>
      <c r="H51" s="181">
        <f>('TuitionData-2Yr'!$Z49/'Median fam income by quintile'!BO48)*100</f>
        <v>12.336914247078074</v>
      </c>
      <c r="I51" s="89">
        <f>('TuitionData-2Yr'!$Z49/'Median fam income by quintile'!BP48)*100</f>
        <v>6.2226569560052791</v>
      </c>
      <c r="J51" s="89">
        <f>('TuitionData-2Yr'!$Z49/'Median fam income by quintile'!BQ48)*100</f>
        <v>4.1311528124590611</v>
      </c>
      <c r="K51" s="89">
        <f>('TuitionData-2Yr'!$Z49/'Median fam income by quintile'!BR48)*100</f>
        <v>2.9391601037258139</v>
      </c>
      <c r="L51" s="89">
        <f>('TuitionData-2Yr'!$Z49/'Median fam income by quintile'!BS48)*100</f>
        <v>1.8026848636184991</v>
      </c>
      <c r="M51" s="89"/>
      <c r="N51" s="181">
        <f>('TuitionData-4Yr'!$AC49/'Median fam income by quintile'!BT48)*100</f>
        <v>29.331726342296133</v>
      </c>
      <c r="O51" s="89">
        <f>('TuitionData-4Yr'!$AC49/'Median fam income by quintile'!BU48)*100</f>
        <v>14.636235164741706</v>
      </c>
      <c r="P51" s="89">
        <f>('TuitionData-4Yr'!$AC49/'Median fam income by quintile'!BV48)*100</f>
        <v>9.7904546034420861</v>
      </c>
      <c r="Q51" s="89">
        <f>('TuitionData-4Yr'!$AC49/'Median fam income by quintile'!BW48)*100</f>
        <v>7.0339188413079068</v>
      </c>
      <c r="R51" s="89">
        <f>('TuitionData-4Yr'!$AC49/'Median fam income by quintile'!BX48)*100</f>
        <v>4.5055574667581739</v>
      </c>
      <c r="S51" s="181">
        <f>('TuitionData-2Yr'!$AA49/'Median fam income by quintile'!BT48)*100</f>
        <v>13.062347419020085</v>
      </c>
      <c r="T51" s="89">
        <f>('TuitionData-2Yr'!$AA49/'Median fam income by quintile'!BU48)*100</f>
        <v>6.5179794191877987</v>
      </c>
      <c r="U51" s="89">
        <f>('TuitionData-2Yr'!$AA49/'Median fam income by quintile'!BV48)*100</f>
        <v>4.3599997466188656</v>
      </c>
      <c r="V51" s="89">
        <f>('TuitionData-2Yr'!$AA49/'Median fam income by quintile'!BW48)*100</f>
        <v>3.1324270024252039</v>
      </c>
      <c r="W51" s="89">
        <f>('TuitionData-2Yr'!$AA49/'Median fam income by quintile'!BX48)*100</f>
        <v>2.0064675450857963</v>
      </c>
      <c r="X51" s="21" t="s">
        <v>132</v>
      </c>
    </row>
    <row r="52" spans="1:24" ht="12" customHeight="1">
      <c r="A52" s="160" t="s">
        <v>133</v>
      </c>
      <c r="B52" s="160"/>
      <c r="C52" s="187">
        <f>('TuitionData-4Yr'!$AB50/'Median fam income by quintile'!BO49)*100</f>
        <v>27.298856278558297</v>
      </c>
      <c r="D52" s="187">
        <f>('TuitionData-4Yr'!$AB50/'Median fam income by quintile'!BP49)*100</f>
        <v>13.026749512577924</v>
      </c>
      <c r="E52" s="187">
        <f>('TuitionData-4Yr'!$AB50/'Median fam income by quintile'!BQ49)*100</f>
        <v>8.7608653012061293</v>
      </c>
      <c r="F52" s="187">
        <f>('TuitionData-4Yr'!$AB50/'Median fam income by quintile'!BR49)*100</f>
        <v>6.2042855178541592</v>
      </c>
      <c r="G52" s="187">
        <f>('TuitionData-4Yr'!$AB50/'Median fam income by quintile'!BS49)*100</f>
        <v>4.1261874665293679</v>
      </c>
      <c r="H52" s="182">
        <f>('TuitionData-2Yr'!$Z50/'Median fam income by quintile'!BO49)*100</f>
        <v>16.103804332723296</v>
      </c>
      <c r="I52" s="187">
        <f>('TuitionData-2Yr'!$Z50/'Median fam income by quintile'!BP49)*100</f>
        <v>7.6845792769246497</v>
      </c>
      <c r="J52" s="187">
        <f>('TuitionData-2Yr'!$Z50/'Median fam income by quintile'!BQ49)*100</f>
        <v>5.16810151884573</v>
      </c>
      <c r="K52" s="187">
        <f>('TuitionData-2Yr'!$Z50/'Median fam income by quintile'!BR49)*100</f>
        <v>3.6599555301643854</v>
      </c>
      <c r="L52" s="187">
        <f>('TuitionData-2Yr'!$Z50/'Median fam income by quintile'!BS49)*100</f>
        <v>2.4340695787066648</v>
      </c>
      <c r="M52" s="89"/>
      <c r="N52" s="182">
        <f>('TuitionData-4Yr'!$AC50/'Median fam income by quintile'!BT49)*100</f>
        <v>28.115416603622073</v>
      </c>
      <c r="O52" s="187">
        <f>('TuitionData-4Yr'!$AC50/'Median fam income by quintile'!BU49)*100</f>
        <v>12.596512815242864</v>
      </c>
      <c r="P52" s="187">
        <f>('TuitionData-4Yr'!$AC50/'Median fam income by quintile'!BV49)*100</f>
        <v>8.7860676886318974</v>
      </c>
      <c r="Q52" s="187">
        <f>('TuitionData-4Yr'!$AC50/'Median fam income by quintile'!BW49)*100</f>
        <v>6.3437311831277237</v>
      </c>
      <c r="R52" s="187">
        <f>('TuitionData-4Yr'!$AC50/'Median fam income by quintile'!BX49)*100</f>
        <v>4.0465481582645468</v>
      </c>
      <c r="S52" s="182">
        <f>('TuitionData-2Yr'!$AA50/'Median fam income by quintile'!BT49)*100</f>
        <v>16.30951286060272</v>
      </c>
      <c r="T52" s="187">
        <f>('TuitionData-2Yr'!$AA50/'Median fam income by quintile'!BU49)*100</f>
        <v>7.3071294178327584</v>
      </c>
      <c r="U52" s="187">
        <f>('TuitionData-2Yr'!$AA50/'Median fam income by quintile'!BV49)*100</f>
        <v>5.0967227689383492</v>
      </c>
      <c r="V52" s="187">
        <f>('TuitionData-2Yr'!$AA50/'Median fam income by quintile'!BW49)*100</f>
        <v>3.6799442375006124</v>
      </c>
      <c r="W52" s="187">
        <f>('TuitionData-2Yr'!$AA50/'Median fam income by quintile'!BX49)*100</f>
        <v>2.3473679995110417</v>
      </c>
      <c r="X52" s="171" t="s">
        <v>133</v>
      </c>
    </row>
    <row r="53" spans="1:24" ht="12" customHeight="1">
      <c r="A53" s="160" t="s">
        <v>134</v>
      </c>
      <c r="B53" s="160"/>
      <c r="C53" s="187">
        <f>('TuitionData-4Yr'!$AB51/'Median fam income by quintile'!BO50)*100</f>
        <v>51.809571672849117</v>
      </c>
      <c r="D53" s="187">
        <f>('TuitionData-4Yr'!$AB51/'Median fam income by quintile'!BP50)*100</f>
        <v>22.290164556923461</v>
      </c>
      <c r="E53" s="187">
        <f>('TuitionData-4Yr'!$AB51/'Median fam income by quintile'!BQ50)*100</f>
        <v>14.522379938601649</v>
      </c>
      <c r="F53" s="187">
        <f>('TuitionData-4Yr'!$AB51/'Median fam income by quintile'!BR50)*100</f>
        <v>9.8812069685330801</v>
      </c>
      <c r="G53" s="187">
        <f>('TuitionData-4Yr'!$AB51/'Median fam income by quintile'!BS50)*100</f>
        <v>5.9867400121655763</v>
      </c>
      <c r="H53" s="182">
        <f>('TuitionData-2Yr'!$Z51/'Median fam income by quintile'!BO50)*100</f>
        <v>25.530598145595544</v>
      </c>
      <c r="I53" s="187">
        <f>('TuitionData-2Yr'!$Z51/'Median fam income by quintile'!BP50)*100</f>
        <v>10.984094551012037</v>
      </c>
      <c r="J53" s="187">
        <f>('TuitionData-2Yr'!$Z51/'Median fam income by quintile'!BQ50)*100</f>
        <v>7.1563040256593577</v>
      </c>
      <c r="K53" s="187">
        <f>('TuitionData-2Yr'!$Z51/'Median fam income by quintile'!BR50)*100</f>
        <v>4.8692377906548208</v>
      </c>
      <c r="L53" s="187">
        <f>('TuitionData-2Yr'!$Z51/'Median fam income by quintile'!BS50)*100</f>
        <v>2.9501315783480173</v>
      </c>
      <c r="M53" s="89"/>
      <c r="N53" s="182">
        <f>('TuitionData-4Yr'!$AC51/'Median fam income by quintile'!BT50)*100</f>
        <v>47.777912932201602</v>
      </c>
      <c r="O53" s="187">
        <f>('TuitionData-4Yr'!$AC51/'Median fam income by quintile'!BU50)*100</f>
        <v>21.717233151000727</v>
      </c>
      <c r="P53" s="187">
        <f>('TuitionData-4Yr'!$AC51/'Median fam income by quintile'!BV50)*100</f>
        <v>13.899029216640466</v>
      </c>
      <c r="Q53" s="187">
        <f>('TuitionData-4Yr'!$AC51/'Median fam income by quintile'!BW50)*100</f>
        <v>9.5555825864403197</v>
      </c>
      <c r="R53" s="187">
        <f>('TuitionData-4Yr'!$AC51/'Median fam income by quintile'!BX50)*100</f>
        <v>5.7912621736001935</v>
      </c>
      <c r="S53" s="182">
        <f>('TuitionData-2Yr'!$AA51/'Median fam income by quintile'!BT50)*100</f>
        <v>23.150963865311034</v>
      </c>
      <c r="T53" s="187">
        <f>('TuitionData-2Yr'!$AA51/'Median fam income by quintile'!BU50)*100</f>
        <v>10.523165393323197</v>
      </c>
      <c r="U53" s="187">
        <f>('TuitionData-2Yr'!$AA51/'Median fam income by quintile'!BV50)*100</f>
        <v>6.7348258517268471</v>
      </c>
      <c r="V53" s="187">
        <f>('TuitionData-2Yr'!$AA51/'Median fam income by quintile'!BW50)*100</f>
        <v>4.6301927730622072</v>
      </c>
      <c r="W53" s="187">
        <f>('TuitionData-2Yr'!$AA51/'Median fam income by quintile'!BX50)*100</f>
        <v>2.8061774382195193</v>
      </c>
      <c r="X53" s="171" t="s">
        <v>134</v>
      </c>
    </row>
    <row r="54" spans="1:24" ht="12" customHeight="1">
      <c r="A54" s="160" t="s">
        <v>135</v>
      </c>
      <c r="B54" s="160"/>
      <c r="C54" s="187">
        <f>('TuitionData-4Yr'!$AB52/'Median fam income by quintile'!BO51)*100</f>
        <v>37.170651796868064</v>
      </c>
      <c r="D54" s="187">
        <f>('TuitionData-4Yr'!$AB52/'Median fam income by quintile'!BP51)*100</f>
        <v>17.191426456051481</v>
      </c>
      <c r="E54" s="187">
        <f>('TuitionData-4Yr'!$AB52/'Median fam income by quintile'!BQ51)*100</f>
        <v>11.788406712721015</v>
      </c>
      <c r="F54" s="187">
        <f>('TuitionData-4Yr'!$AB52/'Median fam income by quintile'!BR51)*100</f>
        <v>8.6770606718240924</v>
      </c>
      <c r="G54" s="187">
        <f>('TuitionData-4Yr'!$AB52/'Median fam income by quintile'!BS51)*100</f>
        <v>5.4648243039104045</v>
      </c>
      <c r="H54" s="182">
        <f>('TuitionData-2Yr'!$Z52/'Median fam income by quintile'!BO51)*100</f>
        <v>24.713375805290358</v>
      </c>
      <c r="I54" s="187">
        <f>('TuitionData-2Yr'!$Z52/'Median fam income by quintile'!BP51)*100</f>
        <v>11.42993630994679</v>
      </c>
      <c r="J54" s="187">
        <f>('TuitionData-2Yr'!$Z52/'Median fam income by quintile'!BQ51)*100</f>
        <v>7.8376706125349411</v>
      </c>
      <c r="K54" s="187">
        <f>('TuitionData-2Yr'!$Z52/'Median fam income by quintile'!BR51)*100</f>
        <v>5.7690530271024807</v>
      </c>
      <c r="L54" s="187">
        <f>('TuitionData-2Yr'!$Z52/'Median fam income by quintile'!BS51)*100</f>
        <v>3.6333572375989798</v>
      </c>
      <c r="M54" s="89"/>
      <c r="N54" s="182">
        <f>('TuitionData-4Yr'!$AC52/'Median fam income by quintile'!BT51)*100</f>
        <v>40.908936575325349</v>
      </c>
      <c r="O54" s="187">
        <f>('TuitionData-4Yr'!$AC52/'Median fam income by quintile'!BU51)*100</f>
        <v>17.355306425895602</v>
      </c>
      <c r="P54" s="187">
        <f>('TuitionData-4Yr'!$AC52/'Median fam income by quintile'!BV51)*100</f>
        <v>11.816886768663444</v>
      </c>
      <c r="Q54" s="187">
        <f>('TuitionData-4Yr'!$AC52/'Median fam income by quintile'!BW51)*100</f>
        <v>8.4224281184493357</v>
      </c>
      <c r="R54" s="187">
        <f>('TuitionData-4Yr'!$AC52/'Median fam income by quintile'!BX51)*100</f>
        <v>5.2319590017163975</v>
      </c>
      <c r="S54" s="182">
        <f>('TuitionData-2Yr'!$AA52/'Median fam income by quintile'!BT51)*100</f>
        <v>26.781296454918298</v>
      </c>
      <c r="T54" s="187">
        <f>('TuitionData-2Yr'!$AA52/'Median fam income by quintile'!BU51)*100</f>
        <v>11.361762132389583</v>
      </c>
      <c r="U54" s="187">
        <f>('TuitionData-2Yr'!$AA52/'Median fam income by quintile'!BV51)*100</f>
        <v>7.7360003514894675</v>
      </c>
      <c r="V54" s="187">
        <f>('TuitionData-2Yr'!$AA52/'Median fam income by quintile'!BW51)*100</f>
        <v>5.5137963289537675</v>
      </c>
      <c r="W54" s="187">
        <f>('TuitionData-2Yr'!$AA52/'Median fam income by quintile'!BX51)*100</f>
        <v>3.4251353565973468</v>
      </c>
      <c r="X54" s="171" t="s">
        <v>135</v>
      </c>
    </row>
    <row r="55" spans="1:24" ht="12" customHeight="1">
      <c r="A55" s="160" t="s">
        <v>136</v>
      </c>
      <c r="B55" s="160"/>
      <c r="C55" s="188">
        <f>('TuitionData-4Yr'!$AB53/'Median fam income by quintile'!BO52)*100</f>
        <v>35.675957501147963</v>
      </c>
      <c r="D55" s="188">
        <f>('TuitionData-4Yr'!$AB53/'Median fam income by quintile'!BP52)*100</f>
        <v>16.723105078663103</v>
      </c>
      <c r="E55" s="188">
        <f>('TuitionData-4Yr'!$AB53/'Median fam income by quintile'!BQ52)*100</f>
        <v>11.102476400772186</v>
      </c>
      <c r="F55" s="188">
        <f>('TuitionData-4Yr'!$AB53/'Median fam income by quintile'!BR52)*100</f>
        <v>7.9319075471919867</v>
      </c>
      <c r="G55" s="188">
        <f>('TuitionData-4Yr'!$AB53/'Median fam income by quintile'!BS52)*100</f>
        <v>4.9491894924214126</v>
      </c>
      <c r="H55" s="183">
        <f>('TuitionData-2Yr'!$Z53/'Median fam income by quintile'!BO52)*100</f>
        <v>19.101722794104997</v>
      </c>
      <c r="I55" s="188">
        <f>('TuitionData-2Yr'!$Z53/'Median fam income by quintile'!BP52)*100</f>
        <v>8.9539325597367174</v>
      </c>
      <c r="J55" s="188">
        <f>('TuitionData-2Yr'!$Z53/'Median fam income by quintile'!BQ52)*100</f>
        <v>5.9445195417339205</v>
      </c>
      <c r="K55" s="188">
        <f>('TuitionData-2Yr'!$Z53/'Median fam income by quintile'!BR52)*100</f>
        <v>4.2469245342624751</v>
      </c>
      <c r="L55" s="188">
        <f>('TuitionData-2Yr'!$Z53/'Median fam income by quintile'!BS52)*100</f>
        <v>2.6499091366136165</v>
      </c>
      <c r="M55" s="89"/>
      <c r="N55" s="183">
        <f>('TuitionData-4Yr'!$AC53/'Median fam income by quintile'!BT52)*100</f>
        <v>32.745184379907109</v>
      </c>
      <c r="O55" s="188">
        <f>('TuitionData-4Yr'!$AC53/'Median fam income by quintile'!BU52)*100</f>
        <v>15.848669239875038</v>
      </c>
      <c r="P55" s="188">
        <f>('TuitionData-4Yr'!$AC53/'Median fam income by quintile'!BV52)*100</f>
        <v>10.565779493250025</v>
      </c>
      <c r="Q55" s="188">
        <f>('TuitionData-4Yr'!$AC53/'Median fam income by quintile'!BW52)*100</f>
        <v>7.5469853523214461</v>
      </c>
      <c r="R55" s="188">
        <f>('TuitionData-4Yr'!$AC53/'Median fam income by quintile'!BX52)*100</f>
        <v>4.6751236695796576</v>
      </c>
      <c r="S55" s="183">
        <f>('TuitionData-2Yr'!$AA53/'Median fam income by quintile'!BT52)*100</f>
        <v>17.862124163805561</v>
      </c>
      <c r="T55" s="188">
        <f>('TuitionData-2Yr'!$AA53/'Median fam income by quintile'!BU52)*100</f>
        <v>8.6452680952818906</v>
      </c>
      <c r="U55" s="188">
        <f>('TuitionData-2Yr'!$AA53/'Median fam income by quintile'!BV52)*100</f>
        <v>5.7635120635212607</v>
      </c>
      <c r="V55" s="188">
        <f>('TuitionData-2Yr'!$AA53/'Median fam income by quintile'!BW52)*100</f>
        <v>4.1167943310866146</v>
      </c>
      <c r="W55" s="188">
        <f>('TuitionData-2Yr'!$AA53/'Median fam income by quintile'!BX52)*100</f>
        <v>2.5502265767793189</v>
      </c>
      <c r="X55" s="171" t="s">
        <v>136</v>
      </c>
    </row>
    <row r="56" spans="1:24" ht="12" customHeight="1">
      <c r="A56" s="162" t="s">
        <v>137</v>
      </c>
      <c r="B56" s="162"/>
      <c r="C56" s="89">
        <f>('TuitionData-4Yr'!$AB54/'Median fam income by quintile'!BO53)*100</f>
        <v>43.683877613859025</v>
      </c>
      <c r="D56" s="89">
        <f>('TuitionData-4Yr'!$AB54/'Median fam income by quintile'!BP53)*100</f>
        <v>19.606149795196568</v>
      </c>
      <c r="E56" s="89">
        <f>('TuitionData-4Yr'!$AB54/'Median fam income by quintile'!BQ53)*100</f>
        <v>12.769133456358791</v>
      </c>
      <c r="F56" s="89">
        <f>('TuitionData-4Yr'!$AB54/'Median fam income by quintile'!BR53)*100</f>
        <v>8.4406136406439458</v>
      </c>
      <c r="G56" s="89">
        <f>('TuitionData-4Yr'!$AB54/'Median fam income by quintile'!BS53)*100</f>
        <v>4.8608707154513704</v>
      </c>
      <c r="H56" s="181">
        <f>('TuitionData-2Yr'!$Z54/'Median fam income by quintile'!BO53)*100</f>
        <v>21.155263335494478</v>
      </c>
      <c r="I56" s="89">
        <f>('TuitionData-2Yr'!$Z54/'Median fam income by quintile'!BP53)*100</f>
        <v>9.4948819694739015</v>
      </c>
      <c r="J56" s="89">
        <f>('TuitionData-2Yr'!$Z54/'Median fam income by quintile'!BQ53)*100</f>
        <v>6.1838462057599237</v>
      </c>
      <c r="K56" s="89">
        <f>('TuitionData-2Yr'!$Z54/'Median fam income by quintile'!BR53)*100</f>
        <v>4.0876271529599499</v>
      </c>
      <c r="L56" s="89">
        <f>('TuitionData-2Yr'!$Z54/'Median fam income by quintile'!BS53)*100</f>
        <v>2.3540263740813767</v>
      </c>
      <c r="M56" s="89"/>
      <c r="N56" s="181">
        <f>('TuitionData-4Yr'!$AC54/'Median fam income by quintile'!BT53)*100</f>
        <v>41.230974320634118</v>
      </c>
      <c r="O56" s="89">
        <f>('TuitionData-4Yr'!$AC54/'Median fam income by quintile'!BU53)*100</f>
        <v>19.215189919238917</v>
      </c>
      <c r="P56" s="89">
        <f>('TuitionData-4Yr'!$AC54/'Median fam income by quintile'!BV53)*100</f>
        <v>12.269940550839308</v>
      </c>
      <c r="Q56" s="89">
        <f>('TuitionData-4Yr'!$AC54/'Median fam income by quintile'!BW53)*100</f>
        <v>8.347582505898874</v>
      </c>
      <c r="R56" s="89">
        <f>('TuitionData-4Yr'!$AC54/'Median fam income by quintile'!BX53)*100</f>
        <v>4.961778639316262</v>
      </c>
      <c r="S56" s="181">
        <f>('TuitionData-2Yr'!$AA54/'Median fam income by quintile'!BT53)*100</f>
        <v>20.40328657389313</v>
      </c>
      <c r="T56" s="89">
        <f>('TuitionData-2Yr'!$AA54/'Median fam income by quintile'!BU53)*100</f>
        <v>9.5087014787766098</v>
      </c>
      <c r="U56" s="89">
        <f>('TuitionData-2Yr'!$AA54/'Median fam income by quintile'!BV53)*100</f>
        <v>6.0718214262067507</v>
      </c>
      <c r="V56" s="89">
        <f>('TuitionData-2Yr'!$AA54/'Median fam income by quintile'!BW53)*100</f>
        <v>4.1308293309439374</v>
      </c>
      <c r="W56" s="89">
        <f>('TuitionData-2Yr'!$AA54/'Median fam income by quintile'!BX53)*100</f>
        <v>2.4553528788071146</v>
      </c>
      <c r="X56" s="173" t="s">
        <v>137</v>
      </c>
    </row>
    <row r="57" spans="1:24" ht="12" customHeight="1">
      <c r="A57" s="127"/>
      <c r="B57" s="127"/>
      <c r="C57" s="198"/>
      <c r="D57" s="198"/>
      <c r="E57" s="198"/>
      <c r="F57" s="198"/>
      <c r="G57" s="198"/>
      <c r="H57" s="199"/>
      <c r="I57" s="198"/>
      <c r="J57" s="198"/>
      <c r="K57" s="198"/>
      <c r="L57" s="198"/>
      <c r="M57" s="89"/>
      <c r="N57" s="199"/>
      <c r="O57" s="198"/>
      <c r="P57" s="198"/>
      <c r="Q57" s="198"/>
      <c r="R57" s="198"/>
      <c r="S57" s="181">
        <f>('TuitionData-2Yr'!$AA55/'Median fam income by quintile'!BT54)*100</f>
        <v>0</v>
      </c>
      <c r="T57" s="198"/>
      <c r="U57" s="198"/>
      <c r="V57" s="198"/>
      <c r="W57" s="198"/>
      <c r="X57" s="21"/>
    </row>
    <row r="58" spans="1:24" ht="12" customHeight="1">
      <c r="A58" s="160" t="s">
        <v>138</v>
      </c>
      <c r="B58" s="160"/>
      <c r="C58" s="187">
        <f>('TuitionData-4Yr'!$AB56/'Median fam income by quintile'!BO55)*100</f>
        <v>40.706742239883766</v>
      </c>
      <c r="D58" s="187">
        <f>('TuitionData-4Yr'!$AB56/'Median fam income by quintile'!BP55)*100</f>
        <v>17.484775190285642</v>
      </c>
      <c r="E58" s="187">
        <f>('TuitionData-4Yr'!$AB56/'Median fam income by quintile'!BQ55)*100</f>
        <v>10.969395803589729</v>
      </c>
      <c r="F58" s="187">
        <f>('TuitionData-4Yr'!$AB56/'Median fam income by quintile'!BR55)*100</f>
        <v>7.5871321539208187</v>
      </c>
      <c r="G58" s="187">
        <f>('TuitionData-4Yr'!$AB56/'Median fam income by quintile'!BS55)*100</f>
        <v>4.2656266939870005</v>
      </c>
      <c r="H58" s="182">
        <f>('TuitionData-2Yr'!$Z56/'Median fam income by quintile'!BO55)*100</f>
        <v>16.255559067793584</v>
      </c>
      <c r="I58" s="187">
        <f>('TuitionData-2Yr'!$Z56/'Median fam income by quintile'!BP55)*100</f>
        <v>6.9822535593207338</v>
      </c>
      <c r="J58" s="187">
        <f>('TuitionData-2Yr'!$Z56/'Median fam income by quintile'!BQ55)*100</f>
        <v>4.3804453909001655</v>
      </c>
      <c r="K58" s="187">
        <f>('TuitionData-2Yr'!$Z56/'Median fam income by quintile'!BR55)*100</f>
        <v>3.0297947734657131</v>
      </c>
      <c r="L58" s="187">
        <f>('TuitionData-2Yr'!$Z56/'Median fam income by quintile'!BS55)*100</f>
        <v>1.7034069264654756</v>
      </c>
      <c r="M58" s="89"/>
      <c r="N58" s="182">
        <f>('TuitionData-4Yr'!$AC56/'Median fam income by quintile'!BT55)*100</f>
        <v>44.817242167464578</v>
      </c>
      <c r="O58" s="187">
        <f>('TuitionData-4Yr'!$AC56/'Median fam income by quintile'!BU55)*100</f>
        <v>20.385620569228678</v>
      </c>
      <c r="P58" s="187">
        <f>('TuitionData-4Yr'!$AC56/'Median fam income by quintile'!BV55)*100</f>
        <v>12.735485301383642</v>
      </c>
      <c r="Q58" s="187">
        <f>('TuitionData-4Yr'!$AC56/'Median fam income by quintile'!BW55)*100</f>
        <v>8.5087807593302305</v>
      </c>
      <c r="R58" s="187">
        <f>('TuitionData-4Yr'!$AC56/'Median fam income by quintile'!BX55)*100</f>
        <v>4.6968469791502878</v>
      </c>
      <c r="S58" s="182">
        <f>('TuitionData-2Yr'!$AA56/'Median fam income by quintile'!BT55)*100</f>
        <v>16.272129615019985</v>
      </c>
      <c r="T58" s="187">
        <f>('TuitionData-2Yr'!$AA56/'Median fam income by quintile'!BU55)*100</f>
        <v>7.4015589568320062</v>
      </c>
      <c r="U58" s="187">
        <f>('TuitionData-2Yr'!$AA56/'Median fam income by quintile'!BV55)*100</f>
        <v>4.6239674177171759</v>
      </c>
      <c r="V58" s="187">
        <f>('TuitionData-2Yr'!$AA56/'Median fam income by quintile'!BW55)*100</f>
        <v>3.0893463471994465</v>
      </c>
      <c r="W58" s="187">
        <f>('TuitionData-2Yr'!$AA56/'Median fam income by quintile'!BX55)*100</f>
        <v>1.7053191836540944</v>
      </c>
      <c r="X58" s="171" t="s">
        <v>138</v>
      </c>
    </row>
    <row r="59" spans="1:24" ht="12" customHeight="1">
      <c r="A59" s="160" t="s">
        <v>139</v>
      </c>
      <c r="B59" s="160"/>
      <c r="C59" s="187">
        <f>('TuitionData-4Yr'!$AB57/'Median fam income by quintile'!BO56)*100</f>
        <v>34.671007305655593</v>
      </c>
      <c r="D59" s="187">
        <f>('TuitionData-4Yr'!$AB57/'Median fam income by quintile'!BP56)*100</f>
        <v>16.950270238320513</v>
      </c>
      <c r="E59" s="187">
        <f>('TuitionData-4Yr'!$AB57/'Median fam income by quintile'!BQ56)*100</f>
        <v>11.384509861558554</v>
      </c>
      <c r="F59" s="187">
        <f>('TuitionData-4Yr'!$AB57/'Median fam income by quintile'!BR56)*100</f>
        <v>7.8312336830022895</v>
      </c>
      <c r="G59" s="187">
        <f>('TuitionData-4Yr'!$AB57/'Median fam income by quintile'!BS56)*100</f>
        <v>4.8276086121798931</v>
      </c>
      <c r="H59" s="182">
        <f>('TuitionData-2Yr'!$Z57/'Median fam income by quintile'!BO56)*100</f>
        <v>16.583257153807814</v>
      </c>
      <c r="I59" s="187">
        <f>('TuitionData-2Yr'!$Z57/'Median fam income by quintile'!BP56)*100</f>
        <v>8.1073701640838216</v>
      </c>
      <c r="J59" s="187">
        <f>('TuitionData-2Yr'!$Z57/'Median fam income by quintile'!BQ56)*100</f>
        <v>5.4452486176682386</v>
      </c>
      <c r="K59" s="187">
        <f>('TuitionData-2Yr'!$Z57/'Median fam income by quintile'!BR56)*100</f>
        <v>3.7457049012707593</v>
      </c>
      <c r="L59" s="187">
        <f>('TuitionData-2Yr'!$Z57/'Median fam income by quintile'!BS56)*100</f>
        <v>2.3090611226821007</v>
      </c>
      <c r="M59" s="89"/>
      <c r="N59" s="182">
        <f>('TuitionData-4Yr'!$AC57/'Median fam income by quintile'!BT56)*100</f>
        <v>33.237418267891258</v>
      </c>
      <c r="O59" s="187">
        <f>('TuitionData-4Yr'!$AC57/'Median fam income by quintile'!BU56)*100</f>
        <v>17.478480545388841</v>
      </c>
      <c r="P59" s="187">
        <f>('TuitionData-4Yr'!$AC57/'Median fam income by quintile'!BV56)*100</f>
        <v>11.728060445955913</v>
      </c>
      <c r="Q59" s="187">
        <f>('TuitionData-4Yr'!$AC57/'Median fam income by quintile'!BW56)*100</f>
        <v>8.2096423121691391</v>
      </c>
      <c r="R59" s="187">
        <f>('TuitionData-4Yr'!$AC57/'Median fam income by quintile'!BX56)*100</f>
        <v>5.0953589325776685</v>
      </c>
      <c r="S59" s="182">
        <f>('TuitionData-2Yr'!$AA57/'Median fam income by quintile'!BT56)*100</f>
        <v>14.73793129483921</v>
      </c>
      <c r="T59" s="187">
        <f>('TuitionData-2Yr'!$AA57/'Median fam income by quintile'!BU56)*100</f>
        <v>7.7502001912396947</v>
      </c>
      <c r="U59" s="187">
        <f>('TuitionData-2Yr'!$AA57/'Median fam income by quintile'!BV56)*100</f>
        <v>5.2003843283218361</v>
      </c>
      <c r="V59" s="187">
        <f>('TuitionData-2Yr'!$AA57/'Median fam income by quintile'!BW56)*100</f>
        <v>3.6402690298252853</v>
      </c>
      <c r="W59" s="187">
        <f>('TuitionData-2Yr'!$AA57/'Median fam income by quintile'!BX56)*100</f>
        <v>2.2593526749163884</v>
      </c>
      <c r="X59" s="171" t="s">
        <v>139</v>
      </c>
    </row>
    <row r="60" spans="1:24" ht="12" customHeight="1">
      <c r="A60" s="160" t="s">
        <v>140</v>
      </c>
      <c r="B60" s="160"/>
      <c r="C60" s="187">
        <f>('TuitionData-4Yr'!$AB58/'Median fam income by quintile'!BO57)*100</f>
        <v>40.31340593541411</v>
      </c>
      <c r="D60" s="187">
        <f>('TuitionData-4Yr'!$AB58/'Median fam income by quintile'!BP57)*100</f>
        <v>16.77871757380856</v>
      </c>
      <c r="E60" s="187">
        <f>('TuitionData-4Yr'!$AB58/'Median fam income by quintile'!BQ57)*100</f>
        <v>10.352825737030814</v>
      </c>
      <c r="F60" s="187">
        <f>('TuitionData-4Yr'!$AB58/'Median fam income by quintile'!BR57)*100</f>
        <v>7.0011915056179612</v>
      </c>
      <c r="G60" s="187">
        <f>('TuitionData-4Yr'!$AB58/'Median fam income by quintile'!BS57)*100</f>
        <v>4.1411302948123261</v>
      </c>
      <c r="H60" s="182">
        <f>('TuitionData-2Yr'!$Z58/'Median fam income by quintile'!BO57)*100</f>
        <v>19.767156772981593</v>
      </c>
      <c r="I60" s="187">
        <f>('TuitionData-2Yr'!$Z58/'Median fam income by quintile'!BP57)*100</f>
        <v>8.227226974134064</v>
      </c>
      <c r="J60" s="187">
        <f>('TuitionData-2Yr'!$Z58/'Median fam income by quintile'!BQ57)*100</f>
        <v>5.0763740904231458</v>
      </c>
      <c r="K60" s="187">
        <f>('TuitionData-2Yr'!$Z58/'Median fam income by quintile'!BR57)*100</f>
        <v>3.4329436294947899</v>
      </c>
      <c r="L60" s="187">
        <f>('TuitionData-2Yr'!$Z58/'Median fam income by quintile'!BS57)*100</f>
        <v>2.0305496361692583</v>
      </c>
      <c r="M60" s="89"/>
      <c r="N60" s="182">
        <f>('TuitionData-4Yr'!$AC58/'Median fam income by quintile'!BT57)*100</f>
        <v>40.130974526028275</v>
      </c>
      <c r="O60" s="187">
        <f>('TuitionData-4Yr'!$AC58/'Median fam income by quintile'!BU57)*100</f>
        <v>16.721239385845113</v>
      </c>
      <c r="P60" s="187">
        <f>('TuitionData-4Yr'!$AC58/'Median fam income by quintile'!BV57)*100</f>
        <v>10.164887164647485</v>
      </c>
      <c r="Q60" s="187">
        <f>('TuitionData-4Yr'!$AC58/'Median fam income by quintile'!BW57)*100</f>
        <v>6.9191335389703914</v>
      </c>
      <c r="R60" s="187">
        <f>('TuitionData-4Yr'!$AC58/'Median fam income by quintile'!BX57)*100</f>
        <v>3.9859927022276787</v>
      </c>
      <c r="S60" s="182">
        <f>('TuitionData-2Yr'!$AA58/'Median fam income by quintile'!BT57)*100</f>
        <v>19.747050254700159</v>
      </c>
      <c r="T60" s="187">
        <f>('TuitionData-2Yr'!$AA58/'Median fam income by quintile'!BU57)*100</f>
        <v>8.2279376061250673</v>
      </c>
      <c r="U60" s="187">
        <f>('TuitionData-2Yr'!$AA58/'Median fam income by quintile'!BV57)*100</f>
        <v>5.001785778799432</v>
      </c>
      <c r="V60" s="187">
        <f>('TuitionData-2Yr'!$AA58/'Median fam income by quintile'!BW57)*100</f>
        <v>3.404663837017269</v>
      </c>
      <c r="W60" s="187">
        <f>('TuitionData-2Yr'!$AA58/'Median fam income by quintile'!BX57)*100</f>
        <v>1.9613677249404211</v>
      </c>
      <c r="X60" s="171" t="s">
        <v>140</v>
      </c>
    </row>
    <row r="61" spans="1:24" ht="12" customHeight="1">
      <c r="A61" s="160" t="s">
        <v>141</v>
      </c>
      <c r="B61" s="160"/>
      <c r="C61" s="187">
        <f>('TuitionData-4Yr'!$AB59/'Median fam income by quintile'!BO58)*100</f>
        <v>45.034941530334486</v>
      </c>
      <c r="D61" s="187">
        <f>('TuitionData-4Yr'!$AB59/'Median fam income by quintile'!BP58)*100</f>
        <v>22.517470765167243</v>
      </c>
      <c r="E61" s="187">
        <f>('TuitionData-4Yr'!$AB59/'Median fam income by quintile'!BQ58)*100</f>
        <v>15.529290182873961</v>
      </c>
      <c r="F61" s="187">
        <f>('TuitionData-4Yr'!$AB59/'Median fam income by quintile'!BR58)*100</f>
        <v>11.092350130624258</v>
      </c>
      <c r="G61" s="187">
        <f>('TuitionData-4Yr'!$AB59/'Median fam income by quintile'!BS58)*100</f>
        <v>6.593695685261272</v>
      </c>
      <c r="H61" s="182">
        <f>('TuitionData-2Yr'!$Z59/'Median fam income by quintile'!BO58)*100</f>
        <v>22.866489080854478</v>
      </c>
      <c r="I61" s="187">
        <f>('TuitionData-2Yr'!$Z59/'Median fam income by quintile'!BP58)*100</f>
        <v>11.433244540427239</v>
      </c>
      <c r="J61" s="187">
        <f>('TuitionData-2Yr'!$Z59/'Median fam income by quintile'!BQ58)*100</f>
        <v>7.8849962347774056</v>
      </c>
      <c r="K61" s="187">
        <f>('TuitionData-2Yr'!$Z59/'Median fam income by quintile'!BR58)*100</f>
        <v>5.6321401676981475</v>
      </c>
      <c r="L61" s="187">
        <f>('TuitionData-2Yr'!$Z59/'Median fam income by quintile'!BS58)*100</f>
        <v>3.3479486209157363</v>
      </c>
      <c r="M61" s="89"/>
      <c r="N61" s="182">
        <f>('TuitionData-4Yr'!$AC59/'Median fam income by quintile'!BT58)*100</f>
        <v>46.176929034634171</v>
      </c>
      <c r="O61" s="187">
        <f>('TuitionData-4Yr'!$AC59/'Median fam income by quintile'!BU58)*100</f>
        <v>22.482865448010408</v>
      </c>
      <c r="P61" s="187">
        <f>('TuitionData-4Yr'!$AC59/'Median fam income by quintile'!BV58)*100</f>
        <v>15.238386581429278</v>
      </c>
      <c r="Q61" s="187">
        <f>('TuitionData-4Yr'!$AC59/'Median fam income by quintile'!BW58)*100</f>
        <v>10.549652248681806</v>
      </c>
      <c r="R61" s="187">
        <f>('TuitionData-4Yr'!$AC59/'Median fam income by quintile'!BX58)*100</f>
        <v>6.681874749469598</v>
      </c>
      <c r="S61" s="182">
        <f>('TuitionData-2Yr'!$AA59/'Median fam income by quintile'!BT58)*100</f>
        <v>24.400384768228957</v>
      </c>
      <c r="T61" s="187">
        <f>('TuitionData-2Yr'!$AA59/'Median fam income by quintile'!BU58)*100</f>
        <v>11.880187337973771</v>
      </c>
      <c r="U61" s="187">
        <f>('TuitionData-2Yr'!$AA59/'Median fam income by quintile'!BV58)*100</f>
        <v>8.0521269735155574</v>
      </c>
      <c r="V61" s="187">
        <f>('TuitionData-2Yr'!$AA59/'Median fam income by quintile'!BW58)*100</f>
        <v>5.5745494432030771</v>
      </c>
      <c r="W61" s="187">
        <f>('TuitionData-2Yr'!$AA59/'Median fam income by quintile'!BX58)*100</f>
        <v>3.5307743123819737</v>
      </c>
      <c r="X61" s="171" t="s">
        <v>141</v>
      </c>
    </row>
    <row r="62" spans="1:24" ht="12" customHeight="1">
      <c r="A62" s="127" t="s">
        <v>142</v>
      </c>
      <c r="B62" s="127"/>
      <c r="C62" s="89">
        <f>('TuitionData-4Yr'!$AB60/'Median fam income by quintile'!BO59)*100</f>
        <v>54.205356422135495</v>
      </c>
      <c r="D62" s="89">
        <f>('TuitionData-4Yr'!$AB60/'Median fam income by quintile'!BP59)*100</f>
        <v>22.743506191105805</v>
      </c>
      <c r="E62" s="89">
        <f>('TuitionData-4Yr'!$AB60/'Median fam income by quintile'!BQ59)*100</f>
        <v>13.839665469481405</v>
      </c>
      <c r="F62" s="89">
        <f>('TuitionData-4Yr'!$AB60/'Median fam income by quintile'!BR59)*100</f>
        <v>9.2857141622501942</v>
      </c>
      <c r="G62" s="89">
        <f>('TuitionData-4Yr'!$AB60/'Median fam income by quintile'!BS59)*100</f>
        <v>5.3580253465043333</v>
      </c>
      <c r="H62" s="181">
        <f>('TuitionData-2Yr'!$Z60/'Median fam income by quintile'!BO59)*100</f>
        <v>18.224214659166247</v>
      </c>
      <c r="I62" s="89">
        <f>('TuitionData-2Yr'!$Z60/'Median fam income by quintile'!BP59)*100</f>
        <v>7.6465236332166064</v>
      </c>
      <c r="J62" s="89">
        <f>('TuitionData-2Yr'!$Z60/'Median fam income by quintile'!BQ59)*100</f>
        <v>4.6529909768084039</v>
      </c>
      <c r="K62" s="89">
        <f>('TuitionData-2Yr'!$Z60/'Median fam income by quintile'!BR59)*100</f>
        <v>3.1219211407565308</v>
      </c>
      <c r="L62" s="89">
        <f>('TuitionData-2Yr'!$Z60/'Median fam income by quintile'!BS59)*100</f>
        <v>1.8014050733936982</v>
      </c>
      <c r="M62" s="89"/>
      <c r="N62" s="181">
        <f>('TuitionData-4Yr'!$AC60/'Median fam income by quintile'!BT59)*100</f>
        <v>51.930684658557283</v>
      </c>
      <c r="O62" s="89">
        <f>('TuitionData-4Yr'!$AC60/'Median fam income by quintile'!BU59)*100</f>
        <v>22.122471664545404</v>
      </c>
      <c r="P62" s="89">
        <f>('TuitionData-4Yr'!$AC60/'Median fam income by quintile'!BV59)*100</f>
        <v>13.754904661893514</v>
      </c>
      <c r="Q62" s="89">
        <f>('TuitionData-4Yr'!$AC60/'Median fam income by quintile'!BW59)*100</f>
        <v>9.2821559431659022</v>
      </c>
      <c r="R62" s="89">
        <f>('TuitionData-4Yr'!$AC60/'Median fam income by quintile'!BX59)*100</f>
        <v>5.3093931994908967</v>
      </c>
      <c r="S62" s="181">
        <f>('TuitionData-2Yr'!$AA60/'Median fam income by quintile'!BT59)*100</f>
        <v>17.608146765094187</v>
      </c>
      <c r="T62" s="89">
        <f>('TuitionData-2Yr'!$AA60/'Median fam income by quintile'!BU59)*100</f>
        <v>7.5010705219301244</v>
      </c>
      <c r="U62" s="89">
        <f>('TuitionData-2Yr'!$AA60/'Median fam income by quintile'!BV59)*100</f>
        <v>4.6638780447233925</v>
      </c>
      <c r="V62" s="89">
        <f>('TuitionData-2Yr'!$AA60/'Median fam income by quintile'!BW59)*100</f>
        <v>3.1473023168937582</v>
      </c>
      <c r="W62" s="89">
        <f>('TuitionData-2Yr'!$AA60/'Median fam income by quintile'!BX59)*100</f>
        <v>1.8002569252632297</v>
      </c>
      <c r="X62" s="21" t="s">
        <v>142</v>
      </c>
    </row>
    <row r="63" spans="1:24" ht="12" customHeight="1">
      <c r="A63" s="127" t="s">
        <v>143</v>
      </c>
      <c r="B63" s="127"/>
      <c r="C63" s="89">
        <f>('TuitionData-4Yr'!$AB61/'Median fam income by quintile'!BO60)*100</f>
        <v>43.194462639712086</v>
      </c>
      <c r="D63" s="89">
        <f>('TuitionData-4Yr'!$AB61/'Median fam income by quintile'!BP60)*100</f>
        <v>17.277785055884834</v>
      </c>
      <c r="E63" s="89">
        <f>('TuitionData-4Yr'!$AB61/'Median fam income by quintile'!BQ60)*100</f>
        <v>10.097406850841786</v>
      </c>
      <c r="F63" s="89">
        <f>('TuitionData-4Yr'!$AB61/'Median fam income by quintile'!BR60)*100</f>
        <v>6.5889858263967591</v>
      </c>
      <c r="G63" s="89">
        <f>('TuitionData-4Yr'!$AB61/'Median fam income by quintile'!BS60)*100</f>
        <v>3.6588250706579646</v>
      </c>
      <c r="H63" s="181">
        <f>('TuitionData-2Yr'!$Z61/'Median fam income by quintile'!BO60)*100</f>
        <v>28.423213544513125</v>
      </c>
      <c r="I63" s="89">
        <f>('TuitionData-2Yr'!$Z61/'Median fam income by quintile'!BP60)*100</f>
        <v>11.36928541780525</v>
      </c>
      <c r="J63" s="89">
        <f>('TuitionData-2Yr'!$Z61/'Median fam income by quintile'!BQ60)*100</f>
        <v>6.6443875818342368</v>
      </c>
      <c r="K63" s="89">
        <f>('TuitionData-2Yr'!$Z61/'Median fam income by quintile'!BR60)*100</f>
        <v>4.3357444389935278</v>
      </c>
      <c r="L63" s="89">
        <f>('TuitionData-2Yr'!$Z61/'Median fam income by quintile'!BS60)*100</f>
        <v>2.4076133825940529</v>
      </c>
      <c r="M63" s="89"/>
      <c r="N63" s="181">
        <f>('TuitionData-4Yr'!$AC61/'Median fam income by quintile'!BT60)*100</f>
        <v>40.28660689284964</v>
      </c>
      <c r="O63" s="89">
        <f>('TuitionData-4Yr'!$AC61/'Median fam income by quintile'!BU60)*100</f>
        <v>16.757874295765188</v>
      </c>
      <c r="P63" s="89">
        <f>('TuitionData-4Yr'!$AC61/'Median fam income by quintile'!BV60)*100</f>
        <v>10.033645490294628</v>
      </c>
      <c r="Q63" s="89">
        <f>('TuitionData-4Yr'!$AC61/'Median fam income by quintile'!BW60)*100</f>
        <v>6.538318167855925</v>
      </c>
      <c r="R63" s="89">
        <f>('TuitionData-4Yr'!$AC61/'Median fam income by quintile'!BX60)*100</f>
        <v>3.6257946203564679</v>
      </c>
      <c r="S63" s="181">
        <f>('TuitionData-2Yr'!$AA61/'Median fam income by quintile'!BT60)*100</f>
        <v>25.894608658068307</v>
      </c>
      <c r="T63" s="89">
        <f>('TuitionData-2Yr'!$AA61/'Median fam income by quintile'!BU60)*100</f>
        <v>10.771286794742698</v>
      </c>
      <c r="U63" s="89">
        <f>('TuitionData-2Yr'!$AA61/'Median fam income by quintile'!BV60)*100</f>
        <v>6.4492232884245588</v>
      </c>
      <c r="V63" s="89">
        <f>('TuitionData-2Yr'!$AA61/'Median fam income by quintile'!BW60)*100</f>
        <v>4.2025676346701024</v>
      </c>
      <c r="W63" s="89">
        <f>('TuitionData-2Yr'!$AA61/'Median fam income by quintile'!BX60)*100</f>
        <v>2.3305147792261476</v>
      </c>
      <c r="X63" s="21" t="s">
        <v>143</v>
      </c>
    </row>
    <row r="64" spans="1:24" ht="12" customHeight="1">
      <c r="A64" s="127" t="s">
        <v>144</v>
      </c>
      <c r="B64" s="127"/>
      <c r="C64" s="89">
        <f>('TuitionData-4Yr'!$AB62/'Median fam income by quintile'!BO61)*100</f>
        <v>63.742735219494094</v>
      </c>
      <c r="D64" s="89">
        <f>('TuitionData-4Yr'!$AB62/'Median fam income by quintile'!BP61)*100</f>
        <v>29.249913131023263</v>
      </c>
      <c r="E64" s="89">
        <f>('TuitionData-4Yr'!$AB62/'Median fam income by quintile'!BQ61)*100</f>
        <v>18.952959139597127</v>
      </c>
      <c r="F64" s="89">
        <f>('TuitionData-4Yr'!$AB62/'Median fam income by quintile'!BR61)*100</f>
        <v>12.869961777650238</v>
      </c>
      <c r="G64" s="89">
        <f>('TuitionData-4Yr'!$AB62/'Median fam income by quintile'!BS61)*100</f>
        <v>7.6261060194880077</v>
      </c>
      <c r="H64" s="181">
        <f>('TuitionData-2Yr'!$Z62/'Median fam income by quintile'!BO61)*100</f>
        <v>26.262980653742794</v>
      </c>
      <c r="I64" s="89">
        <f>('TuitionData-2Yr'!$Z62/'Median fam income by quintile'!BP61)*100</f>
        <v>12.051411035916606</v>
      </c>
      <c r="J64" s="89">
        <f>('TuitionData-2Yr'!$Z62/'Median fam income by quintile'!BQ61)*100</f>
        <v>7.8089086936794851</v>
      </c>
      <c r="K64" s="89">
        <f>('TuitionData-2Yr'!$Z62/'Median fam income by quintile'!BR61)*100</f>
        <v>5.3026208558033066</v>
      </c>
      <c r="L64" s="89">
        <f>('TuitionData-2Yr'!$Z62/'Median fam income by quintile'!BS61)*100</f>
        <v>3.14207217753582</v>
      </c>
      <c r="M64" s="89"/>
      <c r="N64" s="181">
        <f>('TuitionData-4Yr'!$AC62/'Median fam income by quintile'!BT61)*100</f>
        <v>60.728579670940761</v>
      </c>
      <c r="O64" s="89">
        <f>('TuitionData-4Yr'!$AC62/'Median fam income by quintile'!BU61)*100</f>
        <v>27.469519810587812</v>
      </c>
      <c r="P64" s="89">
        <f>('TuitionData-4Yr'!$AC62/'Median fam income by quintile'!BV61)*100</f>
        <v>17.960839876153571</v>
      </c>
      <c r="Q64" s="89">
        <f>('TuitionData-4Yr'!$AC62/'Median fam income by quintile'!BW61)*100</f>
        <v>12.31133933329072</v>
      </c>
      <c r="R64" s="89">
        <f>('TuitionData-4Yr'!$AC62/'Median fam income by quintile'!BX61)*100</f>
        <v>7.1539742560062294</v>
      </c>
      <c r="S64" s="181">
        <f>('TuitionData-2Yr'!$AA62/'Median fam income by quintile'!BT61)*100</f>
        <v>25.410746422848735</v>
      </c>
      <c r="T64" s="89">
        <f>('TuitionData-2Yr'!$AA62/'Median fam income by quintile'!BU61)*100</f>
        <v>11.494110450903181</v>
      </c>
      <c r="U64" s="89">
        <f>('TuitionData-2Yr'!$AA62/'Median fam income by quintile'!BV61)*100</f>
        <v>7.5153799102059269</v>
      </c>
      <c r="V64" s="89">
        <f>('TuitionData-2Yr'!$AA62/'Median fam income by quintile'!BW61)*100</f>
        <v>5.1514513202684267</v>
      </c>
      <c r="W64" s="89">
        <f>('TuitionData-2Yr'!$AA62/'Median fam income by quintile'!BX61)*100</f>
        <v>2.9934476768596241</v>
      </c>
      <c r="X64" s="21" t="s">
        <v>144</v>
      </c>
    </row>
    <row r="65" spans="1:24" ht="12" customHeight="1">
      <c r="A65" s="127" t="s">
        <v>145</v>
      </c>
      <c r="B65" s="127"/>
      <c r="C65" s="89">
        <f>('TuitionData-4Yr'!$AB63/'Median fam income by quintile'!BO62)*100</f>
        <v>52.327935624481434</v>
      </c>
      <c r="D65" s="89">
        <f>('TuitionData-4Yr'!$AB63/'Median fam income by quintile'!BP62)*100</f>
        <v>21.894533734092651</v>
      </c>
      <c r="E65" s="89">
        <f>('TuitionData-4Yr'!$AB63/'Median fam income by quintile'!BQ62)*100</f>
        <v>13.417419390892677</v>
      </c>
      <c r="F65" s="89">
        <f>('TuitionData-4Yr'!$AB63/'Median fam income by quintile'!BR62)*100</f>
        <v>9.3878607148334119</v>
      </c>
      <c r="G65" s="89">
        <f>('TuitionData-4Yr'!$AB63/'Median fam income by quintile'!BS62)*100</f>
        <v>5.8142150693868269</v>
      </c>
      <c r="H65" s="181">
        <f>('TuitionData-2Yr'!$Z63/'Median fam income by quintile'!BO62)*100</f>
        <v>21.169366844384811</v>
      </c>
      <c r="I65" s="89">
        <f>('TuitionData-2Yr'!$Z63/'Median fam income by quintile'!BP62)*100</f>
        <v>8.8574756671066144</v>
      </c>
      <c r="J65" s="89">
        <f>('TuitionData-2Yr'!$Z63/'Median fam income by quintile'!BQ62)*100</f>
        <v>5.4280427806114888</v>
      </c>
      <c r="K65" s="89">
        <f>('TuitionData-2Yr'!$Z63/'Median fam income by quintile'!BR62)*100</f>
        <v>3.7978770800833885</v>
      </c>
      <c r="L65" s="89">
        <f>('TuitionData-2Yr'!$Z63/'Median fam income by quintile'!BS62)*100</f>
        <v>2.3521518715983123</v>
      </c>
      <c r="M65" s="89"/>
      <c r="N65" s="181">
        <f>('TuitionData-4Yr'!$AC63/'Median fam income by quintile'!BT62)*100</f>
        <v>49.59617945914276</v>
      </c>
      <c r="O65" s="89">
        <f>('TuitionData-4Yr'!$AC63/'Median fam income by quintile'!BU62)*100</f>
        <v>21.054981845862493</v>
      </c>
      <c r="P65" s="89">
        <f>('TuitionData-4Yr'!$AC63/'Median fam income by quintile'!BV62)*100</f>
        <v>13.444747443743518</v>
      </c>
      <c r="Q65" s="89">
        <f>('TuitionData-4Yr'!$AC63/'Median fam income by quintile'!BW62)*100</f>
        <v>9.2992836485892685</v>
      </c>
      <c r="R65" s="89">
        <f>('TuitionData-4Yr'!$AC63/'Median fam income by quintile'!BX62)*100</f>
        <v>5.8120522803682926</v>
      </c>
      <c r="S65" s="181">
        <f>('TuitionData-2Yr'!$AA63/'Median fam income by quintile'!BT62)*100</f>
        <v>20.059993180745089</v>
      </c>
      <c r="T65" s="89">
        <f>('TuitionData-2Yr'!$AA63/'Median fam income by quintile'!BU62)*100</f>
        <v>8.5160348408823481</v>
      </c>
      <c r="U65" s="89">
        <f>('TuitionData-2Yr'!$AA63/'Median fam income by quintile'!BV62)*100</f>
        <v>5.4379499586357163</v>
      </c>
      <c r="V65" s="89">
        <f>('TuitionData-2Yr'!$AA63/'Median fam income by quintile'!BW62)*100</f>
        <v>3.7612487213897037</v>
      </c>
      <c r="W65" s="89">
        <f>('TuitionData-2Yr'!$AA63/'Median fam income by quintile'!BX62)*100</f>
        <v>2.350780450868565</v>
      </c>
      <c r="X65" s="21" t="s">
        <v>145</v>
      </c>
    </row>
    <row r="66" spans="1:24" ht="12" customHeight="1">
      <c r="A66" s="129" t="s">
        <v>146</v>
      </c>
      <c r="B66" s="129"/>
      <c r="C66" s="186">
        <f>('TuitionData-4Yr'!$AB64/'Median fam income by quintile'!BO63)*100</f>
        <v>49.249104810243729</v>
      </c>
      <c r="D66" s="186">
        <f>('TuitionData-4Yr'!$AB64/'Median fam income by quintile'!BP63)*100</f>
        <v>22.10392893058183</v>
      </c>
      <c r="E66" s="186">
        <f>('TuitionData-4Yr'!$AB64/'Median fam income by quintile'!BQ63)*100</f>
        <v>14.601815210319339</v>
      </c>
      <c r="F66" s="186">
        <f>('TuitionData-4Yr'!$AB64/'Median fam income by quintile'!BR63)*100</f>
        <v>10.694091330224351</v>
      </c>
      <c r="G66" s="382">
        <f>('TuitionData-4Yr'!$AB64/'Median fam income by quintile'!BS63)*100</f>
        <v>6.6560734420483518</v>
      </c>
      <c r="H66" s="181">
        <f>('TuitionData-2Yr'!$Z64/'Median fam income by quintile'!BO63)*100</f>
        <v>27.083960591244168</v>
      </c>
      <c r="I66" s="89">
        <f>('TuitionData-2Yr'!$Z64/'Median fam income by quintile'!BP63)*100</f>
        <v>12.155793336227697</v>
      </c>
      <c r="J66" s="89">
        <f>('TuitionData-2Yr'!$Z64/'Median fam income by quintile'!BQ63)*100</f>
        <v>8.0300949477290899</v>
      </c>
      <c r="K66" s="89">
        <f>('TuitionData-2Yr'!$Z64/'Median fam income by quintile'!BR63)*100</f>
        <v>5.8810885855273041</v>
      </c>
      <c r="L66" s="89">
        <f>('TuitionData-2Yr'!$Z64/'Median fam income by quintile'!BS63)*100</f>
        <v>3.6604285802037166</v>
      </c>
      <c r="M66" s="89"/>
      <c r="N66" s="180">
        <f>('TuitionData-4Yr'!$AC64/'Median fam income by quintile'!BT63)*100</f>
        <v>52.611331808395867</v>
      </c>
      <c r="O66" s="186">
        <f>('TuitionData-4Yr'!$AC64/'Median fam income by quintile'!BU63)*100</f>
        <v>24.307083484371802</v>
      </c>
      <c r="P66" s="186">
        <f>('TuitionData-4Yr'!$AC64/'Median fam income by quintile'!BV63)*100</f>
        <v>16.719702905210546</v>
      </c>
      <c r="Q66" s="186">
        <f>('TuitionData-4Yr'!$AC64/'Median fam income by quintile'!BW63)*100</f>
        <v>11.564624518258176</v>
      </c>
      <c r="R66" s="382">
        <f>('TuitionData-4Yr'!$AC64/'Median fam income by quintile'!BX63)*100</f>
        <v>7.3252163718372936</v>
      </c>
      <c r="S66" s="181">
        <f>('TuitionData-2Yr'!$AA64/'Median fam income by quintile'!BT63)*100</f>
        <v>28.191234938934929</v>
      </c>
      <c r="T66" s="89">
        <f>('TuitionData-2Yr'!$AA64/'Median fam income by quintile'!BU63)*100</f>
        <v>13.024697867064388</v>
      </c>
      <c r="U66" s="89">
        <f>('TuitionData-2Yr'!$AA64/'Median fam income by quintile'!BV63)*100</f>
        <v>8.9590789000852507</v>
      </c>
      <c r="V66" s="89">
        <f>('TuitionData-2Yr'!$AA64/'Median fam income by quintile'!BW63)*100</f>
        <v>6.1967837644200445</v>
      </c>
      <c r="W66" s="89">
        <f>('TuitionData-2Yr'!$AA64/'Median fam income by quintile'!BX63)*100</f>
        <v>3.9251410032551717</v>
      </c>
      <c r="X66" s="141" t="s">
        <v>146</v>
      </c>
    </row>
    <row r="67" spans="1:24" ht="12" customHeight="1">
      <c r="A67" s="163" t="s">
        <v>147</v>
      </c>
      <c r="B67" s="163"/>
      <c r="C67" s="188">
        <f>('TuitionData-4Yr'!$AB65/'Median fam income by quintile'!BO64)*100</f>
        <v>48.432494233754269</v>
      </c>
      <c r="D67" s="188">
        <f>('TuitionData-4Yr'!$AB65/'Median fam income by quintile'!BP64)*100</f>
        <v>11.850503908259025</v>
      </c>
      <c r="E67" s="188">
        <f>('TuitionData-4Yr'!$AB65/'Median fam income by quintile'!BQ64)*100</f>
        <v>5.575312149030772</v>
      </c>
      <c r="F67" s="188">
        <f>('TuitionData-4Yr'!$AB65/'Median fam income by quintile'!BR64)*100</f>
        <v>3.3351717586118212</v>
      </c>
      <c r="G67" s="394">
        <f>('TuitionData-4Yr'!$AB65/'Median fam income by quintile'!BS64)*100</f>
        <v>1.7085082321723133</v>
      </c>
      <c r="H67" s="196" t="str">
        <f>IF('TuitionData-2Yr'!$Z65="NA","NA",('TuitionData-2Yr'!$Z65/'Median fam income by quintile'!AU64)*100)</f>
        <v>NA</v>
      </c>
      <c r="I67" s="195" t="str">
        <f>IF('TuitionData-2Yr'!$Z65="NA","NA",('TuitionData-2Yr'!$Z65/'Median fam income by quintile'!AV64)*100)</f>
        <v>NA</v>
      </c>
      <c r="J67" s="195" t="str">
        <f>IF('TuitionData-2Yr'!$Z65="NA","NA",('TuitionData-2Yr'!$Z65/'Median fam income by quintile'!AW64)*100)</f>
        <v>NA</v>
      </c>
      <c r="K67" s="195" t="str">
        <f>IF('TuitionData-2Yr'!$Z65="NA","NA",('TuitionData-2Yr'!$Z65/'Median fam income by quintile'!AX64)*100)</f>
        <v>NA</v>
      </c>
      <c r="L67" s="195" t="str">
        <f>IF('TuitionData-2Yr'!$Z65="NA","NA",('TuitionData-2Yr'!$Z65/'Median fam income by quintile'!AY64)*100)</f>
        <v>NA</v>
      </c>
      <c r="M67" s="89"/>
      <c r="N67" s="183">
        <f>('TuitionData-4Yr'!$AC65/'Median fam income by quintile'!BT64)*100</f>
        <v>40.659348266531495</v>
      </c>
      <c r="O67" s="188">
        <f>('TuitionData-4Yr'!$AC65/'Median fam income by quintile'!BU64)*100</f>
        <v>10.237965390853255</v>
      </c>
      <c r="P67" s="188">
        <f>('TuitionData-4Yr'!$AC65/'Median fam income by quintile'!BV64)*100</f>
        <v>5.3751735196547772</v>
      </c>
      <c r="Q67" s="188">
        <f>('TuitionData-4Yr'!$AC65/'Median fam income by quintile'!BW64)*100</f>
        <v>3.1623937540635612</v>
      </c>
      <c r="R67" s="394">
        <f>('TuitionData-4Yr'!$AC65/'Median fam income by quintile'!BX64)*100</f>
        <v>1.778846486660753</v>
      </c>
      <c r="S67" s="196" t="str">
        <f>IF('TuitionData-2Yr'!$AA65="NA","NA",('TuitionData-2Yr'!$AA65/'Median fam income by quintile'!BT64)*100)</f>
        <v>NA</v>
      </c>
      <c r="T67" s="195" t="str">
        <f>IF('TuitionData-2Yr'!$AA65="NA","NA",('TuitionData-2Yr'!$AA65/'Median fam income by quintile'!BU64)*100)</f>
        <v>NA</v>
      </c>
      <c r="U67" s="195" t="str">
        <f>IF('TuitionData-2Yr'!$AA65="NA","NA",('TuitionData-2Yr'!$AA65/'Median fam income by quintile'!BV64)*100)</f>
        <v>NA</v>
      </c>
      <c r="V67" s="195" t="str">
        <f>IF('TuitionData-2Yr'!$AA65="NA","NA",('TuitionData-2Yr'!$AA65/'Median fam income by quintile'!BW64)*100)</f>
        <v>NA</v>
      </c>
      <c r="W67" s="195" t="str">
        <f>IF('TuitionData-2Yr'!$AA65="NA","NA",('TuitionData-2Yr'!$AA65/'Median fam income by quintile'!BX64)*100)</f>
        <v>NA</v>
      </c>
      <c r="X67" s="174" t="s">
        <v>147</v>
      </c>
    </row>
    <row r="68" spans="1:24" ht="12" customHeight="1">
      <c r="A68" s="127"/>
      <c r="B68" s="127"/>
      <c r="C68" s="203"/>
      <c r="D68" s="203"/>
      <c r="E68" s="203"/>
      <c r="F68" s="203"/>
      <c r="G68" s="203"/>
      <c r="H68" s="203"/>
      <c r="I68" s="203"/>
      <c r="J68" s="203"/>
      <c r="K68" s="203"/>
      <c r="L68" s="203"/>
      <c r="M68" s="89"/>
      <c r="N68" s="89"/>
      <c r="O68" s="89"/>
      <c r="P68" s="89"/>
      <c r="Q68" s="89"/>
      <c r="R68" s="89"/>
      <c r="S68" s="203"/>
      <c r="T68" s="203"/>
      <c r="U68" s="203"/>
      <c r="V68" s="203"/>
      <c r="W68" s="203"/>
      <c r="X68" s="21"/>
    </row>
    <row r="69" spans="1:24" s="12" customFormat="1" ht="19.5" customHeight="1">
      <c r="A69" s="12" t="s">
        <v>245</v>
      </c>
      <c r="B69" s="164"/>
      <c r="C69" s="3"/>
      <c r="D69" s="204"/>
      <c r="E69" s="204"/>
      <c r="F69" s="204"/>
      <c r="G69" s="204"/>
      <c r="H69" s="3"/>
      <c r="I69" s="3"/>
      <c r="J69" s="3"/>
      <c r="K69" s="3"/>
      <c r="L69" s="3"/>
      <c r="S69" s="159"/>
      <c r="U69" s="175"/>
    </row>
    <row r="70" spans="1:24" s="12" customFormat="1" ht="36.75" customHeight="1">
      <c r="A70" s="544" t="s">
        <v>198</v>
      </c>
      <c r="B70" s="545"/>
      <c r="C70" s="545"/>
      <c r="D70" s="545"/>
      <c r="E70" s="545"/>
      <c r="F70" s="545"/>
      <c r="G70" s="545"/>
      <c r="H70" s="545"/>
      <c r="I70" s="545"/>
      <c r="J70" s="545"/>
      <c r="K70" s="545"/>
      <c r="L70" s="545"/>
    </row>
    <row r="71" spans="1:24" s="12" customFormat="1" ht="30" customHeight="1">
      <c r="A71" s="12" t="s">
        <v>59</v>
      </c>
      <c r="B71" s="540" t="s">
        <v>196</v>
      </c>
      <c r="C71" s="541"/>
      <c r="D71" s="541"/>
      <c r="E71" s="541"/>
      <c r="F71" s="541"/>
      <c r="G71" s="541"/>
      <c r="H71" s="541"/>
      <c r="I71" s="541"/>
      <c r="J71" s="541"/>
      <c r="K71" s="542"/>
      <c r="L71" s="542"/>
    </row>
    <row r="72" spans="1:24" s="12" customFormat="1" ht="43.5" customHeight="1">
      <c r="B72" s="540" t="s">
        <v>199</v>
      </c>
      <c r="C72" s="541"/>
      <c r="D72" s="541"/>
      <c r="E72" s="541"/>
      <c r="F72" s="541"/>
      <c r="G72" s="541"/>
      <c r="H72" s="541"/>
      <c r="I72" s="541"/>
      <c r="J72" s="541"/>
      <c r="K72" s="542"/>
    </row>
    <row r="73" spans="1:24" ht="42" customHeight="1"/>
    <row r="74" spans="1:24" ht="12" customHeight="1">
      <c r="L74" s="37"/>
      <c r="X74" s="10" t="s">
        <v>239</v>
      </c>
    </row>
  </sheetData>
  <mergeCells count="4">
    <mergeCell ref="B72:K72"/>
    <mergeCell ref="A3:K3"/>
    <mergeCell ref="A70:L70"/>
    <mergeCell ref="B71:L71"/>
  </mergeCells>
  <phoneticPr fontId="12" type="noConversion"/>
  <pageMargins left="0.75" right="0.75" top="1" bottom="1" header="0.5" footer="0.5"/>
  <pageSetup scale="64" orientation="portrait" r:id="rId1"/>
  <headerFooter alignWithMargins="0">
    <oddFooter>&amp;LSREB Fact Book&amp;R&amp;D</oddFooter>
  </headerFooter>
  <colBreaks count="1" manualBreakCount="1">
    <brk id="12" max="7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990033"/>
  </sheetPr>
  <dimension ref="A1:S78"/>
  <sheetViews>
    <sheetView showGridLines="0" view="pageBreakPreview" topLeftCell="A55" zoomScale="120" zoomScaleNormal="100" zoomScaleSheetLayoutView="120" workbookViewId="0">
      <selection activeCell="J6" sqref="J6"/>
    </sheetView>
  </sheetViews>
  <sheetFormatPr defaultColWidth="5.7109375" defaultRowHeight="12.75"/>
  <cols>
    <col min="1" max="1" width="8.28515625" style="409" customWidth="1"/>
    <col min="2" max="2" width="15" style="409" customWidth="1"/>
    <col min="3" max="3" width="7.7109375" style="409" customWidth="1"/>
    <col min="4" max="4" width="8.5703125" style="409" customWidth="1"/>
    <col min="5" max="5" width="9.85546875" style="409" customWidth="1"/>
    <col min="6" max="6" width="9.5703125" style="409" customWidth="1"/>
    <col min="7" max="7" width="8.7109375" style="409" customWidth="1"/>
    <col min="8" max="8" width="9.85546875" style="409" customWidth="1"/>
    <col min="9" max="9" width="8.42578125" style="409" customWidth="1"/>
    <col min="10" max="10" width="8.7109375" style="409" customWidth="1"/>
    <col min="11" max="11" width="9.42578125" style="409" customWidth="1"/>
    <col min="12" max="12" width="8.85546875" style="409" customWidth="1"/>
    <col min="13" max="13" width="8.28515625" style="409" customWidth="1"/>
    <col min="14" max="14" width="9.140625" style="409" customWidth="1"/>
    <col min="15" max="16" width="8.42578125" style="409" customWidth="1"/>
    <col min="17" max="17" width="9.7109375" style="409" customWidth="1"/>
    <col min="18" max="18" width="8.7109375" style="409" customWidth="1"/>
    <col min="19" max="19" width="17.7109375" style="409" customWidth="1"/>
    <col min="20" max="16384" width="5.7109375" style="409"/>
  </cols>
  <sheetData>
    <row r="1" spans="1:19">
      <c r="A1" s="4" t="s">
        <v>193</v>
      </c>
      <c r="B1" s="407"/>
      <c r="C1" s="408"/>
      <c r="D1" s="407"/>
      <c r="E1" s="407"/>
      <c r="F1" s="407"/>
      <c r="G1" s="407"/>
      <c r="H1" s="407"/>
      <c r="J1" s="407"/>
      <c r="K1" s="407"/>
      <c r="L1" s="407"/>
      <c r="M1" s="407"/>
      <c r="N1" s="407"/>
      <c r="O1" s="407"/>
      <c r="P1" s="407"/>
      <c r="Q1" s="407"/>
      <c r="R1" s="407"/>
      <c r="S1" s="10" t="s">
        <v>193</v>
      </c>
    </row>
    <row r="2" spans="1:19" ht="28.5" customHeight="1">
      <c r="A2" s="546" t="s">
        <v>224</v>
      </c>
      <c r="B2" s="546"/>
      <c r="C2" s="546"/>
      <c r="D2" s="546"/>
      <c r="E2" s="546"/>
      <c r="F2" s="546"/>
      <c r="G2" s="546"/>
      <c r="H2" s="546"/>
      <c r="I2" s="546"/>
      <c r="J2" s="546"/>
      <c r="K2" s="407"/>
      <c r="L2" s="407"/>
      <c r="M2" s="407"/>
      <c r="N2" s="407"/>
      <c r="O2" s="407"/>
      <c r="P2" s="407"/>
      <c r="Q2" s="407"/>
      <c r="R2" s="407"/>
      <c r="S2" s="410" t="s">
        <v>68</v>
      </c>
    </row>
    <row r="3" spans="1:19" ht="9.9499999999999993" customHeight="1">
      <c r="A3" s="411"/>
      <c r="B3" s="407"/>
      <c r="C3" s="407"/>
      <c r="D3" s="407"/>
      <c r="E3" s="407"/>
      <c r="F3" s="407"/>
      <c r="G3" s="407"/>
      <c r="H3" s="407"/>
      <c r="J3" s="407"/>
      <c r="K3" s="407"/>
      <c r="L3" s="407"/>
      <c r="M3" s="407"/>
      <c r="N3" s="407"/>
      <c r="O3" s="407"/>
      <c r="P3" s="407"/>
      <c r="Q3" s="407"/>
      <c r="R3" s="407"/>
      <c r="S3" s="412"/>
    </row>
    <row r="4" spans="1:19" ht="14.25" customHeight="1">
      <c r="A4" s="413"/>
      <c r="B4" s="413"/>
      <c r="C4" s="466" t="s">
        <v>232</v>
      </c>
      <c r="D4" s="414"/>
      <c r="E4" s="414"/>
      <c r="F4" s="414"/>
      <c r="G4" s="414"/>
      <c r="H4" s="414"/>
      <c r="I4" s="414"/>
      <c r="J4" s="414"/>
      <c r="K4" s="466" t="s">
        <v>232</v>
      </c>
      <c r="L4" s="414"/>
      <c r="M4" s="414"/>
      <c r="N4" s="414"/>
      <c r="O4" s="414"/>
      <c r="P4" s="414"/>
      <c r="Q4" s="414"/>
      <c r="R4" s="414"/>
    </row>
    <row r="5" spans="1:19" ht="14.25" customHeight="1">
      <c r="C5" s="414" t="s">
        <v>225</v>
      </c>
      <c r="D5" s="414"/>
      <c r="E5" s="414"/>
      <c r="F5" s="414"/>
      <c r="G5" s="414"/>
      <c r="H5" s="414"/>
      <c r="I5" s="414"/>
      <c r="J5" s="414"/>
      <c r="K5" s="415" t="s">
        <v>226</v>
      </c>
      <c r="L5" s="414"/>
      <c r="M5" s="414"/>
      <c r="N5" s="414"/>
      <c r="O5" s="414"/>
      <c r="P5" s="414"/>
      <c r="Q5" s="414"/>
      <c r="R5" s="414"/>
    </row>
    <row r="6" spans="1:19" ht="14.25" customHeight="1">
      <c r="C6" s="414"/>
      <c r="D6" s="416"/>
      <c r="E6" s="416"/>
      <c r="F6" s="416"/>
      <c r="G6" s="416"/>
      <c r="H6" s="416"/>
      <c r="I6" s="416"/>
      <c r="J6" s="416"/>
      <c r="K6" s="416" t="s">
        <v>47</v>
      </c>
      <c r="L6" s="416"/>
      <c r="M6" s="416"/>
      <c r="N6" s="417"/>
      <c r="O6" s="418" t="s">
        <v>47</v>
      </c>
      <c r="P6" s="419"/>
      <c r="Q6" s="418" t="s">
        <v>67</v>
      </c>
      <c r="R6" s="414"/>
    </row>
    <row r="7" spans="1:19" ht="14.25" customHeight="1">
      <c r="C7" s="407" t="s">
        <v>41</v>
      </c>
      <c r="D7" s="407"/>
      <c r="E7" s="407"/>
      <c r="F7" s="407"/>
      <c r="G7" s="407"/>
      <c r="H7" s="407"/>
      <c r="I7" s="407"/>
      <c r="J7" s="407"/>
      <c r="K7" s="420" t="s">
        <v>41</v>
      </c>
      <c r="L7" s="407"/>
      <c r="M7" s="407"/>
      <c r="N7" s="407"/>
      <c r="O7" s="421" t="s">
        <v>47</v>
      </c>
      <c r="P7" s="422"/>
      <c r="Q7" s="407" t="s">
        <v>70</v>
      </c>
      <c r="R7" s="407"/>
    </row>
    <row r="8" spans="1:19" ht="14.25" customHeight="1">
      <c r="C8" s="414">
        <v>1</v>
      </c>
      <c r="D8" s="419"/>
      <c r="E8" s="414">
        <v>2</v>
      </c>
      <c r="F8" s="419"/>
      <c r="G8" s="414">
        <v>3</v>
      </c>
      <c r="H8" s="414"/>
      <c r="I8" s="418">
        <v>4</v>
      </c>
      <c r="J8" s="414"/>
      <c r="K8" s="423">
        <v>5</v>
      </c>
      <c r="L8" s="419"/>
      <c r="M8" s="414">
        <v>6</v>
      </c>
      <c r="N8" s="419"/>
      <c r="O8" s="421" t="s">
        <v>42</v>
      </c>
      <c r="P8" s="422"/>
      <c r="Q8" s="407" t="s">
        <v>66</v>
      </c>
      <c r="R8" s="407"/>
    </row>
    <row r="9" spans="1:19" s="424" customFormat="1" ht="14.25" customHeight="1">
      <c r="C9" s="416" t="s">
        <v>43</v>
      </c>
      <c r="D9" s="417" t="s">
        <v>44</v>
      </c>
      <c r="E9" s="416" t="s">
        <v>43</v>
      </c>
      <c r="F9" s="417" t="s">
        <v>44</v>
      </c>
      <c r="G9" s="416" t="s">
        <v>43</v>
      </c>
      <c r="H9" s="416" t="s">
        <v>44</v>
      </c>
      <c r="I9" s="425" t="s">
        <v>43</v>
      </c>
      <c r="J9" s="416" t="s">
        <v>44</v>
      </c>
      <c r="K9" s="426" t="s">
        <v>43</v>
      </c>
      <c r="L9" s="417" t="s">
        <v>44</v>
      </c>
      <c r="M9" s="416" t="s">
        <v>43</v>
      </c>
      <c r="N9" s="417" t="s">
        <v>44</v>
      </c>
      <c r="O9" s="416" t="s">
        <v>43</v>
      </c>
      <c r="P9" s="417" t="s">
        <v>44</v>
      </c>
      <c r="Q9" s="416" t="s">
        <v>43</v>
      </c>
      <c r="R9" s="416" t="s">
        <v>44</v>
      </c>
    </row>
    <row r="10" spans="1:19" s="424" customFormat="1" ht="14.25" customHeight="1">
      <c r="A10" s="427"/>
      <c r="B10" s="427"/>
      <c r="C10" s="427" t="s">
        <v>45</v>
      </c>
      <c r="D10" s="498" t="s">
        <v>45</v>
      </c>
      <c r="E10" s="427" t="s">
        <v>45</v>
      </c>
      <c r="F10" s="498" t="s">
        <v>45</v>
      </c>
      <c r="G10" s="427" t="s">
        <v>45</v>
      </c>
      <c r="H10" s="427" t="s">
        <v>45</v>
      </c>
      <c r="I10" s="499" t="s">
        <v>45</v>
      </c>
      <c r="J10" s="427" t="s">
        <v>45</v>
      </c>
      <c r="K10" s="500" t="s">
        <v>45</v>
      </c>
      <c r="L10" s="498" t="s">
        <v>45</v>
      </c>
      <c r="M10" s="427" t="s">
        <v>45</v>
      </c>
      <c r="N10" s="498" t="s">
        <v>45</v>
      </c>
      <c r="O10" s="427" t="s">
        <v>45</v>
      </c>
      <c r="P10" s="498" t="s">
        <v>45</v>
      </c>
      <c r="Q10" s="427" t="s">
        <v>45</v>
      </c>
      <c r="R10" s="427" t="s">
        <v>45</v>
      </c>
      <c r="S10" s="428"/>
    </row>
    <row r="11" spans="1:19" s="434" customFormat="1">
      <c r="A11" s="429" t="s">
        <v>153</v>
      </c>
      <c r="B11" s="429"/>
      <c r="C11" s="430">
        <f>'TuitionData-4Yr'!CD6</f>
        <v>10568</v>
      </c>
      <c r="D11" s="430">
        <f>'TuitionData-4Yr'!DD6</f>
        <v>27973</v>
      </c>
      <c r="E11" s="431">
        <f>'TuitionData-4Yr'!ED6</f>
        <v>9763</v>
      </c>
      <c r="F11" s="432">
        <f>'TuitionData-4Yr'!FD6</f>
        <v>23250</v>
      </c>
      <c r="G11" s="431">
        <f>'TuitionData-4Yr'!GD6</f>
        <v>8271</v>
      </c>
      <c r="H11" s="432">
        <f>'TuitionData-4Yr'!HD6</f>
        <v>18742.5</v>
      </c>
      <c r="I11" s="431">
        <f>'TuitionData-4Yr'!ID6</f>
        <v>7970</v>
      </c>
      <c r="J11" s="432">
        <f>'TuitionData-4Yr'!JD6</f>
        <v>17440</v>
      </c>
      <c r="K11" s="431">
        <f>'TuitionData-4Yr'!KD6</f>
        <v>7596</v>
      </c>
      <c r="L11" s="432">
        <f>'TuitionData-4Yr'!LD6</f>
        <v>16815</v>
      </c>
      <c r="M11" s="431">
        <f>'TuitionData-4Yr'!MD6</f>
        <v>7808</v>
      </c>
      <c r="N11" s="432">
        <f>'TuitionData-4Yr'!ND6</f>
        <v>17544</v>
      </c>
      <c r="O11" s="431">
        <f>'TuitionData-2Yr'!AA6</f>
        <v>3779.5</v>
      </c>
      <c r="P11" s="432">
        <f>'TuitionData-2Yr'!BA6</f>
        <v>7906</v>
      </c>
      <c r="Q11" s="431">
        <f>'TuitionData-2Yr'!CA6</f>
        <v>2961</v>
      </c>
      <c r="R11" s="432">
        <f>'TuitionData-2Yr'!DA6</f>
        <v>5036.5</v>
      </c>
      <c r="S11" s="433" t="s">
        <v>153</v>
      </c>
    </row>
    <row r="12" spans="1:19">
      <c r="A12" s="435" t="s">
        <v>50</v>
      </c>
      <c r="B12" s="435"/>
      <c r="C12" s="435">
        <f>'TuitionData-4Yr'!CD7</f>
        <v>9706</v>
      </c>
      <c r="D12" s="435">
        <f>'TuitionData-4Yr'!DD7</f>
        <v>26286</v>
      </c>
      <c r="E12" s="436">
        <f>'TuitionData-4Yr'!ED7</f>
        <v>8548</v>
      </c>
      <c r="F12" s="437">
        <f>'TuitionData-4Yr'!FD7</f>
        <v>21438</v>
      </c>
      <c r="G12" s="436">
        <f>'TuitionData-4Yr'!GD7</f>
        <v>8233.5</v>
      </c>
      <c r="H12" s="437">
        <f>'TuitionData-4Yr'!HD7</f>
        <v>18688</v>
      </c>
      <c r="I12" s="436">
        <f>'TuitionData-4Yr'!ID7</f>
        <v>6963</v>
      </c>
      <c r="J12" s="437">
        <f>'TuitionData-4Yr'!JD7</f>
        <v>16791</v>
      </c>
      <c r="K12" s="436">
        <f>'TuitionData-4Yr'!KD7</f>
        <v>7197</v>
      </c>
      <c r="L12" s="437">
        <f>'TuitionData-4Yr'!LD7</f>
        <v>16196</v>
      </c>
      <c r="M12" s="436">
        <f>'TuitionData-4Yr'!MD7</f>
        <v>6938</v>
      </c>
      <c r="N12" s="437">
        <f>'TuitionData-4Yr'!ND7</f>
        <v>16554</v>
      </c>
      <c r="O12" s="436">
        <f>'TuitionData-2Yr'!AA7</f>
        <v>3294</v>
      </c>
      <c r="P12" s="437">
        <f>'TuitionData-2Yr'!BA7</f>
        <v>8333.5</v>
      </c>
      <c r="Q12" s="436">
        <f>'TuitionData-2Yr'!CA7</f>
        <v>2870</v>
      </c>
      <c r="R12" s="437">
        <f>'TuitionData-2Yr'!DA7</f>
        <v>4974</v>
      </c>
      <c r="S12" s="437" t="s">
        <v>50</v>
      </c>
    </row>
    <row r="13" spans="1:19">
      <c r="A13" s="435" t="s">
        <v>152</v>
      </c>
      <c r="B13" s="435"/>
      <c r="C13" s="438">
        <f>(C12/C11)*100</f>
        <v>91.843300529901597</v>
      </c>
      <c r="D13" s="438">
        <f t="shared" ref="D13:R13" si="0">(D12/D11)*100</f>
        <v>93.969184570836163</v>
      </c>
      <c r="E13" s="439">
        <f t="shared" si="0"/>
        <v>87.555054798729898</v>
      </c>
      <c r="F13" s="438">
        <f t="shared" si="0"/>
        <v>92.206451612903223</v>
      </c>
      <c r="G13" s="439">
        <f t="shared" si="0"/>
        <v>99.546608632571633</v>
      </c>
      <c r="H13" s="440">
        <f t="shared" si="0"/>
        <v>99.709217020141395</v>
      </c>
      <c r="I13" s="438">
        <f t="shared" si="0"/>
        <v>87.365119196988701</v>
      </c>
      <c r="J13" s="438">
        <f t="shared" si="0"/>
        <v>96.278669724770637</v>
      </c>
      <c r="K13" s="438">
        <f t="shared" si="0"/>
        <v>94.747235387045819</v>
      </c>
      <c r="L13" s="440">
        <f t="shared" si="0"/>
        <v>96.31876300921796</v>
      </c>
      <c r="M13" s="438">
        <f t="shared" si="0"/>
        <v>88.857581967213122</v>
      </c>
      <c r="N13" s="438">
        <f t="shared" si="0"/>
        <v>94.357045143638857</v>
      </c>
      <c r="O13" s="439">
        <f t="shared" si="0"/>
        <v>87.154385500727599</v>
      </c>
      <c r="P13" s="438">
        <f>(P12/P11)*100</f>
        <v>105.40728560586896</v>
      </c>
      <c r="Q13" s="439">
        <f t="shared" si="0"/>
        <v>96.926713947990535</v>
      </c>
      <c r="R13" s="438">
        <f t="shared" si="0"/>
        <v>98.759058870247202</v>
      </c>
      <c r="S13" s="437" t="s">
        <v>152</v>
      </c>
    </row>
    <row r="14" spans="1:19">
      <c r="A14" s="441" t="s">
        <v>19</v>
      </c>
      <c r="B14" s="441"/>
      <c r="C14" s="441">
        <f>'TuitionData-4Yr'!CD9</f>
        <v>10874</v>
      </c>
      <c r="D14" s="441">
        <f>'TuitionData-4Yr'!DD9</f>
        <v>28870</v>
      </c>
      <c r="E14" s="442">
        <f>IF('TuitionData-4Yr'!ED9&gt;0,('TuitionData-4Yr'!ED9),"NA")</f>
        <v>9304</v>
      </c>
      <c r="F14" s="443">
        <f>IF('TuitionData-4Yr'!FD9&gt;0,('TuitionData-4Yr'!FD9),"NA")</f>
        <v>20256</v>
      </c>
      <c r="G14" s="442">
        <f>IF('TuitionData-4Yr'!GD9&gt;0,('TuitionData-4Yr'!GD9),"NA")</f>
        <v>8692</v>
      </c>
      <c r="H14" s="443">
        <f>IF('TuitionData-4Yr'!HD9&gt;0,('TuitionData-4Yr'!HD9),"NA")</f>
        <v>16276</v>
      </c>
      <c r="I14" s="442">
        <f>IF('TuitionData-4Yr'!ID9&gt;0,('TuitionData-4Yr'!ID9),"NA")</f>
        <v>9544</v>
      </c>
      <c r="J14" s="443">
        <f>IF('TuitionData-4Yr'!JD9&gt;0,('TuitionData-4Yr'!JD9),"NA")</f>
        <v>18268</v>
      </c>
      <c r="K14" s="442">
        <f>IF('TuitionData-4Yr'!KD9&gt;0,('TuitionData-4Yr'!KD9),"NA")</f>
        <v>10802</v>
      </c>
      <c r="L14" s="443">
        <f>IF('TuitionData-4Yr'!LD9&gt;0,('TuitionData-4Yr'!LD9),"NA")</f>
        <v>20924</v>
      </c>
      <c r="M14" s="442">
        <f>IF('TuitionData-4Yr'!MD9&gt;0,('TuitionData-4Yr'!MD9),"NA")</f>
        <v>6690</v>
      </c>
      <c r="N14" s="443">
        <f>IF('TuitionData-4Yr'!ND9&gt;0,('TuitionData-4Yr'!ND9),"NA")</f>
        <v>12630</v>
      </c>
      <c r="O14" s="442">
        <f>IF('TuitionData-2Yr'!AA9&gt;0,('TuitionData-2Yr'!AA9),"NA")</f>
        <v>4440</v>
      </c>
      <c r="P14" s="443">
        <f>IF('TuitionData-2Yr'!BA9&gt;0,('TuitionData-2Yr'!BA9),"NA")</f>
        <v>8010</v>
      </c>
      <c r="Q14" s="442">
        <f>IF('TuitionData-2Yr'!CA9&gt;0,('TuitionData-2Yr'!CA9),"NA")</f>
        <v>4455</v>
      </c>
      <c r="R14" s="443">
        <f>IF('TuitionData-2Yr'!DA9&gt;0,('TuitionData-2Yr'!DA9),"NA")</f>
        <v>7950</v>
      </c>
      <c r="S14" s="443" t="s">
        <v>19</v>
      </c>
    </row>
    <row r="15" spans="1:19">
      <c r="A15" s="441" t="s">
        <v>20</v>
      </c>
      <c r="B15" s="441"/>
      <c r="C15" s="441">
        <f>'TuitionData-4Yr'!CD10</f>
        <v>9062</v>
      </c>
      <c r="D15" s="441">
        <f>'TuitionData-4Yr'!DD10</f>
        <v>24308</v>
      </c>
      <c r="E15" s="442">
        <f>IF('TuitionData-4Yr'!ED10&gt;0,('TuitionData-4Yr'!ED10),"NA")</f>
        <v>8459</v>
      </c>
      <c r="F15" s="443">
        <f>IF('TuitionData-4Yr'!FD10&gt;0,('TuitionData-4Yr'!FD10),"NA")</f>
        <v>20714</v>
      </c>
      <c r="G15" s="442">
        <f>IF('TuitionData-4Yr'!GD10&gt;0,('TuitionData-4Yr'!GD10),"NA")</f>
        <v>8478</v>
      </c>
      <c r="H15" s="443">
        <f>IF('TuitionData-4Yr'!HD10&gt;0,('TuitionData-4Yr'!HD10),"NA")</f>
        <v>14778</v>
      </c>
      <c r="I15" s="442">
        <f>IF('TuitionData-4Yr'!ID10&gt;0,('TuitionData-4Yr'!ID10),"NA")</f>
        <v>8453.5</v>
      </c>
      <c r="J15" s="443">
        <f>IF('TuitionData-4Yr'!JD10&gt;0,('TuitionData-4Yr'!JD10),"NA")</f>
        <v>11183.5</v>
      </c>
      <c r="K15" s="442">
        <f>IF('TuitionData-4Yr'!KD10&gt;0,('TuitionData-4Yr'!KD10),"NA")</f>
        <v>7462</v>
      </c>
      <c r="L15" s="443">
        <f>IF('TuitionData-4Yr'!LD10&gt;0,('TuitionData-4Yr'!LD10),"NA")</f>
        <v>13312</v>
      </c>
      <c r="M15" s="442">
        <f>IF('TuitionData-4Yr'!MD10&gt;0,('TuitionData-4Yr'!MD10),"NA")</f>
        <v>6394.5</v>
      </c>
      <c r="N15" s="443">
        <f>IF('TuitionData-4Yr'!ND10&gt;0,('TuitionData-4Yr'!ND10),"NA")</f>
        <v>13057</v>
      </c>
      <c r="O15" s="442">
        <f>IF('TuitionData-2Yr'!AA10&gt;0,('TuitionData-2Yr'!AA10),"NA")</f>
        <v>2841</v>
      </c>
      <c r="P15" s="443">
        <f>IF('TuitionData-2Yr'!BA10&gt;0,('TuitionData-2Yr'!BA10),"NA")</f>
        <v>4751</v>
      </c>
      <c r="Q15" s="442">
        <f>IF('TuitionData-2Yr'!CA10&gt;0,('TuitionData-2Yr'!CA10),"NA")</f>
        <v>1772.5</v>
      </c>
      <c r="R15" s="443">
        <f>IF('TuitionData-2Yr'!DA10&gt;0,('TuitionData-2Yr'!DA10),"NA")</f>
        <v>1772.5</v>
      </c>
      <c r="S15" s="443" t="s">
        <v>20</v>
      </c>
    </row>
    <row r="16" spans="1:19">
      <c r="A16" s="441" t="s">
        <v>38</v>
      </c>
      <c r="B16" s="441"/>
      <c r="C16" s="441">
        <f>'TuitionData-4Yr'!CD11</f>
        <v>13160</v>
      </c>
      <c r="D16" s="441">
        <f>'TuitionData-4Yr'!DD11</f>
        <v>33150</v>
      </c>
      <c r="E16" s="442" t="str">
        <f>IF('TuitionData-4Yr'!ED11&gt;0,('TuitionData-4Yr'!ED11),"NA")</f>
        <v>NA</v>
      </c>
      <c r="F16" s="443" t="str">
        <f>IF('TuitionData-4Yr'!FD11&gt;0,('TuitionData-4Yr'!FD11),"NA")</f>
        <v>NA</v>
      </c>
      <c r="G16" s="442">
        <f>IF('TuitionData-4Yr'!GD11&gt;0,('TuitionData-4Yr'!GD11),"NA")</f>
        <v>7868</v>
      </c>
      <c r="H16" s="443">
        <f>IF('TuitionData-4Yr'!HD11&gt;0,('TuitionData-4Yr'!HD11),"NA")</f>
        <v>16904</v>
      </c>
      <c r="I16" s="442" t="str">
        <f>IF('TuitionData-4Yr'!ID11&gt;0,('TuitionData-4Yr'!ID11),"NA")</f>
        <v>NA</v>
      </c>
      <c r="J16" s="443" t="str">
        <f>IF('TuitionData-4Yr'!JD11&gt;0,('TuitionData-4Yr'!JD11),"NA")</f>
        <v>NA</v>
      </c>
      <c r="K16" s="442" t="str">
        <f>IF('TuitionData-4Yr'!KD11&gt;0,('TuitionData-4Yr'!KD11),"NA")</f>
        <v>NA</v>
      </c>
      <c r="L16" s="443" t="str">
        <f>IF('TuitionData-4Yr'!LD11&gt;0,('TuitionData-4Yr'!LD11),"NA")</f>
        <v>NA</v>
      </c>
      <c r="M16" s="442" t="str">
        <f>IF('TuitionData-4Yr'!MD11&gt;0,('TuitionData-4Yr'!MD11),"NA")</f>
        <v>NA</v>
      </c>
      <c r="N16" s="443" t="str">
        <f>IF('TuitionData-4Yr'!ND11&gt;0,('TuitionData-4Yr'!ND11),"NA")</f>
        <v>NA</v>
      </c>
      <c r="O16" s="442">
        <f>IF('TuitionData-2Yr'!AA11&gt;0,('TuitionData-2Yr'!AA11),"NA")</f>
        <v>3978</v>
      </c>
      <c r="P16" s="443">
        <f>IF('TuitionData-2Yr'!BA11&gt;0,('TuitionData-2Yr'!BA11),"NA")</f>
        <v>9198</v>
      </c>
      <c r="Q16" s="442" t="str">
        <f>IF('TuitionData-2Yr'!CA11&gt;0,('TuitionData-2Yr'!CA11),"NA")</f>
        <v>NA</v>
      </c>
      <c r="R16" s="443" t="str">
        <f>IF('TuitionData-2Yr'!DA11&gt;0,('TuitionData-2Yr'!DA11),"NA")</f>
        <v>NA</v>
      </c>
      <c r="S16" s="443" t="s">
        <v>38</v>
      </c>
    </row>
    <row r="17" spans="1:19">
      <c r="A17" s="441" t="s">
        <v>21</v>
      </c>
      <c r="B17" s="441"/>
      <c r="C17" s="441">
        <f>'TuitionData-4Yr'!CD12</f>
        <v>6395.5</v>
      </c>
      <c r="D17" s="441">
        <f>'TuitionData-4Yr'!DD12</f>
        <v>20318.5</v>
      </c>
      <c r="E17" s="442" t="str">
        <f>IF('TuitionData-4Yr'!ED12&gt;0,('TuitionData-4Yr'!ED12),"NA")</f>
        <v>NA</v>
      </c>
      <c r="F17" s="443" t="str">
        <f>IF('TuitionData-4Yr'!FD12&gt;0,('TuitionData-4Yr'!FD12),"NA")</f>
        <v>NA</v>
      </c>
      <c r="G17" s="442">
        <f>IF('TuitionData-4Yr'!GD12&gt;0,('TuitionData-4Yr'!GD12),"NA")</f>
        <v>5776</v>
      </c>
      <c r="H17" s="443">
        <f>IF('TuitionData-4Yr'!HD12&gt;0,('TuitionData-4Yr'!HD12),"NA")</f>
        <v>18658</v>
      </c>
      <c r="I17" s="442">
        <f>IF('TuitionData-4Yr'!ID12&gt;0,('TuitionData-4Yr'!ID12),"NA")</f>
        <v>5969.5</v>
      </c>
      <c r="J17" s="443">
        <f>IF('TuitionData-4Yr'!JD12&gt;0,('TuitionData-4Yr'!JD12),"NA")</f>
        <v>20948.5</v>
      </c>
      <c r="K17" s="442">
        <f>IF('TuitionData-4Yr'!KD12&gt;0,('TuitionData-4Yr'!KD12),"NA")</f>
        <v>5587</v>
      </c>
      <c r="L17" s="443">
        <f>IF('TuitionData-4Yr'!LD12&gt;0,('TuitionData-4Yr'!LD12),"NA")</f>
        <v>16501</v>
      </c>
      <c r="M17" s="442">
        <f>IF('TuitionData-4Yr'!MD12&gt;0,('TuitionData-4Yr'!MD12),"NA")</f>
        <v>4940</v>
      </c>
      <c r="N17" s="443">
        <f>IF('TuitionData-4Yr'!ND12&gt;0,('TuitionData-4Yr'!ND12),"NA")</f>
        <v>16580</v>
      </c>
      <c r="O17" s="442">
        <f>IF('TuitionData-2Yr'!AA12&gt;0,('TuitionData-2Yr'!AA12),"NA")</f>
        <v>2916</v>
      </c>
      <c r="P17" s="443">
        <f>IF('TuitionData-2Yr'!BA12&gt;0,('TuitionData-2Yr'!BA12),"NA")</f>
        <v>10611</v>
      </c>
      <c r="Q17" s="442">
        <f>IF('TuitionData-2Yr'!CA12&gt;0,('TuitionData-2Yr'!CA12),"NA")</f>
        <v>3251</v>
      </c>
      <c r="R17" s="443">
        <f>IF('TuitionData-2Yr'!DA12&gt;0,('TuitionData-2Yr'!DA12),"NA")</f>
        <v>11725</v>
      </c>
      <c r="S17" s="443" t="s">
        <v>21</v>
      </c>
    </row>
    <row r="18" spans="1:19">
      <c r="A18" s="435" t="s">
        <v>22</v>
      </c>
      <c r="B18" s="435"/>
      <c r="C18" s="435">
        <f>'TuitionData-4Yr'!CD13</f>
        <v>10465</v>
      </c>
      <c r="D18" s="435">
        <f>'TuitionData-4Yr'!DD13</f>
        <v>27181.5</v>
      </c>
      <c r="E18" s="436">
        <f>IF('TuitionData-4Yr'!ED13&gt;0,('TuitionData-4Yr'!ED13),"NA")</f>
        <v>12418</v>
      </c>
      <c r="F18" s="437">
        <f>IF('TuitionData-4Yr'!FD13&gt;0,('TuitionData-4Yr'!FD13),"NA")</f>
        <v>33014</v>
      </c>
      <c r="G18" s="436">
        <f>IF('TuitionData-4Yr'!GD13&gt;0,('TuitionData-4Yr'!GD13),"NA")</f>
        <v>6351.5</v>
      </c>
      <c r="H18" s="437">
        <f>IF('TuitionData-4Yr'!HD13&gt;0,('TuitionData-4Yr'!HD13),"NA")</f>
        <v>17169</v>
      </c>
      <c r="I18" s="436">
        <f>IF('TuitionData-4Yr'!ID13&gt;0,('TuitionData-4Yr'!ID13),"NA")</f>
        <v>5735</v>
      </c>
      <c r="J18" s="437">
        <f>IF('TuitionData-4Yr'!JD13&gt;0,('TuitionData-4Yr'!JD13),"NA")</f>
        <v>16196</v>
      </c>
      <c r="K18" s="436">
        <f>IF('TuitionData-4Yr'!KD13&gt;0,('TuitionData-4Yr'!KD13),"NA")</f>
        <v>5542</v>
      </c>
      <c r="L18" s="437">
        <f>IF('TuitionData-4Yr'!LD13&gt;0,('TuitionData-4Yr'!LD13),"NA")</f>
        <v>16003</v>
      </c>
      <c r="M18" s="436">
        <f>IF('TuitionData-4Yr'!MD13&gt;0,('TuitionData-4Yr'!MD13),"NA")</f>
        <v>4354</v>
      </c>
      <c r="N18" s="437">
        <f>IF('TuitionData-4Yr'!ND13&gt;0,('TuitionData-4Yr'!ND13),"NA")</f>
        <v>12776</v>
      </c>
      <c r="O18" s="436">
        <f>IF('TuitionData-2Yr'!AA13&gt;0,('TuitionData-2Yr'!AA13),"NA")</f>
        <v>3360</v>
      </c>
      <c r="P18" s="437">
        <f>IF('TuitionData-2Yr'!BA13&gt;0,('TuitionData-2Yr'!BA13),"NA")</f>
        <v>9476</v>
      </c>
      <c r="Q18" s="436">
        <f>IF('TuitionData-2Yr'!CA13&gt;0,('TuitionData-2Yr'!CA13),"NA")</f>
        <v>2794</v>
      </c>
      <c r="R18" s="437">
        <f>IF('TuitionData-2Yr'!DA13&gt;0,('TuitionData-2Yr'!DA13),"NA")</f>
        <v>4930</v>
      </c>
      <c r="S18" s="437" t="s">
        <v>22</v>
      </c>
    </row>
    <row r="19" spans="1:19">
      <c r="A19" s="435" t="s">
        <v>23</v>
      </c>
      <c r="B19" s="435"/>
      <c r="C19" s="435">
        <f>'TuitionData-4Yr'!CD14</f>
        <v>11603</v>
      </c>
      <c r="D19" s="435">
        <f>'TuitionData-4Yr'!DD14</f>
        <v>27166</v>
      </c>
      <c r="E19" s="436" t="str">
        <f>IF('TuitionData-4Yr'!ED14&gt;0,('TuitionData-4Yr'!ED14),"NA")</f>
        <v>NA</v>
      </c>
      <c r="F19" s="444" t="str">
        <f>IF('TuitionData-4Yr'!FD14&gt;0,('TuitionData-4Yr'!FD14),"NA")</f>
        <v>NA</v>
      </c>
      <c r="G19" s="437">
        <f>IF('TuitionData-4Yr'!GD14&gt;0,('TuitionData-4Yr'!GD14),"NA")</f>
        <v>9366</v>
      </c>
      <c r="H19" s="437">
        <f>IF('TuitionData-4Yr'!HD14&gt;0,('TuitionData-4Yr'!HD14),"NA")</f>
        <v>19144</v>
      </c>
      <c r="I19" s="436">
        <f>IF('TuitionData-4Yr'!ID14&gt;0,('TuitionData-4Yr'!ID14),"NA")</f>
        <v>8184</v>
      </c>
      <c r="J19" s="437">
        <f>IF('TuitionData-4Yr'!JD14&gt;0,('TuitionData-4Yr'!JD14),"NA")</f>
        <v>19638</v>
      </c>
      <c r="K19" s="436" t="str">
        <f>IF('TuitionData-4Yr'!KD14&gt;0,('TuitionData-4Yr'!KD14),"NA")</f>
        <v>NA</v>
      </c>
      <c r="L19" s="437" t="str">
        <f>IF('TuitionData-4Yr'!LD14&gt;0,('TuitionData-4Yr'!LD14),"NA")</f>
        <v>NA</v>
      </c>
      <c r="M19" s="436" t="str">
        <f>IF('TuitionData-4Yr'!MD14&gt;0,('TuitionData-4Yr'!MD14),"NA")</f>
        <v>NA</v>
      </c>
      <c r="N19" s="437" t="str">
        <f>IF('TuitionData-4Yr'!ND14&gt;0,('TuitionData-4Yr'!ND14),"NA")</f>
        <v>NA</v>
      </c>
      <c r="O19" s="436">
        <f>IF('TuitionData-2Yr'!AA14&gt;0,('TuitionData-2Yr'!AA14),"NA")</f>
        <v>4080</v>
      </c>
      <c r="P19" s="437">
        <f>IF('TuitionData-2Yr'!BA14&gt;0,('TuitionData-2Yr'!BA14),"NA")</f>
        <v>13800</v>
      </c>
      <c r="Q19" s="436">
        <f>IF('TuitionData-2Yr'!CA14&gt;0,('TuitionData-2Yr'!CA14),"NA")</f>
        <v>4120</v>
      </c>
      <c r="R19" s="437">
        <f>IF('TuitionData-2Yr'!DA14&gt;0,('TuitionData-2Yr'!DA14),"NA")</f>
        <v>13840</v>
      </c>
      <c r="S19" s="437" t="s">
        <v>23</v>
      </c>
    </row>
    <row r="20" spans="1:19">
      <c r="A20" s="435" t="s">
        <v>24</v>
      </c>
      <c r="B20" s="435"/>
      <c r="C20" s="435">
        <f>'TuitionData-4Yr'!CD15</f>
        <v>11374</v>
      </c>
      <c r="D20" s="435">
        <f>'TuitionData-4Yr'!DD15</f>
        <v>28051</v>
      </c>
      <c r="E20" s="436">
        <f>IF('TuitionData-4Yr'!ED15&gt;0,('TuitionData-4Yr'!ED15),"NA")</f>
        <v>9645</v>
      </c>
      <c r="F20" s="444">
        <f>IF('TuitionData-4Yr'!FD15&gt;0,('TuitionData-4Yr'!FD15),"NA")</f>
        <v>18558</v>
      </c>
      <c r="G20" s="437">
        <f>IF('TuitionData-4Yr'!GD15&gt;0,('TuitionData-4Yr'!GD15),"NA")</f>
        <v>8311.5</v>
      </c>
      <c r="H20" s="437">
        <f>IF('TuitionData-4Yr'!HD15&gt;0,('TuitionData-4Yr'!HD15),"NA")</f>
        <v>19325</v>
      </c>
      <c r="I20" s="436">
        <f>IF('TuitionData-4Yr'!ID15&gt;0,('TuitionData-4Yr'!ID15),"NA")</f>
        <v>7660.5</v>
      </c>
      <c r="J20" s="437">
        <f>IF('TuitionData-4Yr'!JD15&gt;0,('TuitionData-4Yr'!JD15),"NA")</f>
        <v>17721.5</v>
      </c>
      <c r="K20" s="436">
        <f>IF('TuitionData-4Yr'!KD15&gt;0,('TuitionData-4Yr'!KD15),"NA")</f>
        <v>6421</v>
      </c>
      <c r="L20" s="437">
        <f>IF('TuitionData-4Yr'!LD15&gt;0,('TuitionData-4Yr'!LD15),"NA")</f>
        <v>15322</v>
      </c>
      <c r="M20" s="436">
        <f>IF('TuitionData-4Yr'!MD15&gt;0,('TuitionData-4Yr'!MD15),"NA")</f>
        <v>6758</v>
      </c>
      <c r="N20" s="437">
        <f>IF('TuitionData-4Yr'!ND15&gt;0,('TuitionData-4Yr'!ND15),"NA")</f>
        <v>14024</v>
      </c>
      <c r="O20" s="436">
        <f>IF('TuitionData-2Yr'!AA15&gt;0,('TuitionData-2Yr'!AA15),"NA")</f>
        <v>4158</v>
      </c>
      <c r="P20" s="437">
        <f>IF('TuitionData-2Yr'!BA15&gt;0,('TuitionData-2Yr'!BA15),"NA")</f>
        <v>7810</v>
      </c>
      <c r="Q20" s="436">
        <f>IF('TuitionData-2Yr'!CA15&gt;0,('TuitionData-2Yr'!CA15),"NA")</f>
        <v>4027.5</v>
      </c>
      <c r="R20" s="437">
        <f>IF('TuitionData-2Yr'!DA15&gt;0,('TuitionData-2Yr'!DA15),"NA")</f>
        <v>7550.5</v>
      </c>
      <c r="S20" s="437" t="s">
        <v>24</v>
      </c>
    </row>
    <row r="21" spans="1:19">
      <c r="A21" s="435" t="s">
        <v>25</v>
      </c>
      <c r="B21" s="435"/>
      <c r="C21" s="435">
        <f>'TuitionData-4Yr'!CD16</f>
        <v>10399</v>
      </c>
      <c r="D21" s="435">
        <f>'TuitionData-4Yr'!DD16</f>
        <v>33606</v>
      </c>
      <c r="E21" s="436">
        <f>IF('TuitionData-4Yr'!ED16&gt;0,('TuitionData-4Yr'!ED16),"NA")</f>
        <v>9642</v>
      </c>
      <c r="F21" s="444">
        <f>IF('TuitionData-4Yr'!FD16&gt;0,('TuitionData-4Yr'!FD16),"NA")</f>
        <v>21743</v>
      </c>
      <c r="G21" s="437">
        <f>IF('TuitionData-4Yr'!GD16&gt;0,('TuitionData-4Yr'!GD16),"NA")</f>
        <v>9259</v>
      </c>
      <c r="H21" s="437">
        <f>IF('TuitionData-4Yr'!HD16&gt;0,('TuitionData-4Yr'!HD16),"NA")</f>
        <v>21422</v>
      </c>
      <c r="I21" s="436">
        <f>IF('TuitionData-4Yr'!ID16&gt;0,('TuitionData-4Yr'!ID16),"NA")</f>
        <v>8489</v>
      </c>
      <c r="J21" s="437">
        <f>IF('TuitionData-4Yr'!JD16&gt;0,('TuitionData-4Yr'!JD16),"NA")</f>
        <v>18637.5</v>
      </c>
      <c r="K21" s="436">
        <f>IF('TuitionData-4Yr'!KD16&gt;0,('TuitionData-4Yr'!KD16),"NA")</f>
        <v>7474</v>
      </c>
      <c r="L21" s="437">
        <f>IF('TuitionData-4Yr'!LD16&gt;0,('TuitionData-4Yr'!LD16),"NA")</f>
        <v>13622</v>
      </c>
      <c r="M21" s="436">
        <f>IF('TuitionData-4Yr'!MD16&gt;0,('TuitionData-4Yr'!MD16),"NA")</f>
        <v>14496</v>
      </c>
      <c r="N21" s="437">
        <f>IF('TuitionData-4Yr'!ND16&gt;0,('TuitionData-4Yr'!ND16),"NA")</f>
        <v>29948</v>
      </c>
      <c r="O21" s="436">
        <f>IF('TuitionData-2Yr'!AA16&gt;0,('TuitionData-2Yr'!AA16),"NA")</f>
        <v>3794</v>
      </c>
      <c r="P21" s="437">
        <f>IF('TuitionData-2Yr'!BA16&gt;0,('TuitionData-2Yr'!BA16),"NA")</f>
        <v>8265.5</v>
      </c>
      <c r="Q21" s="436" t="str">
        <f>IF('TuitionData-2Yr'!CA16&gt;0,('TuitionData-2Yr'!CA16),"NA")</f>
        <v>NA</v>
      </c>
      <c r="R21" s="437" t="str">
        <f>IF('TuitionData-2Yr'!DA16&gt;0,('TuitionData-2Yr'!DA16),"NA")</f>
        <v>NA</v>
      </c>
      <c r="S21" s="437" t="s">
        <v>25</v>
      </c>
    </row>
    <row r="22" spans="1:19">
      <c r="A22" s="441" t="s">
        <v>26</v>
      </c>
      <c r="B22" s="441"/>
      <c r="C22" s="441">
        <f>'TuitionData-4Yr'!CD17</f>
        <v>8300</v>
      </c>
      <c r="D22" s="441">
        <f>'TuitionData-4Yr'!DD17</f>
        <v>22358</v>
      </c>
      <c r="E22" s="442">
        <f>IF('TuitionData-4Yr'!ED17&gt;0,('TuitionData-4Yr'!ED17),"NA")</f>
        <v>7621</v>
      </c>
      <c r="F22" s="445">
        <f>IF('TuitionData-4Yr'!FD17&gt;0,('TuitionData-4Yr'!FD17),"NA")</f>
        <v>18314</v>
      </c>
      <c r="G22" s="443" t="str">
        <f>IF('TuitionData-4Yr'!GD17&gt;0,('TuitionData-4Yr'!GD17),"NA")</f>
        <v>NA</v>
      </c>
      <c r="H22" s="443" t="str">
        <f>IF('TuitionData-4Yr'!HD17&gt;0,('TuitionData-4Yr'!HD17),"NA")</f>
        <v>NA</v>
      </c>
      <c r="I22" s="442">
        <f>IF('TuitionData-4Yr'!ID17&gt;0,('TuitionData-4Yr'!ID17),"NA")</f>
        <v>6859</v>
      </c>
      <c r="J22" s="443">
        <f>IF('TuitionData-4Yr'!JD17&gt;0,('TuitionData-4Yr'!JD17),"NA")</f>
        <v>6859</v>
      </c>
      <c r="K22" s="442">
        <f>IF('TuitionData-4Yr'!KD17&gt;0,('TuitionData-4Yr'!KD17),"NA")</f>
        <v>6614</v>
      </c>
      <c r="L22" s="443">
        <f>IF('TuitionData-4Yr'!LD17&gt;0,('TuitionData-4Yr'!LD17),"NA")</f>
        <v>18155</v>
      </c>
      <c r="M22" s="442" t="str">
        <f>IF('TuitionData-4Yr'!MD17&gt;0,('TuitionData-4Yr'!MD17),"NA")</f>
        <v>NA</v>
      </c>
      <c r="N22" s="443" t="str">
        <f>IF('TuitionData-4Yr'!ND17&gt;0,('TuitionData-4Yr'!ND17),"NA")</f>
        <v>NA</v>
      </c>
      <c r="O22" s="442">
        <f>IF('TuitionData-2Yr'!AA17&gt;0,('TuitionData-2Yr'!AA17),"NA")</f>
        <v>3110</v>
      </c>
      <c r="P22" s="443">
        <f>IF('TuitionData-2Yr'!BA17&gt;0,('TuitionData-2Yr'!BA17),"NA")</f>
        <v>5400</v>
      </c>
      <c r="Q22" s="442" t="str">
        <f>IF('TuitionData-2Yr'!CA17&gt;0,('TuitionData-2Yr'!CA17),"NA")</f>
        <v>NA</v>
      </c>
      <c r="R22" s="443" t="str">
        <f>IF('TuitionData-2Yr'!DA17&gt;0,('TuitionData-2Yr'!DA17),"NA")</f>
        <v>NA</v>
      </c>
      <c r="S22" s="443" t="s">
        <v>26</v>
      </c>
    </row>
    <row r="23" spans="1:19">
      <c r="A23" s="441" t="s">
        <v>27</v>
      </c>
      <c r="B23" s="441"/>
      <c r="C23" s="441">
        <f>'TuitionData-4Yr'!CD18</f>
        <v>8127.5</v>
      </c>
      <c r="D23" s="446">
        <f>'TuitionData-4Yr'!DD18</f>
        <v>24907.5</v>
      </c>
      <c r="E23" s="443">
        <f>IF('TuitionData-4Yr'!ED18&gt;0,('TuitionData-4Yr'!ED18),"NA")</f>
        <v>6973</v>
      </c>
      <c r="F23" s="445">
        <f>IF('TuitionData-4Yr'!FD18&gt;0,('TuitionData-4Yr'!FD18),"NA")</f>
        <v>23250</v>
      </c>
      <c r="G23" s="443">
        <f>IF('TuitionData-4Yr'!GD18&gt;0,('TuitionData-4Yr'!GD18),"NA")</f>
        <v>6897</v>
      </c>
      <c r="H23" s="445">
        <f>IF('TuitionData-4Yr'!HD18&gt;0,('TuitionData-4Yr'!HD18),"NA")</f>
        <v>19416</v>
      </c>
      <c r="I23" s="443">
        <f>IF('TuitionData-4Yr'!ID18&gt;0,('TuitionData-4Yr'!ID18),"NA")</f>
        <v>5183</v>
      </c>
      <c r="J23" s="443">
        <f>IF('TuitionData-4Yr'!JD18&gt;0,('TuitionData-4Yr'!JD18),"NA")</f>
        <v>16791</v>
      </c>
      <c r="K23" s="442">
        <f>IF('TuitionData-4Yr'!KD18&gt;0,('TuitionData-4Yr'!KD18),"NA")</f>
        <v>5948</v>
      </c>
      <c r="L23" s="443">
        <f>IF('TuitionData-4Yr'!LD18&gt;0,('TuitionData-4Yr'!LD18),"NA")</f>
        <v>16867</v>
      </c>
      <c r="M23" s="442">
        <f>IF('TuitionData-4Yr'!MD18&gt;0,('TuitionData-4Yr'!MD18),"NA")</f>
        <v>6065.5</v>
      </c>
      <c r="N23" s="443">
        <f>IF('TuitionData-4Yr'!ND18&gt;0,('TuitionData-4Yr'!ND18),"NA")</f>
        <v>20999</v>
      </c>
      <c r="O23" s="442">
        <f>IF('TuitionData-2Yr'!AA18&gt;0,('TuitionData-2Yr'!AA18),"NA")</f>
        <v>2532</v>
      </c>
      <c r="P23" s="443">
        <f>IF('TuitionData-2Yr'!BA18&gt;0,('TuitionData-2Yr'!BA18),"NA")</f>
        <v>8676</v>
      </c>
      <c r="Q23" s="442" t="str">
        <f>IF('TuitionData-2Yr'!CA18&gt;0,('TuitionData-2Yr'!CA18),"NA")</f>
        <v>NA</v>
      </c>
      <c r="R23" s="443" t="str">
        <f>IF('TuitionData-2Yr'!DA18&gt;0,('TuitionData-2Yr'!DA18),"NA")</f>
        <v>NA</v>
      </c>
      <c r="S23" s="443" t="s">
        <v>27</v>
      </c>
    </row>
    <row r="24" spans="1:19">
      <c r="A24" s="441" t="s">
        <v>28</v>
      </c>
      <c r="B24" s="441"/>
      <c r="C24" s="441">
        <f>'TuitionData-4Yr'!CD19</f>
        <v>8900.5</v>
      </c>
      <c r="D24" s="446">
        <f>'TuitionData-4Yr'!DD19</f>
        <v>24110</v>
      </c>
      <c r="E24" s="443" t="str">
        <f>IF('TuitionData-4Yr'!ED19&gt;0,('TuitionData-4Yr'!ED19),"NA")</f>
        <v>NA</v>
      </c>
      <c r="F24" s="445" t="str">
        <f>IF('TuitionData-4Yr'!FD19&gt;0,('TuitionData-4Yr'!FD19),"NA")</f>
        <v>NA</v>
      </c>
      <c r="G24" s="443">
        <f>IF('TuitionData-4Yr'!GD19&gt;0,('TuitionData-4Yr'!GD19),"NA")</f>
        <v>6713.5</v>
      </c>
      <c r="H24" s="445">
        <f>IF('TuitionData-4Yr'!HD19&gt;0,('TuitionData-4Yr'!HD19),"NA")</f>
        <v>15734.5</v>
      </c>
      <c r="I24" s="443">
        <f>IF('TuitionData-4Yr'!ID19&gt;0,('TuitionData-4Yr'!ID19),"NA")</f>
        <v>6877.5</v>
      </c>
      <c r="J24" s="443">
        <f>IF('TuitionData-4Yr'!JD19&gt;0,('TuitionData-4Yr'!JD19),"NA")</f>
        <v>14647.5</v>
      </c>
      <c r="K24" s="442">
        <f>IF('TuitionData-4Yr'!KD19&gt;0,('TuitionData-4Yr'!KD19),"NA")</f>
        <v>6390</v>
      </c>
      <c r="L24" s="443">
        <f>IF('TuitionData-4Yr'!LD19&gt;0,('TuitionData-4Yr'!LD19),"NA")</f>
        <v>14846.5</v>
      </c>
      <c r="M24" s="442">
        <f>IF('TuitionData-4Yr'!MD19&gt;0,('TuitionData-4Yr'!MD19),"NA")</f>
        <v>7200</v>
      </c>
      <c r="N24" s="443">
        <f>IF('TuitionData-4Yr'!ND19&gt;0,('TuitionData-4Yr'!ND19),"NA")</f>
        <v>15210</v>
      </c>
      <c r="O24" s="442">
        <f>IF('TuitionData-2Yr'!AA19&gt;0,('TuitionData-2Yr'!AA19),"NA")</f>
        <v>4124</v>
      </c>
      <c r="P24" s="443">
        <f>IF('TuitionData-2Yr'!BA19&gt;0,('TuitionData-2Yr'!BA19),"NA")</f>
        <v>9442</v>
      </c>
      <c r="Q24" s="442" t="str">
        <f>IF('TuitionData-2Yr'!CA19&gt;0,('TuitionData-2Yr'!CA19),"NA")</f>
        <v>NA</v>
      </c>
      <c r="R24" s="443" t="str">
        <f>IF('TuitionData-2Yr'!DA19&gt;0,('TuitionData-2Yr'!DA19),"NA")</f>
        <v>NA</v>
      </c>
      <c r="S24" s="443" t="s">
        <v>28</v>
      </c>
    </row>
    <row r="25" spans="1:19">
      <c r="A25" s="441" t="s">
        <v>29</v>
      </c>
      <c r="B25" s="441"/>
      <c r="C25" s="441">
        <f>'TuitionData-4Yr'!CD20</f>
        <v>13489</v>
      </c>
      <c r="D25" s="446">
        <f>'TuitionData-4Yr'!DD20</f>
        <v>34010</v>
      </c>
      <c r="E25" s="443" t="str">
        <f>IF('TuitionData-4Yr'!ED20&gt;0,('TuitionData-4Yr'!ED20),"NA")</f>
        <v>NA</v>
      </c>
      <c r="F25" s="445" t="str">
        <f>IF('TuitionData-4Yr'!FD20&gt;0,('TuitionData-4Yr'!FD20),"NA")</f>
        <v>NA</v>
      </c>
      <c r="G25" s="443">
        <f>IF('TuitionData-4Yr'!GD20&gt;0,('TuitionData-4Yr'!GD20),"NA")</f>
        <v>12422</v>
      </c>
      <c r="H25" s="445">
        <f>IF('TuitionData-4Yr'!HD20&gt;0,('TuitionData-4Yr'!HD20),"NA")</f>
        <v>30810</v>
      </c>
      <c r="I25" s="443" t="str">
        <f>IF('TuitionData-4Yr'!ID20&gt;0,('TuitionData-4Yr'!ID20),"NA")</f>
        <v>NA</v>
      </c>
      <c r="J25" s="443" t="str">
        <f>IF('TuitionData-4Yr'!JD20&gt;0,('TuitionData-4Yr'!JD20),"NA")</f>
        <v>NA</v>
      </c>
      <c r="K25" s="442">
        <f>IF('TuitionData-4Yr'!KD20&gt;0,('TuitionData-4Yr'!KD20),"NA")</f>
        <v>10742</v>
      </c>
      <c r="L25" s="443">
        <f>IF('TuitionData-4Yr'!LD20&gt;0,('TuitionData-4Yr'!LD20),"NA")</f>
        <v>21120</v>
      </c>
      <c r="M25" s="442">
        <f>IF('TuitionData-4Yr'!MD20&gt;0,('TuitionData-4Yr'!MD20),"NA")</f>
        <v>11011</v>
      </c>
      <c r="N25" s="443">
        <f>IF('TuitionData-4Yr'!ND20&gt;0,('TuitionData-4Yr'!ND20),"NA")</f>
        <v>21274</v>
      </c>
      <c r="O25" s="442">
        <f>IF('TuitionData-2Yr'!AA20&gt;0,('TuitionData-2Yr'!AA20),"NA")</f>
        <v>4421</v>
      </c>
      <c r="P25" s="443">
        <f>IF('TuitionData-2Yr'!BA20&gt;0,('TuitionData-2Yr'!BA20),"NA")</f>
        <v>8886</v>
      </c>
      <c r="Q25" s="442" t="str">
        <f>IF('TuitionData-2Yr'!CA20&gt;0,('TuitionData-2Yr'!CA20),"NA")</f>
        <v>NA</v>
      </c>
      <c r="R25" s="443" t="str">
        <f>IF('TuitionData-2Yr'!DA20&gt;0,('TuitionData-2Yr'!DA20),"NA")</f>
        <v>NA</v>
      </c>
      <c r="S25" s="443" t="s">
        <v>29</v>
      </c>
    </row>
    <row r="26" spans="1:19">
      <c r="A26" s="435" t="s">
        <v>30</v>
      </c>
      <c r="B26" s="435"/>
      <c r="C26" s="435">
        <f>'TuitionData-4Yr'!CD21</f>
        <v>11143.5</v>
      </c>
      <c r="D26" s="447">
        <f>'TuitionData-4Yr'!DD21</f>
        <v>26209.5</v>
      </c>
      <c r="E26" s="437">
        <f>IF('TuitionData-4Yr'!ED21&gt;0,('TuitionData-4Yr'!ED21),"NA")</f>
        <v>8612</v>
      </c>
      <c r="F26" s="444">
        <f>IF('TuitionData-4Yr'!FD21&gt;0,('TuitionData-4Yr'!FD21),"NA")</f>
        <v>26348</v>
      </c>
      <c r="G26" s="437">
        <f>IF('TuitionData-4Yr'!GD21&gt;0,('TuitionData-4Yr'!GD21),"NA")</f>
        <v>8513</v>
      </c>
      <c r="H26" s="444">
        <f>IF('TuitionData-4Yr'!HD21&gt;0,('TuitionData-4Yr'!HD21),"NA")</f>
        <v>24377</v>
      </c>
      <c r="I26" s="437" t="str">
        <f>IF('TuitionData-4Yr'!ID21&gt;0,('TuitionData-4Yr'!ID21),"NA")</f>
        <v>NA</v>
      </c>
      <c r="J26" s="437" t="str">
        <f>IF('TuitionData-4Yr'!JD21&gt;0,('TuitionData-4Yr'!JD21),"NA")</f>
        <v>NA</v>
      </c>
      <c r="K26" s="436">
        <f>IF('TuitionData-4Yr'!KD21&gt;0,('TuitionData-4Yr'!KD21),"NA")</f>
        <v>9236</v>
      </c>
      <c r="L26" s="437">
        <f>IF('TuitionData-4Yr'!LD21&gt;0,('TuitionData-4Yr'!LD21),"NA")</f>
        <v>14996</v>
      </c>
      <c r="M26" s="436" t="str">
        <f>IF('TuitionData-4Yr'!MD21&gt;0,('TuitionData-4Yr'!MD21),"NA")</f>
        <v>NA</v>
      </c>
      <c r="N26" s="437" t="str">
        <f>IF('TuitionData-4Yr'!ND21&gt;0,('TuitionData-4Yr'!ND21),"NA")</f>
        <v>NA</v>
      </c>
      <c r="O26" s="436">
        <f>IF('TuitionData-2Yr'!AA21&gt;0,('TuitionData-2Yr'!AA21),"NA")</f>
        <v>4147</v>
      </c>
      <c r="P26" s="437">
        <f>IF('TuitionData-2Yr'!BA21&gt;0,('TuitionData-2Yr'!BA21),"NA")</f>
        <v>16128</v>
      </c>
      <c r="Q26" s="436" t="str">
        <f>IF('TuitionData-2Yr'!CA21&gt;0,('TuitionData-2Yr'!CA21),"NA")</f>
        <v>NA</v>
      </c>
      <c r="R26" s="437" t="str">
        <f>IF('TuitionData-2Yr'!DA21&gt;0,('TuitionData-2Yr'!DA21),"NA")</f>
        <v>NA</v>
      </c>
      <c r="S26" s="437" t="s">
        <v>30</v>
      </c>
    </row>
    <row r="27" spans="1:19">
      <c r="A27" s="435" t="s">
        <v>32</v>
      </c>
      <c r="B27" s="435"/>
      <c r="C27" s="435">
        <f>'TuitionData-4Yr'!CD22</f>
        <v>10123</v>
      </c>
      <c r="D27" s="447">
        <f>'TuitionData-4Yr'!DD22</f>
        <v>23609</v>
      </c>
      <c r="E27" s="437">
        <f>IF('TuitionData-4Yr'!ED22&gt;0,('TuitionData-4Yr'!ED22),"NA")</f>
        <v>7651</v>
      </c>
      <c r="F27" s="444">
        <f>IF('TuitionData-4Yr'!FD22&gt;0,('TuitionData-4Yr'!FD22),"NA")</f>
        <v>21396</v>
      </c>
      <c r="G27" s="437">
        <f>IF('TuitionData-4Yr'!GD22&gt;0,('TuitionData-4Yr'!GD22),"NA")</f>
        <v>7769</v>
      </c>
      <c r="H27" s="444">
        <f>IF('TuitionData-4Yr'!HD22&gt;0,('TuitionData-4Yr'!HD22),"NA")</f>
        <v>18148</v>
      </c>
      <c r="I27" s="437">
        <f>IF('TuitionData-4Yr'!ID22&gt;0,('TuitionData-4Yr'!ID22),"NA")</f>
        <v>6387</v>
      </c>
      <c r="J27" s="437">
        <f>IF('TuitionData-4Yr'!JD22&gt;0,('TuitionData-4Yr'!JD22),"NA")</f>
        <v>17440</v>
      </c>
      <c r="K27" s="436">
        <f>IF('TuitionData-4Yr'!KD22&gt;0,('TuitionData-4Yr'!KD22),"NA")</f>
        <v>7189</v>
      </c>
      <c r="L27" s="437">
        <f>IF('TuitionData-4Yr'!LD22&gt;0,('TuitionData-4Yr'!LD22),"NA")</f>
        <v>18093</v>
      </c>
      <c r="M27" s="436" t="str">
        <f>IF('TuitionData-4Yr'!MD22&gt;0,('TuitionData-4Yr'!MD22),"NA")</f>
        <v>NA</v>
      </c>
      <c r="N27" s="437" t="str">
        <f>IF('TuitionData-4Yr'!ND22&gt;0,('TuitionData-4Yr'!ND22),"NA")</f>
        <v>NA</v>
      </c>
      <c r="O27" s="436">
        <f>IF('TuitionData-2Yr'!AA22&gt;0,('TuitionData-2Yr'!AA22),"NA")</f>
        <v>2460</v>
      </c>
      <c r="P27" s="437">
        <f>IF('TuitionData-2Yr'!BA22&gt;0,('TuitionData-2Yr'!BA22),"NA")</f>
        <v>5220</v>
      </c>
      <c r="Q27" s="436" t="str">
        <f>IF('TuitionData-2Yr'!CA22&gt;0,('TuitionData-2Yr'!CA22),"NA")</f>
        <v>NA</v>
      </c>
      <c r="R27" s="437" t="str">
        <f>IF('TuitionData-2Yr'!DA22&gt;0,('TuitionData-2Yr'!DA22),"NA")</f>
        <v>NA</v>
      </c>
      <c r="S27" s="437" t="s">
        <v>32</v>
      </c>
    </row>
    <row r="28" spans="1:19">
      <c r="A28" s="435" t="s">
        <v>33</v>
      </c>
      <c r="B28" s="435"/>
      <c r="C28" s="435">
        <f>'TuitionData-4Yr'!CD23</f>
        <v>13230</v>
      </c>
      <c r="D28" s="447">
        <f>'TuitionData-4Yr'!DD23</f>
        <v>32768</v>
      </c>
      <c r="E28" s="437">
        <f>IF('TuitionData-4Yr'!ED23&gt;0,('TuitionData-4Yr'!ED23),"NA")</f>
        <v>20287</v>
      </c>
      <c r="F28" s="444">
        <f>IF('TuitionData-4Yr'!FD23&gt;0,('TuitionData-4Yr'!FD23),"NA")</f>
        <v>43670</v>
      </c>
      <c r="G28" s="437">
        <f>IF('TuitionData-4Yr'!GD23&gt;0,('TuitionData-4Yr'!GD23),"NA")</f>
        <v>10728.5</v>
      </c>
      <c r="H28" s="444">
        <f>IF('TuitionData-4Yr'!HD23&gt;0,('TuitionData-4Yr'!HD23),"NA")</f>
        <v>24969.5</v>
      </c>
      <c r="I28" s="437" t="str">
        <f>IF('TuitionData-4Yr'!ID23&gt;0,('TuitionData-4Yr'!ID23),"NA")</f>
        <v>NA</v>
      </c>
      <c r="J28" s="437" t="str">
        <f>IF('TuitionData-4Yr'!JD23&gt;0,('TuitionData-4Yr'!JD23),"NA")</f>
        <v>NA</v>
      </c>
      <c r="K28" s="436">
        <f>IF('TuitionData-4Yr'!KD23&gt;0,('TuitionData-4Yr'!KD23),"NA")</f>
        <v>13654</v>
      </c>
      <c r="L28" s="437">
        <f>IF('TuitionData-4Yr'!LD23&gt;0,('TuitionData-4Yr'!LD23),"NA")</f>
        <v>25850</v>
      </c>
      <c r="M28" s="436">
        <f>IF('TuitionData-4Yr'!MD23&gt;0,('TuitionData-4Yr'!MD23),"NA")</f>
        <v>9825</v>
      </c>
      <c r="N28" s="437">
        <f>IF('TuitionData-4Yr'!ND23&gt;0,('TuitionData-4Yr'!ND23),"NA")</f>
        <v>27055</v>
      </c>
      <c r="O28" s="436">
        <f>IF('TuitionData-2Yr'!AA23&gt;0,('TuitionData-2Yr'!AA23),"NA")</f>
        <v>4652.5</v>
      </c>
      <c r="P28" s="437">
        <f>IF('TuitionData-2Yr'!BA23&gt;0,('TuitionData-2Yr'!BA23),"NA")</f>
        <v>10580.5</v>
      </c>
      <c r="Q28" s="436" t="str">
        <f>IF('TuitionData-2Yr'!CA23&gt;0,('TuitionData-2Yr'!CA23),"NA")</f>
        <v>NA</v>
      </c>
      <c r="R28" s="437" t="str">
        <f>IF('TuitionData-2Yr'!DA23&gt;0,('TuitionData-2Yr'!DA23),"NA")</f>
        <v>NA</v>
      </c>
      <c r="S28" s="437" t="s">
        <v>33</v>
      </c>
    </row>
    <row r="29" spans="1:19">
      <c r="A29" s="429" t="s">
        <v>34</v>
      </c>
      <c r="B29" s="429"/>
      <c r="C29" s="429">
        <f>'TuitionData-4Yr'!CD24</f>
        <v>8376</v>
      </c>
      <c r="D29" s="448">
        <f>'TuitionData-4Yr'!DD24</f>
        <v>23616</v>
      </c>
      <c r="E29" s="433" t="str">
        <f>IF('TuitionData-4Yr'!ED24&gt;0,('TuitionData-4Yr'!ED24),"NA")</f>
        <v>NA</v>
      </c>
      <c r="F29" s="449" t="str">
        <f>IF('TuitionData-4Yr'!FD24&gt;0,('TuitionData-4Yr'!FD24),"NA")</f>
        <v>NA</v>
      </c>
      <c r="G29" s="433">
        <f>IF('TuitionData-4Yr'!GD24&gt;0,('TuitionData-4Yr'!GD24),"NA")</f>
        <v>7798</v>
      </c>
      <c r="H29" s="449">
        <f>IF('TuitionData-4Yr'!HD24&gt;0,('TuitionData-4Yr'!HD24),"NA")</f>
        <v>17856</v>
      </c>
      <c r="I29" s="433" t="str">
        <f>IF('TuitionData-4Yr'!ID24&gt;0,('TuitionData-4Yr'!ID24),"NA")</f>
        <v>NA</v>
      </c>
      <c r="J29" s="433" t="str">
        <f>IF('TuitionData-4Yr'!JD24&gt;0,('TuitionData-4Yr'!JD24),"NA")</f>
        <v>NA</v>
      </c>
      <c r="K29" s="450">
        <f>IF('TuitionData-4Yr'!KD24&gt;0,('TuitionData-4Yr'!KD24),"NA")</f>
        <v>7354</v>
      </c>
      <c r="L29" s="433">
        <f>IF('TuitionData-4Yr'!LD24&gt;0,('TuitionData-4Yr'!LD24),"NA")</f>
        <v>15916</v>
      </c>
      <c r="M29" s="450">
        <f>IF('TuitionData-4Yr'!MD24&gt;0,('TuitionData-4Yr'!MD24),"NA")</f>
        <v>7151</v>
      </c>
      <c r="N29" s="433">
        <f>IF('TuitionData-4Yr'!ND24&gt;0,('TuitionData-4Yr'!ND24),"NA")</f>
        <v>16554</v>
      </c>
      <c r="O29" s="450">
        <f>IF('TuitionData-2Yr'!AA24&gt;0,('TuitionData-2Yr'!AA24),"NA")</f>
        <v>3855</v>
      </c>
      <c r="P29" s="449">
        <f>IF('TuitionData-2Yr'!BA24&gt;0,('TuitionData-2Yr'!BA24),"NA")</f>
        <v>8724</v>
      </c>
      <c r="Q29" s="450">
        <f>IF('TuitionData-2Yr'!CA24&gt;0,('TuitionData-2Yr'!CA24),"NA")</f>
        <v>5017</v>
      </c>
      <c r="R29" s="433">
        <f>IF('TuitionData-2Yr'!DA24&gt;0,('TuitionData-2Yr'!DA24),"NA")</f>
        <v>5017</v>
      </c>
      <c r="S29" s="433" t="s">
        <v>34</v>
      </c>
    </row>
    <row r="30" spans="1:19">
      <c r="A30" s="435" t="s">
        <v>110</v>
      </c>
      <c r="B30" s="435"/>
      <c r="C30" s="437">
        <f>'TuitionData-4Yr'!CD25</f>
        <v>11624</v>
      </c>
      <c r="D30" s="444">
        <f>'TuitionData-4Yr'!DD25</f>
        <v>33786</v>
      </c>
      <c r="E30" s="437">
        <f>IF('TuitionData-4Yr'!ED25&gt;0,('TuitionData-4Yr'!ED25),"NA")</f>
        <v>7488</v>
      </c>
      <c r="F30" s="444">
        <f>IF('TuitionData-4Yr'!FD25&gt;0,('TuitionData-4Yr'!FD25),"NA")</f>
        <v>23382</v>
      </c>
      <c r="G30" s="437">
        <f>IF('TuitionData-4Yr'!GD25&gt;0,('TuitionData-4Yr'!GD25),"NA")</f>
        <v>7175.5</v>
      </c>
      <c r="H30" s="444">
        <f>IF('TuitionData-4Yr'!HD25&gt;0,('TuitionData-4Yr'!HD25),"NA")</f>
        <v>19109</v>
      </c>
      <c r="I30" s="437">
        <f>IF('TuitionData-4Yr'!ID25&gt;0,('TuitionData-4Yr'!ID25),"NA")</f>
        <v>7933</v>
      </c>
      <c r="J30" s="437">
        <f>IF('TuitionData-4Yr'!JD25&gt;0,('TuitionData-4Yr'!JD25),"NA")</f>
        <v>21969</v>
      </c>
      <c r="K30" s="436">
        <f>IF('TuitionData-4Yr'!KD25&gt;0,('TuitionData-4Yr'!KD25),"NA")</f>
        <v>7744</v>
      </c>
      <c r="L30" s="437">
        <f>IF('TuitionData-4Yr'!LD25&gt;0,('TuitionData-4Yr'!LD25),"NA")</f>
        <v>20239.5</v>
      </c>
      <c r="M30" s="436">
        <f>IF('TuitionData-4Yr'!MD25&gt;0,('TuitionData-4Yr'!MD25),"NA")</f>
        <v>5681.5</v>
      </c>
      <c r="N30" s="437">
        <f>IF('TuitionData-4Yr'!ND25&gt;0,('TuitionData-4Yr'!ND25),"NA")</f>
        <v>17443.5</v>
      </c>
      <c r="O30" s="436">
        <f>IF('TuitionData-2Yr'!AA25&gt;0,('TuitionData-2Yr'!AA25),"NA")</f>
        <v>1883.5</v>
      </c>
      <c r="P30" s="437">
        <f>IF('TuitionData-2Yr'!BA25&gt;0,('TuitionData-2Yr'!BA25),"NA")</f>
        <v>7410</v>
      </c>
      <c r="Q30" s="214" t="s">
        <v>242</v>
      </c>
      <c r="R30" s="21" t="s">
        <v>242</v>
      </c>
      <c r="S30" s="437" t="s">
        <v>110</v>
      </c>
    </row>
    <row r="31" spans="1:19">
      <c r="A31" s="435" t="s">
        <v>152</v>
      </c>
      <c r="B31" s="435"/>
      <c r="C31" s="438">
        <f>(C30/C11)*100</f>
        <v>109.99242997728993</v>
      </c>
      <c r="D31" s="440">
        <f t="shared" ref="D31:R31" si="1">(D30/D11)*100</f>
        <v>120.78075286883781</v>
      </c>
      <c r="E31" s="451">
        <f t="shared" si="1"/>
        <v>76.69773635153129</v>
      </c>
      <c r="F31" s="452">
        <f t="shared" si="1"/>
        <v>100.56774193548388</v>
      </c>
      <c r="G31" s="451">
        <f t="shared" si="1"/>
        <v>86.754926852859398</v>
      </c>
      <c r="H31" s="452">
        <f t="shared" si="1"/>
        <v>101.95544884620516</v>
      </c>
      <c r="I31" s="451">
        <f t="shared" si="1"/>
        <v>99.535759096612296</v>
      </c>
      <c r="J31" s="451">
        <f t="shared" si="1"/>
        <v>125.9690366972477</v>
      </c>
      <c r="K31" s="453">
        <f t="shared" si="1"/>
        <v>101.94839389152186</v>
      </c>
      <c r="L31" s="451">
        <f t="shared" si="1"/>
        <v>120.36574487065121</v>
      </c>
      <c r="M31" s="453">
        <f t="shared" si="1"/>
        <v>72.765112704918039</v>
      </c>
      <c r="N31" s="451">
        <f t="shared" si="1"/>
        <v>99.427154582763336</v>
      </c>
      <c r="O31" s="453">
        <f t="shared" si="1"/>
        <v>49.834634210874455</v>
      </c>
      <c r="P31" s="451">
        <f t="shared" si="1"/>
        <v>93.726283835061977</v>
      </c>
      <c r="Q31" s="453">
        <f t="shared" si="1"/>
        <v>0</v>
      </c>
      <c r="R31" s="451">
        <f t="shared" si="1"/>
        <v>0</v>
      </c>
      <c r="S31" s="437" t="s">
        <v>152</v>
      </c>
    </row>
    <row r="32" spans="1:19">
      <c r="A32" s="441" t="s">
        <v>111</v>
      </c>
      <c r="B32" s="441"/>
      <c r="C32" s="443" t="str">
        <f>'TuitionData-4Yr'!CD27</f>
        <v>NA</v>
      </c>
      <c r="D32" s="445" t="str">
        <f>'TuitionData-4Yr'!DD27</f>
        <v>NA</v>
      </c>
      <c r="E32" s="443">
        <f>IF('TuitionData-4Yr'!ED27&gt;0,('TuitionData-4Yr'!ED27),"NA")</f>
        <v>7910</v>
      </c>
      <c r="F32" s="445">
        <f>IF('TuitionData-4Yr'!FD27&gt;0,('TuitionData-4Yr'!FD27),"NA")</f>
        <v>23382</v>
      </c>
      <c r="G32" s="443">
        <f>IF('TuitionData-4Yr'!GD27&gt;0,('TuitionData-4Yr'!GD27),"NA")</f>
        <v>6870</v>
      </c>
      <c r="H32" s="445">
        <f>IF('TuitionData-4Yr'!HD27&gt;0,('TuitionData-4Yr'!HD27),"NA")</f>
        <v>19494</v>
      </c>
      <c r="I32" s="443" t="str">
        <f>IF('TuitionData-4Yr'!ID27&gt;0,('TuitionData-4Yr'!ID27),"NA")</f>
        <v>NA</v>
      </c>
      <c r="J32" s="443" t="str">
        <f>IF('TuitionData-4Yr'!JD27&gt;0,('TuitionData-4Yr'!JD27),"NA")</f>
        <v>NA</v>
      </c>
      <c r="K32" s="442">
        <f>IF('TuitionData-4Yr'!KD27&gt;0,('TuitionData-4Yr'!KD27),"NA")</f>
        <v>7840</v>
      </c>
      <c r="L32" s="443">
        <f>IF('TuitionData-4Yr'!LD27&gt;0,('TuitionData-4Yr'!LD27),"NA")</f>
        <v>22736</v>
      </c>
      <c r="M32" s="442" t="str">
        <f>IF('TuitionData-4Yr'!MD27&gt;0,('TuitionData-4Yr'!MD27),"NA")</f>
        <v>NA</v>
      </c>
      <c r="N32" s="443" t="str">
        <f>IF('TuitionData-4Yr'!ND27&gt;0,('TuitionData-4Yr'!ND27),"NA")</f>
        <v>NA</v>
      </c>
      <c r="O32" s="442">
        <f>IF('TuitionData-2Yr'!AA27&gt;0,('TuitionData-2Yr'!AA27),"NA")</f>
        <v>3820</v>
      </c>
      <c r="P32" s="443">
        <f>IF('TuitionData-2Yr'!BA27&gt;0,('TuitionData-2Yr'!BA27),"NA")</f>
        <v>3820</v>
      </c>
      <c r="Q32" s="442" t="str">
        <f>IF('TuitionData-2Yr'!CA27&gt;0,('TuitionData-2Yr'!CA27),"NA")</f>
        <v>NA</v>
      </c>
      <c r="R32" s="443" t="str">
        <f>IF('TuitionData-2Yr'!DA27&gt;0,('TuitionData-2Yr'!DA27),"NA")</f>
        <v>NA</v>
      </c>
      <c r="S32" s="443" t="s">
        <v>111</v>
      </c>
    </row>
    <row r="33" spans="1:19">
      <c r="A33" s="441" t="s">
        <v>112</v>
      </c>
      <c r="B33" s="441"/>
      <c r="C33" s="443">
        <f>'TuitionData-4Yr'!CD28</f>
        <v>11208</v>
      </c>
      <c r="D33" s="445">
        <f>'TuitionData-4Yr'!DD28</f>
        <v>29900.5</v>
      </c>
      <c r="E33" s="443">
        <f>IF('TuitionData-4Yr'!ED28&gt;0,('TuitionData-4Yr'!ED28),"NA")</f>
        <v>10540.5</v>
      </c>
      <c r="F33" s="445">
        <f>IF('TuitionData-4Yr'!FD28&gt;0,('TuitionData-4Yr'!FD28),"NA")</f>
        <v>22185</v>
      </c>
      <c r="G33" s="443">
        <f>IF('TuitionData-4Yr'!GD28&gt;0,('TuitionData-4Yr'!GD28),"NA")</f>
        <v>8917</v>
      </c>
      <c r="H33" s="445">
        <f>IF('TuitionData-4Yr'!HD28&gt;0,('TuitionData-4Yr'!HD28),"NA")</f>
        <v>18523</v>
      </c>
      <c r="I33" s="443">
        <f>IF('TuitionData-4Yr'!ID28&gt;0,('TuitionData-4Yr'!ID28),"NA")</f>
        <v>10301</v>
      </c>
      <c r="J33" s="443">
        <f>IF('TuitionData-4Yr'!JD28&gt;0,('TuitionData-4Yr'!JD28),"NA")</f>
        <v>26038</v>
      </c>
      <c r="K33" s="442">
        <f>IF('TuitionData-4Yr'!KD28&gt;0,('TuitionData-4Yr'!KD28),"NA")</f>
        <v>8942</v>
      </c>
      <c r="L33" s="443">
        <f>IF('TuitionData-4Yr'!LD28&gt;0,('TuitionData-4Yr'!LD28),"NA")</f>
        <v>31629</v>
      </c>
      <c r="M33" s="442" t="str">
        <f>IF('TuitionData-4Yr'!MD28&gt;0,('TuitionData-4Yr'!MD28),"NA")</f>
        <v>NA</v>
      </c>
      <c r="N33" s="443" t="str">
        <f>IF('TuitionData-4Yr'!ND28&gt;0,('TuitionData-4Yr'!ND28),"NA")</f>
        <v>NA</v>
      </c>
      <c r="O33" s="442">
        <f>IF('TuitionData-2Yr'!AA28&gt;0,('TuitionData-2Yr'!AA28),"NA")</f>
        <v>2094</v>
      </c>
      <c r="P33" s="443">
        <f>IF('TuitionData-2Yr'!BA28&gt;0,('TuitionData-2Yr'!BA28),"NA")</f>
        <v>7878</v>
      </c>
      <c r="Q33" s="442" t="str">
        <f>IF('TuitionData-2Yr'!CA28&gt;0,('TuitionData-2Yr'!CA28),"NA")</f>
        <v>NA</v>
      </c>
      <c r="R33" s="443" t="str">
        <f>IF('TuitionData-2Yr'!DA28&gt;0,('TuitionData-2Yr'!DA28),"NA")</f>
        <v>NA</v>
      </c>
      <c r="S33" s="443" t="s">
        <v>112</v>
      </c>
    </row>
    <row r="34" spans="1:19">
      <c r="A34" s="441" t="s">
        <v>113</v>
      </c>
      <c r="B34" s="441"/>
      <c r="C34" s="443">
        <f>'TuitionData-4Yr'!CD29</f>
        <v>14019</v>
      </c>
      <c r="D34" s="445">
        <f>'TuitionData-4Yr'!DD29</f>
        <v>42033</v>
      </c>
      <c r="E34" s="443">
        <f>IF('TuitionData-4Yr'!ED29&gt;0,('TuitionData-4Yr'!ED29),"NA")</f>
        <v>7460</v>
      </c>
      <c r="F34" s="445">
        <f>IF('TuitionData-4Yr'!FD29&gt;0,('TuitionData-4Yr'!FD29),"NA")</f>
        <v>19340</v>
      </c>
      <c r="G34" s="443">
        <f>IF('TuitionData-4Yr'!GD29&gt;0,('TuitionData-4Yr'!GD29),"NA")</f>
        <v>7147</v>
      </c>
      <c r="H34" s="445">
        <f>IF('TuitionData-4Yr'!HD29&gt;0,('TuitionData-4Yr'!HD29),"NA")</f>
        <v>19027</v>
      </c>
      <c r="I34" s="443">
        <f>IF('TuitionData-4Yr'!ID29&gt;0,('TuitionData-4Yr'!ID29),"NA")</f>
        <v>6930</v>
      </c>
      <c r="J34" s="443">
        <f>IF('TuitionData-4Yr'!JD29&gt;0,('TuitionData-4Yr'!JD29),"NA")</f>
        <v>18810</v>
      </c>
      <c r="K34" s="442">
        <f>IF('TuitionData-4Yr'!KD29&gt;0,('TuitionData-4Yr'!KD29),"NA")</f>
        <v>4760</v>
      </c>
      <c r="L34" s="443">
        <f>IF('TuitionData-4Yr'!LD29&gt;0,('TuitionData-4Yr'!LD29),"NA")</f>
        <v>4760</v>
      </c>
      <c r="M34" s="442">
        <f>IF('TuitionData-4Yr'!MD29&gt;0,('TuitionData-4Yr'!MD29),"NA")</f>
        <v>7056</v>
      </c>
      <c r="N34" s="443">
        <f>IF('TuitionData-4Yr'!ND29&gt;0,('TuitionData-4Yr'!ND29),"NA")</f>
        <v>18936</v>
      </c>
      <c r="O34" s="442">
        <f>IF('TuitionData-2Yr'!AA29&gt;0,('TuitionData-2Yr'!AA29),"NA")</f>
        <v>1244</v>
      </c>
      <c r="P34" s="443">
        <f>IF('TuitionData-2Yr'!BA29&gt;0,('TuitionData-2Yr'!BA29),"NA")</f>
        <v>7110</v>
      </c>
      <c r="Q34" s="442">
        <f>IF('TuitionData-2Yr'!CA29&gt;0,('TuitionData-2Yr'!CA29),"NA")</f>
        <v>1142</v>
      </c>
      <c r="R34" s="443">
        <f>IF('TuitionData-2Yr'!DA29&gt;0,('TuitionData-2Yr'!DA29),"NA")</f>
        <v>8558</v>
      </c>
      <c r="S34" s="443" t="s">
        <v>113</v>
      </c>
    </row>
    <row r="35" spans="1:19">
      <c r="A35" s="441" t="s">
        <v>114</v>
      </c>
      <c r="B35" s="441"/>
      <c r="C35" s="443">
        <f>'TuitionData-4Yr'!CD30</f>
        <v>11395</v>
      </c>
      <c r="D35" s="445">
        <f>'TuitionData-4Yr'!DD30</f>
        <v>28903</v>
      </c>
      <c r="E35" s="443">
        <f>IF('TuitionData-4Yr'!ED30&gt;0,('TuitionData-4Yr'!ED30),"NA")</f>
        <v>13966</v>
      </c>
      <c r="F35" s="445">
        <f>IF('TuitionData-4Yr'!FD30&gt;0,('TuitionData-4Yr'!FD30),"NA")</f>
        <v>29284</v>
      </c>
      <c r="G35" s="443">
        <f>IF('TuitionData-4Yr'!GD30&gt;0,('TuitionData-4Yr'!GD30),"NA")</f>
        <v>8314</v>
      </c>
      <c r="H35" s="445">
        <f>IF('TuitionData-4Yr'!HD30&gt;0,('TuitionData-4Yr'!HD30),"NA")</f>
        <v>19498</v>
      </c>
      <c r="I35" s="443">
        <f>IF('TuitionData-4Yr'!ID30&gt;0,('TuitionData-4Yr'!ID30),"NA")</f>
        <v>9765</v>
      </c>
      <c r="J35" s="443">
        <f>IF('TuitionData-4Yr'!JD30&gt;0,('TuitionData-4Yr'!JD30),"NA")</f>
        <v>23001.5</v>
      </c>
      <c r="K35" s="442">
        <f>IF('TuitionData-4Yr'!KD30&gt;0,('TuitionData-4Yr'!KD30),"NA")</f>
        <v>8387</v>
      </c>
      <c r="L35" s="443">
        <f>IF('TuitionData-4Yr'!LD30&gt;0,('TuitionData-4Yr'!LD30),"NA")</f>
        <v>20239.5</v>
      </c>
      <c r="M35" s="442">
        <f>IF('TuitionData-4Yr'!MD30&gt;0,('TuitionData-4Yr'!MD30),"NA")</f>
        <v>6598.5</v>
      </c>
      <c r="N35" s="443">
        <f>IF('TuitionData-4Yr'!ND30&gt;0,('TuitionData-4Yr'!ND30),"NA")</f>
        <v>14800.5</v>
      </c>
      <c r="O35" s="442">
        <f>IF('TuitionData-2Yr'!AA30&gt;0,('TuitionData-2Yr'!AA30),"NA")</f>
        <v>3908</v>
      </c>
      <c r="P35" s="443">
        <f>IF('TuitionData-2Yr'!BA30&gt;0,('TuitionData-2Yr'!BA30),"NA")</f>
        <v>13896</v>
      </c>
      <c r="Q35" s="442" t="str">
        <f>IF('TuitionData-2Yr'!CA30&gt;0,('TuitionData-2Yr'!CA30),"NA")</f>
        <v>NA</v>
      </c>
      <c r="R35" s="443" t="str">
        <f>IF('TuitionData-2Yr'!DA30&gt;0,('TuitionData-2Yr'!DA30),"NA")</f>
        <v>NA</v>
      </c>
      <c r="S35" s="443" t="s">
        <v>114</v>
      </c>
    </row>
    <row r="36" spans="1:19">
      <c r="A36" s="435" t="s">
        <v>115</v>
      </c>
      <c r="B36" s="435"/>
      <c r="C36" s="437">
        <f>'TuitionData-4Yr'!CD31</f>
        <v>11754</v>
      </c>
      <c r="D36" s="444">
        <f>'TuitionData-4Yr'!DD31</f>
        <v>33786</v>
      </c>
      <c r="E36" s="437" t="str">
        <f>IF('TuitionData-4Yr'!ED31&gt;0,('TuitionData-4Yr'!ED31),"NA")</f>
        <v>NA</v>
      </c>
      <c r="F36" s="444" t="str">
        <f>IF('TuitionData-4Yr'!FD31&gt;0,('TuitionData-4Yr'!FD31),"NA")</f>
        <v>NA</v>
      </c>
      <c r="G36" s="437" t="str">
        <f>IF('TuitionData-4Yr'!GD31&gt;0,('TuitionData-4Yr'!GD31),"NA")</f>
        <v>NA</v>
      </c>
      <c r="H36" s="444" t="str">
        <f>IF('TuitionData-4Yr'!HD31&gt;0,('TuitionData-4Yr'!HD31),"NA")</f>
        <v>NA</v>
      </c>
      <c r="I36" s="437" t="str">
        <f>IF('TuitionData-4Yr'!ID31&gt;0,('TuitionData-4Yr'!ID31),"NA")</f>
        <v>NA</v>
      </c>
      <c r="J36" s="437" t="str">
        <f>IF('TuitionData-4Yr'!JD31&gt;0,('TuitionData-4Yr'!JD31),"NA")</f>
        <v>NA</v>
      </c>
      <c r="K36" s="436">
        <f>IF('TuitionData-4Yr'!KD31&gt;0,('TuitionData-4Yr'!KD31),"NA")</f>
        <v>7648</v>
      </c>
      <c r="L36" s="437">
        <f>IF('TuitionData-4Yr'!LD31&gt;0,('TuitionData-4Yr'!LD31),"NA")</f>
        <v>20608</v>
      </c>
      <c r="M36" s="436">
        <f>IF('TuitionData-4Yr'!MD31&gt;0,('TuitionData-4Yr'!MD31),"NA")</f>
        <v>7440</v>
      </c>
      <c r="N36" s="437">
        <f>IF('TuitionData-4Yr'!ND31&gt;0,('TuitionData-4Yr'!ND31),"NA")</f>
        <v>20400</v>
      </c>
      <c r="O36" s="436">
        <f>IF('TuitionData-2Yr'!AA31&gt;0,('TuitionData-2Yr'!AA31),"NA")</f>
        <v>3084</v>
      </c>
      <c r="P36" s="437">
        <f>IF('TuitionData-2Yr'!BA31&gt;0,('TuitionData-2Yr'!BA31),"NA")</f>
        <v>8220</v>
      </c>
      <c r="Q36" s="436" t="str">
        <f>IF('TuitionData-2Yr'!CA31&gt;0,('TuitionData-2Yr'!CA31),"NA")</f>
        <v>NA</v>
      </c>
      <c r="R36" s="437" t="str">
        <f>IF('TuitionData-2Yr'!DA31&gt;0,('TuitionData-2Yr'!DA31),"NA")</f>
        <v>NA</v>
      </c>
      <c r="S36" s="437" t="s">
        <v>115</v>
      </c>
    </row>
    <row r="37" spans="1:19">
      <c r="A37" s="435" t="s">
        <v>116</v>
      </c>
      <c r="B37" s="435"/>
      <c r="C37" s="437" t="str">
        <f>'TuitionData-4Yr'!CD32</f>
        <v>NA</v>
      </c>
      <c r="D37" s="444" t="str">
        <f>'TuitionData-4Yr'!DD32</f>
        <v>NA</v>
      </c>
      <c r="E37" s="437">
        <f>IF('TuitionData-4Yr'!ED32&gt;0,('TuitionData-4Yr'!ED32),"NA")</f>
        <v>7327</v>
      </c>
      <c r="F37" s="444">
        <f>IF('TuitionData-4Yr'!FD32&gt;0,('TuitionData-4Yr'!FD32),"NA")</f>
        <v>22877</v>
      </c>
      <c r="G37" s="437">
        <f>IF('TuitionData-4Yr'!GD32&gt;0,('TuitionData-4Yr'!GD32),"NA")</f>
        <v>7326</v>
      </c>
      <c r="H37" s="444">
        <f>IF('TuitionData-4Yr'!HD32&gt;0,('TuitionData-4Yr'!HD32),"NA")</f>
        <v>22642</v>
      </c>
      <c r="I37" s="437" t="str">
        <f>IF('TuitionData-4Yr'!ID32&gt;0,('TuitionData-4Yr'!ID32),"NA")</f>
        <v>NA</v>
      </c>
      <c r="J37" s="437" t="str">
        <f>IF('TuitionData-4Yr'!JD32&gt;0,('TuitionData-4Yr'!JD32),"NA")</f>
        <v>NA</v>
      </c>
      <c r="K37" s="436" t="str">
        <f>IF('TuitionData-4Yr'!KD32&gt;0,('TuitionData-4Yr'!KD32),"NA")</f>
        <v>NA</v>
      </c>
      <c r="L37" s="437" t="str">
        <f>IF('TuitionData-4Yr'!LD32&gt;0,('TuitionData-4Yr'!LD32),"NA")</f>
        <v>NA</v>
      </c>
      <c r="M37" s="436">
        <f>IF('TuitionData-4Yr'!MD32&gt;0,('TuitionData-4Yr'!MD32),"NA")</f>
        <v>6334</v>
      </c>
      <c r="N37" s="437">
        <f>IF('TuitionData-4Yr'!ND32&gt;0,('TuitionData-4Yr'!ND32),"NA")</f>
        <v>18410</v>
      </c>
      <c r="O37" s="436">
        <f>IF('TuitionData-2Yr'!AA32&gt;0,('TuitionData-2Yr'!AA32),"NA")</f>
        <v>3228</v>
      </c>
      <c r="P37" s="437">
        <f>IF('TuitionData-2Yr'!BA32&gt;0,('TuitionData-2Yr'!BA32),"NA")</f>
        <v>7885</v>
      </c>
      <c r="Q37" s="436" t="str">
        <f>IF('TuitionData-2Yr'!CA32&gt;0,('TuitionData-2Yr'!CA32),"NA")</f>
        <v>NA</v>
      </c>
      <c r="R37" s="437" t="str">
        <f>IF('TuitionData-2Yr'!DA32&gt;0,('TuitionData-2Yr'!DA32),"NA")</f>
        <v>NA</v>
      </c>
      <c r="S37" s="437" t="s">
        <v>116</v>
      </c>
    </row>
    <row r="38" spans="1:19">
      <c r="A38" s="435" t="s">
        <v>117</v>
      </c>
      <c r="B38" s="435"/>
      <c r="C38" s="437" t="str">
        <f>'TuitionData-4Yr'!CD33</f>
        <v>NA</v>
      </c>
      <c r="D38" s="444" t="str">
        <f>'TuitionData-4Yr'!DD33</f>
        <v>NA</v>
      </c>
      <c r="E38" s="437">
        <f>IF('TuitionData-4Yr'!ED33&gt;0,('TuitionData-4Yr'!ED33),"NA")</f>
        <v>7071</v>
      </c>
      <c r="F38" s="444">
        <f>IF('TuitionData-4Yr'!FD33&gt;0,('TuitionData-4Yr'!FD33),"NA")</f>
        <v>24943</v>
      </c>
      <c r="G38" s="437" t="str">
        <f>IF('TuitionData-4Yr'!GD33&gt;0,('TuitionData-4Yr'!GD33),"NA")</f>
        <v>NA</v>
      </c>
      <c r="H38" s="444" t="str">
        <f>IF('TuitionData-4Yr'!HD33&gt;0,('TuitionData-4Yr'!HD33),"NA")</f>
        <v>NA</v>
      </c>
      <c r="I38" s="437">
        <f>IF('TuitionData-4Yr'!ID33&gt;0,('TuitionData-4Yr'!ID33),"NA")</f>
        <v>6486</v>
      </c>
      <c r="J38" s="437">
        <f>IF('TuitionData-4Yr'!JD33&gt;0,('TuitionData-4Yr'!JD33),"NA")</f>
        <v>20346</v>
      </c>
      <c r="K38" s="436" t="str">
        <f>IF('TuitionData-4Yr'!KD33&gt;0,('TuitionData-4Yr'!KD33),"NA")</f>
        <v>NA</v>
      </c>
      <c r="L38" s="437" t="str">
        <f>IF('TuitionData-4Yr'!LD33&gt;0,('TuitionData-4Yr'!LD33),"NA")</f>
        <v>NA</v>
      </c>
      <c r="M38" s="436">
        <f>IF('TuitionData-4Yr'!MD33&gt;0,('TuitionData-4Yr'!MD33),"NA")</f>
        <v>5681.5</v>
      </c>
      <c r="N38" s="437">
        <f>IF('TuitionData-4Yr'!ND33&gt;0,('TuitionData-4Yr'!ND33),"NA")</f>
        <v>17443.5</v>
      </c>
      <c r="O38" s="436">
        <f>IF('TuitionData-2Yr'!AA33&gt;0,('TuitionData-2Yr'!AA33),"NA")</f>
        <v>3229</v>
      </c>
      <c r="P38" s="437">
        <f>IF('TuitionData-2Yr'!BA33&gt;0,('TuitionData-2Yr'!BA33),"NA")</f>
        <v>7770</v>
      </c>
      <c r="Q38" s="436" t="str">
        <f>IF('TuitionData-2Yr'!CA33&gt;0,('TuitionData-2Yr'!CA33),"NA")</f>
        <v>NA</v>
      </c>
      <c r="R38" s="437" t="str">
        <f>IF('TuitionData-2Yr'!DA33&gt;0,('TuitionData-2Yr'!DA33),"NA")</f>
        <v>NA</v>
      </c>
      <c r="S38" s="437" t="s">
        <v>117</v>
      </c>
    </row>
    <row r="39" spans="1:19">
      <c r="A39" s="435" t="s">
        <v>118</v>
      </c>
      <c r="B39" s="435"/>
      <c r="C39" s="437">
        <f>'TuitionData-4Yr'!CD34</f>
        <v>7602</v>
      </c>
      <c r="D39" s="444">
        <f>'TuitionData-4Yr'!DD34</f>
        <v>21636.5</v>
      </c>
      <c r="E39" s="437" t="str">
        <f>IF('TuitionData-4Yr'!ED34&gt;0,('TuitionData-4Yr'!ED34),"NA")</f>
        <v>NA</v>
      </c>
      <c r="F39" s="444" t="str">
        <f>IF('TuitionData-4Yr'!FD34&gt;0,('TuitionData-4Yr'!FD34),"NA")</f>
        <v>NA</v>
      </c>
      <c r="G39" s="437" t="str">
        <f>IF('TuitionData-4Yr'!GD34&gt;0,('TuitionData-4Yr'!GD34),"NA")</f>
        <v>NA</v>
      </c>
      <c r="H39" s="444" t="str">
        <f>IF('TuitionData-4Yr'!HD34&gt;0,('TuitionData-4Yr'!HD34),"NA")</f>
        <v>NA</v>
      </c>
      <c r="I39" s="437" t="str">
        <f>IF('TuitionData-4Yr'!ID34&gt;0,('TuitionData-4Yr'!ID34),"NA")</f>
        <v>NA</v>
      </c>
      <c r="J39" s="437" t="str">
        <f>IF('TuitionData-4Yr'!JD34&gt;0,('TuitionData-4Yr'!JD34),"NA")</f>
        <v>NA</v>
      </c>
      <c r="K39" s="436" t="str">
        <f>IF('TuitionData-4Yr'!KD34&gt;0,('TuitionData-4Yr'!KD34),"NA")</f>
        <v>NA</v>
      </c>
      <c r="L39" s="437" t="str">
        <f>IF('TuitionData-4Yr'!LD34&gt;0,('TuitionData-4Yr'!LD34),"NA")</f>
        <v>NA</v>
      </c>
      <c r="M39" s="436">
        <f>IF('TuitionData-4Yr'!MD34&gt;0,('TuitionData-4Yr'!MD34),"NA")</f>
        <v>5131</v>
      </c>
      <c r="N39" s="437">
        <f>IF('TuitionData-4Yr'!ND34&gt;0,('TuitionData-4Yr'!ND34),"NA")</f>
        <v>16688</v>
      </c>
      <c r="O39" s="436">
        <f>IF('TuitionData-2Yr'!AA34&gt;0,('TuitionData-2Yr'!AA34),"NA")</f>
        <v>3142.5</v>
      </c>
      <c r="P39" s="437">
        <f>IF('TuitionData-2Yr'!BA34&gt;0,('TuitionData-2Yr'!BA34),"NA")</f>
        <v>9920.5</v>
      </c>
      <c r="Q39" s="436" t="str">
        <f>IF('TuitionData-2Yr'!CA34&gt;0,('TuitionData-2Yr'!CA34),"NA")</f>
        <v>NA</v>
      </c>
      <c r="R39" s="437" t="str">
        <f>IF('TuitionData-2Yr'!DA34&gt;0,('TuitionData-2Yr'!DA34),"NA")</f>
        <v>NA</v>
      </c>
      <c r="S39" s="437" t="s">
        <v>118</v>
      </c>
    </row>
    <row r="40" spans="1:19">
      <c r="A40" s="441" t="s">
        <v>119</v>
      </c>
      <c r="B40" s="441"/>
      <c r="C40" s="443">
        <f>'TuitionData-4Yr'!CD35</f>
        <v>6955</v>
      </c>
      <c r="D40" s="445">
        <f>'TuitionData-4Yr'!DD35</f>
        <v>21530</v>
      </c>
      <c r="E40" s="443" t="str">
        <f>IF('TuitionData-4Yr'!ED35&gt;0,('TuitionData-4Yr'!ED35),"NA")</f>
        <v>NA</v>
      </c>
      <c r="F40" s="445" t="str">
        <f>IF('TuitionData-4Yr'!FD35&gt;0,('TuitionData-4Yr'!FD35),"NA")</f>
        <v>NA</v>
      </c>
      <c r="G40" s="443">
        <f>IF('TuitionData-4Yr'!GD35&gt;0,('TuitionData-4Yr'!GD35),"NA")</f>
        <v>5954</v>
      </c>
      <c r="H40" s="445">
        <f>IF('TuitionData-4Yr'!HD35&gt;0,('TuitionData-4Yr'!HD35),"NA")</f>
        <v>9288</v>
      </c>
      <c r="I40" s="443">
        <f>IF('TuitionData-4Yr'!ID35&gt;0,('TuitionData-4Yr'!ID35),"NA")</f>
        <v>6550.5</v>
      </c>
      <c r="J40" s="443">
        <f>IF('TuitionData-4Yr'!JD35&gt;0,('TuitionData-4Yr'!JD35),"NA")</f>
        <v>16342</v>
      </c>
      <c r="K40" s="442">
        <f>IF('TuitionData-4Yr'!KD35&gt;0,('TuitionData-4Yr'!KD35),"NA")</f>
        <v>6065</v>
      </c>
      <c r="L40" s="443">
        <f>IF('TuitionData-4Yr'!LD35&gt;0,('TuitionData-4Yr'!LD35),"NA")</f>
        <v>13538</v>
      </c>
      <c r="M40" s="442">
        <f>IF('TuitionData-4Yr'!MD35&gt;0,('TuitionData-4Yr'!MD35),"NA")</f>
        <v>4960</v>
      </c>
      <c r="N40" s="443">
        <f>IF('TuitionData-4Yr'!ND35&gt;0,('TuitionData-4Yr'!ND35),"NA")</f>
        <v>4960</v>
      </c>
      <c r="O40" s="442">
        <f>IF('TuitionData-2Yr'!AA35&gt;0,('TuitionData-2Yr'!AA35),"NA")</f>
        <v>1758</v>
      </c>
      <c r="P40" s="443">
        <f>IF('TuitionData-2Yr'!BA35&gt;0,('TuitionData-2Yr'!BA35),"NA")</f>
        <v>4605</v>
      </c>
      <c r="Q40" s="442" t="str">
        <f>IF('TuitionData-2Yr'!CA35&gt;0,('TuitionData-2Yr'!CA35),"NA")</f>
        <v>NA</v>
      </c>
      <c r="R40" s="443" t="str">
        <f>IF('TuitionData-2Yr'!DA35&gt;0,('TuitionData-2Yr'!DA35),"NA")</f>
        <v>NA</v>
      </c>
      <c r="S40" s="443" t="s">
        <v>119</v>
      </c>
    </row>
    <row r="41" spans="1:19">
      <c r="A41" s="441" t="s">
        <v>120</v>
      </c>
      <c r="B41" s="441"/>
      <c r="C41" s="443">
        <f>'TuitionData-4Yr'!CD36</f>
        <v>11364</v>
      </c>
      <c r="D41" s="445">
        <f>'TuitionData-4Yr'!DD36</f>
        <v>32034</v>
      </c>
      <c r="E41" s="443">
        <f>IF('TuitionData-4Yr'!ED36&gt;0,('TuitionData-4Yr'!ED36),"NA")</f>
        <v>8783</v>
      </c>
      <c r="F41" s="445">
        <f>IF('TuitionData-4Yr'!FD36&gt;0,('TuitionData-4Yr'!FD36),"NA")</f>
        <v>26130</v>
      </c>
      <c r="G41" s="443" t="str">
        <f>IF('TuitionData-4Yr'!GD36&gt;0,('TuitionData-4Yr'!GD36),"NA")</f>
        <v>NA</v>
      </c>
      <c r="H41" s="445" t="str">
        <f>IF('TuitionData-4Yr'!HD36&gt;0,('TuitionData-4Yr'!HD36),"NA")</f>
        <v>NA</v>
      </c>
      <c r="I41" s="443">
        <f>IF('TuitionData-4Yr'!ID36&gt;0,('TuitionData-4Yr'!ID36),"NA")</f>
        <v>9242.5</v>
      </c>
      <c r="J41" s="443">
        <f>IF('TuitionData-4Yr'!JD36&gt;0,('TuitionData-4Yr'!JD36),"NA")</f>
        <v>25141.5</v>
      </c>
      <c r="K41" s="442">
        <f>IF('TuitionData-4Yr'!KD36&gt;0,('TuitionData-4Yr'!KD36),"NA")</f>
        <v>8362</v>
      </c>
      <c r="L41" s="443">
        <f>IF('TuitionData-4Yr'!LD36&gt;0,('TuitionData-4Yr'!LD36),"NA")</f>
        <v>19682</v>
      </c>
      <c r="M41" s="442">
        <f>IF('TuitionData-4Yr'!MD36&gt;0,('TuitionData-4Yr'!MD36),"NA")</f>
        <v>9982</v>
      </c>
      <c r="N41" s="443">
        <f>IF('TuitionData-4Yr'!ND36&gt;0,('TuitionData-4Yr'!ND36),"NA")</f>
        <v>28367</v>
      </c>
      <c r="O41" s="442">
        <f>IF('TuitionData-2Yr'!AA36&gt;0,('TuitionData-2Yr'!AA36),"NA")</f>
        <v>4557</v>
      </c>
      <c r="P41" s="443">
        <f>IF('TuitionData-2Yr'!BA36&gt;0,('TuitionData-2Yr'!BA36),"NA")</f>
        <v>9177.5</v>
      </c>
      <c r="Q41" s="442" t="str">
        <f>IF('TuitionData-2Yr'!CA36&gt;0,('TuitionData-2Yr'!CA36),"NA")</f>
        <v>NA</v>
      </c>
      <c r="R41" s="443" t="str">
        <f>IF('TuitionData-2Yr'!DA36&gt;0,('TuitionData-2Yr'!DA36),"NA")</f>
        <v>NA</v>
      </c>
      <c r="S41" s="443" t="s">
        <v>120</v>
      </c>
    </row>
    <row r="42" spans="1:19">
      <c r="A42" s="441" t="s">
        <v>121</v>
      </c>
      <c r="B42" s="441"/>
      <c r="C42" s="443">
        <f>'TuitionData-4Yr'!CD37</f>
        <v>8884</v>
      </c>
      <c r="D42" s="445">
        <f>'TuitionData-4Yr'!DD37</f>
        <v>28127</v>
      </c>
      <c r="E42" s="443">
        <f>IF('TuitionData-4Yr'!ED37&gt;0,('TuitionData-4Yr'!ED37),"NA")</f>
        <v>7175</v>
      </c>
      <c r="F42" s="445">
        <f>IF('TuitionData-4Yr'!FD37&gt;0,('TuitionData-4Yr'!FD37),"NA")</f>
        <v>20727</v>
      </c>
      <c r="G42" s="443" t="str">
        <f>IF('TuitionData-4Yr'!GD37&gt;0,('TuitionData-4Yr'!GD37),"NA")</f>
        <v>NA</v>
      </c>
      <c r="H42" s="445" t="str">
        <f>IF('TuitionData-4Yr'!HD37&gt;0,('TuitionData-4Yr'!HD37),"NA")</f>
        <v>NA</v>
      </c>
      <c r="I42" s="443">
        <f>IF('TuitionData-4Yr'!ID37&gt;0,('TuitionData-4Yr'!ID37),"NA")</f>
        <v>6194</v>
      </c>
      <c r="J42" s="443">
        <f>IF('TuitionData-4Yr'!JD37&gt;0,('TuitionData-4Yr'!JD37),"NA")</f>
        <v>17774</v>
      </c>
      <c r="K42" s="442">
        <f>IF('TuitionData-4Yr'!KD37&gt;0,('TuitionData-4Yr'!KD37),"NA")</f>
        <v>5652</v>
      </c>
      <c r="L42" s="443">
        <f>IF('TuitionData-4Yr'!LD37&gt;0,('TuitionData-4Yr'!LD37),"NA")</f>
        <v>16066</v>
      </c>
      <c r="M42" s="442">
        <f>IF('TuitionData-4Yr'!MD37&gt;0,('TuitionData-4Yr'!MD37),"NA")</f>
        <v>5080</v>
      </c>
      <c r="N42" s="443">
        <f>IF('TuitionData-4Yr'!ND37&gt;0,('TuitionData-4Yr'!ND37),"NA")</f>
        <v>14548</v>
      </c>
      <c r="O42" s="442">
        <f>IF('TuitionData-2Yr'!AA37&gt;0,('TuitionData-2Yr'!AA37),"NA")</f>
        <v>3736.5</v>
      </c>
      <c r="P42" s="443">
        <f>IF('TuitionData-2Yr'!BA37&gt;0,('TuitionData-2Yr'!BA37),"NA")</f>
        <v>12201</v>
      </c>
      <c r="Q42" s="442" t="str">
        <f>IF('TuitionData-2Yr'!CA37&gt;0,('TuitionData-2Yr'!CA37),"NA")</f>
        <v>NA</v>
      </c>
      <c r="R42" s="443" t="str">
        <f>IF('TuitionData-2Yr'!DA37&gt;0,('TuitionData-2Yr'!DA37),"NA")</f>
        <v>NA</v>
      </c>
      <c r="S42" s="443" t="s">
        <v>121</v>
      </c>
    </row>
    <row r="43" spans="1:19">
      <c r="A43" s="441" t="s">
        <v>122</v>
      </c>
      <c r="B43" s="441"/>
      <c r="C43" s="443">
        <f>'TuitionData-4Yr'!CD38</f>
        <v>11182.5</v>
      </c>
      <c r="D43" s="445">
        <f>'TuitionData-4Yr'!DD38</f>
        <v>30677.5</v>
      </c>
      <c r="E43" s="443" t="str">
        <f>IF('TuitionData-4Yr'!ED38&gt;0,('TuitionData-4Yr'!ED38),"NA")</f>
        <v>NA</v>
      </c>
      <c r="F43" s="445" t="str">
        <f>IF('TuitionData-4Yr'!FD38&gt;0,('TuitionData-4Yr'!FD38),"NA")</f>
        <v>NA</v>
      </c>
      <c r="G43" s="443">
        <f>IF('TuitionData-4Yr'!GD38&gt;0,('TuitionData-4Yr'!GD38),"NA")</f>
        <v>7506</v>
      </c>
      <c r="H43" s="445">
        <f>IF('TuitionData-4Yr'!HD38&gt;0,('TuitionData-4Yr'!HD38),"NA")</f>
        <v>22936</v>
      </c>
      <c r="I43" s="443">
        <f>IF('TuitionData-4Yr'!ID38&gt;0,('TuitionData-4Yr'!ID38),"NA")</f>
        <v>10911</v>
      </c>
      <c r="J43" s="443">
        <f>IF('TuitionData-4Yr'!JD38&gt;0,('TuitionData-4Yr'!JD38),"NA")</f>
        <v>35475</v>
      </c>
      <c r="K43" s="442">
        <f>IF('TuitionData-4Yr'!KD38&gt;0,('TuitionData-4Yr'!KD38),"NA")</f>
        <v>7599</v>
      </c>
      <c r="L43" s="443">
        <f>IF('TuitionData-4Yr'!LD38&gt;0,('TuitionData-4Yr'!LD38),"NA")</f>
        <v>25059</v>
      </c>
      <c r="M43" s="442">
        <f>IF('TuitionData-4Yr'!MD38&gt;0,('TuitionData-4Yr'!MD38),"NA")</f>
        <v>3461</v>
      </c>
      <c r="N43" s="443">
        <f>IF('TuitionData-4Yr'!ND38&gt;0,('TuitionData-4Yr'!ND38),"NA")</f>
        <v>4387</v>
      </c>
      <c r="O43" s="442">
        <f>IF('TuitionData-2Yr'!AA38&gt;0,('TuitionData-2Yr'!AA38),"NA")</f>
        <v>4065</v>
      </c>
      <c r="P43" s="443">
        <f>IF('TuitionData-2Yr'!BA38&gt;0,('TuitionData-2Yr'!BA38),"NA")</f>
        <v>5558.5</v>
      </c>
      <c r="Q43" s="442" t="str">
        <f>IF('TuitionData-2Yr'!CA38&gt;0,('TuitionData-2Yr'!CA38),"NA")</f>
        <v>NA</v>
      </c>
      <c r="R43" s="443" t="str">
        <f>IF('TuitionData-2Yr'!DA38&gt;0,('TuitionData-2Yr'!DA38),"NA")</f>
        <v>NA</v>
      </c>
      <c r="S43" s="443" t="s">
        <v>122</v>
      </c>
    </row>
    <row r="44" spans="1:19">
      <c r="A44" s="454" t="s">
        <v>123</v>
      </c>
      <c r="B44" s="454"/>
      <c r="C44" s="455" t="str">
        <f>'TuitionData-4Yr'!CD39</f>
        <v>NA</v>
      </c>
      <c r="D44" s="456" t="str">
        <f>'TuitionData-4Yr'!DD39</f>
        <v>NA</v>
      </c>
      <c r="E44" s="455">
        <f>IF('TuitionData-4Yr'!ED39&gt;0,('TuitionData-4Yr'!ED39),"NA")</f>
        <v>4443</v>
      </c>
      <c r="F44" s="456">
        <f>IF('TuitionData-4Yr'!FD39&gt;0,('TuitionData-4Yr'!FD39),"NA")</f>
        <v>13731</v>
      </c>
      <c r="G44" s="455" t="str">
        <f>IF('TuitionData-4Yr'!GD39&gt;0,('TuitionData-4Yr'!GD39),"NA")</f>
        <v>NA</v>
      </c>
      <c r="H44" s="456" t="str">
        <f>IF('TuitionData-4Yr'!HD39&gt;0,('TuitionData-4Yr'!HD39),"NA")</f>
        <v>NA</v>
      </c>
      <c r="I44" s="455" t="str">
        <f>IF('TuitionData-4Yr'!ID39&gt;0,('TuitionData-4Yr'!ID39),"NA")</f>
        <v>NA</v>
      </c>
      <c r="J44" s="455" t="str">
        <f>IF('TuitionData-4Yr'!JD39&gt;0,('TuitionData-4Yr'!JD39),"NA")</f>
        <v>NA</v>
      </c>
      <c r="K44" s="457" t="str">
        <f>IF('TuitionData-4Yr'!KD39&gt;0,('TuitionData-4Yr'!KD39),"NA")</f>
        <v>NA</v>
      </c>
      <c r="L44" s="455" t="str">
        <f>IF('TuitionData-4Yr'!LD39&gt;0,('TuitionData-4Yr'!LD39),"NA")</f>
        <v>NA</v>
      </c>
      <c r="M44" s="457" t="str">
        <f>IF('TuitionData-4Yr'!MD39&gt;0,('TuitionData-4Yr'!MD39),"NA")</f>
        <v>NA</v>
      </c>
      <c r="N44" s="455" t="str">
        <f>IF('TuitionData-4Yr'!ND39&gt;0,('TuitionData-4Yr'!ND39),"NA")</f>
        <v>NA</v>
      </c>
      <c r="O44" s="457">
        <f>IF('TuitionData-2Yr'!AA39&gt;0,('TuitionData-2Yr'!AA39),"NA")</f>
        <v>3024</v>
      </c>
      <c r="P44" s="455">
        <f>IF('TuitionData-2Yr'!BA39&gt;0,('TuitionData-2Yr'!BA39),"NA")</f>
        <v>7536</v>
      </c>
      <c r="Q44" s="457" t="str">
        <f>IF('TuitionData-2Yr'!CA39&gt;0,('TuitionData-2Yr'!CA39),"NA")</f>
        <v>NA</v>
      </c>
      <c r="R44" s="455" t="str">
        <f>IF('TuitionData-2Yr'!DA39&gt;0,('TuitionData-2Yr'!DA39),"NA")</f>
        <v>NA</v>
      </c>
      <c r="S44" s="455" t="s">
        <v>123</v>
      </c>
    </row>
    <row r="45" spans="1:19">
      <c r="A45" s="435" t="s">
        <v>124</v>
      </c>
      <c r="B45" s="435"/>
      <c r="C45" s="437">
        <f>'TuitionData-4Yr'!CD40</f>
        <v>10562.5</v>
      </c>
      <c r="D45" s="444">
        <f>'TuitionData-4Yr'!DD40</f>
        <v>26549</v>
      </c>
      <c r="E45" s="437">
        <f>IF('TuitionData-4Yr'!ED40&gt;0,('TuitionData-4Yr'!ED40),"NA")</f>
        <v>9808.5</v>
      </c>
      <c r="F45" s="444">
        <f>IF('TuitionData-4Yr'!FD40&gt;0,('TuitionData-4Yr'!FD40),"NA")</f>
        <v>21464</v>
      </c>
      <c r="G45" s="437">
        <f>IF('TuitionData-4Yr'!GD40&gt;0,('TuitionData-4Yr'!GD40),"NA")</f>
        <v>9077.5</v>
      </c>
      <c r="H45" s="444">
        <f>IF('TuitionData-4Yr'!HD40&gt;0,('TuitionData-4Yr'!HD40),"NA")</f>
        <v>17294</v>
      </c>
      <c r="I45" s="437">
        <f>IF('TuitionData-4Yr'!ID40&gt;0,('TuitionData-4Yr'!ID40),"NA")</f>
        <v>7859</v>
      </c>
      <c r="J45" s="437">
        <f>IF('TuitionData-4Yr'!JD40&gt;0,('TuitionData-4Yr'!JD40),"NA")</f>
        <v>15586</v>
      </c>
      <c r="K45" s="436">
        <f>IF('TuitionData-4Yr'!KD40&gt;0,('TuitionData-4Yr'!KD40),"NA")</f>
        <v>7774</v>
      </c>
      <c r="L45" s="437">
        <f>IF('TuitionData-4Yr'!LD40&gt;0,('TuitionData-4Yr'!LD40),"NA")</f>
        <v>14274.5</v>
      </c>
      <c r="M45" s="436">
        <f>IF('TuitionData-4Yr'!MD40&gt;0,('TuitionData-4Yr'!MD40),"NA")</f>
        <v>6456</v>
      </c>
      <c r="N45" s="437">
        <f>IF('TuitionData-4Yr'!ND40&gt;0,('TuitionData-4Yr'!ND40),"NA")</f>
        <v>11568</v>
      </c>
      <c r="O45" s="436">
        <f>IF('TuitionData-2Yr'!AA40&gt;0,('TuitionData-2Yr'!AA40),"NA")</f>
        <v>4328.5</v>
      </c>
      <c r="P45" s="437">
        <f>IF('TuitionData-2Yr'!BA40&gt;0,('TuitionData-2Yr'!BA40),"NA")</f>
        <v>6718</v>
      </c>
      <c r="Q45" s="436">
        <f>IF('TuitionData-2Yr'!CA40&gt;0,('TuitionData-2Yr'!CA40),"NA")</f>
        <v>7036</v>
      </c>
      <c r="R45" s="437">
        <f>IF('TuitionData-2Yr'!DA40&gt;0,('TuitionData-2Yr'!DA40),"NA")</f>
        <v>7756</v>
      </c>
      <c r="S45" s="437" t="s">
        <v>124</v>
      </c>
    </row>
    <row r="46" spans="1:19">
      <c r="A46" s="435" t="s">
        <v>152</v>
      </c>
      <c r="B46" s="435"/>
      <c r="C46" s="438">
        <f>(C45/C11)*100</f>
        <v>99.947956093868285</v>
      </c>
      <c r="D46" s="440">
        <f t="shared" ref="D46:R46" si="2">(D45/D11)*100</f>
        <v>94.909376899152747</v>
      </c>
      <c r="E46" s="451">
        <f t="shared" si="2"/>
        <v>100.46604527296938</v>
      </c>
      <c r="F46" s="452">
        <f t="shared" si="2"/>
        <v>92.318279569892468</v>
      </c>
      <c r="G46" s="451">
        <f t="shared" si="2"/>
        <v>109.75093700882601</v>
      </c>
      <c r="H46" s="452">
        <f t="shared" si="2"/>
        <v>92.271575296785386</v>
      </c>
      <c r="I46" s="451">
        <f t="shared" si="2"/>
        <v>98.607277289836887</v>
      </c>
      <c r="J46" s="451">
        <f t="shared" si="2"/>
        <v>89.36926605504587</v>
      </c>
      <c r="K46" s="453">
        <f t="shared" si="2"/>
        <v>102.34333859926276</v>
      </c>
      <c r="L46" s="451">
        <f t="shared" si="2"/>
        <v>84.891465953018141</v>
      </c>
      <c r="M46" s="453">
        <f t="shared" si="2"/>
        <v>82.684426229508205</v>
      </c>
      <c r="N46" s="451">
        <f t="shared" si="2"/>
        <v>65.937072503419969</v>
      </c>
      <c r="O46" s="453">
        <f t="shared" si="2"/>
        <v>114.52573091678792</v>
      </c>
      <c r="P46" s="451">
        <f t="shared" si="2"/>
        <v>84.973437895269413</v>
      </c>
      <c r="Q46" s="453">
        <f t="shared" si="2"/>
        <v>237.62242485646743</v>
      </c>
      <c r="R46" s="451">
        <f t="shared" si="2"/>
        <v>153.99583043780402</v>
      </c>
      <c r="S46" s="437" t="s">
        <v>152</v>
      </c>
    </row>
    <row r="47" spans="1:19">
      <c r="A47" s="441" t="s">
        <v>125</v>
      </c>
      <c r="B47" s="441"/>
      <c r="C47" s="443">
        <f>'TuitionData-4Yr'!CD42</f>
        <v>15027</v>
      </c>
      <c r="D47" s="445">
        <f>'TuitionData-4Yr'!DD42</f>
        <v>26856</v>
      </c>
      <c r="E47" s="443">
        <f>IF('TuitionData-4Yr'!ED42&gt;0,('TuitionData-4Yr'!ED42),"NA")</f>
        <v>13326</v>
      </c>
      <c r="F47" s="445">
        <f>IF('TuitionData-4Yr'!FD42&gt;0,('TuitionData-4Yr'!FD42),"NA")</f>
        <v>21235</v>
      </c>
      <c r="G47" s="443">
        <f>IF('TuitionData-4Yr'!GD42&gt;0,('TuitionData-4Yr'!GD42),"NA")</f>
        <v>11523</v>
      </c>
      <c r="H47" s="445">
        <f>IF('TuitionData-4Yr'!HD42&gt;0,('TuitionData-4Yr'!HD42),"NA")</f>
        <v>17212</v>
      </c>
      <c r="I47" s="443" t="str">
        <f>IF('TuitionData-4Yr'!ID42&gt;0,('TuitionData-4Yr'!ID42),"NA")</f>
        <v>NA</v>
      </c>
      <c r="J47" s="443" t="str">
        <f>IF('TuitionData-4Yr'!JD42&gt;0,('TuitionData-4Yr'!JD42),"NA")</f>
        <v>NA</v>
      </c>
      <c r="K47" s="442" t="str">
        <f>IF('TuitionData-4Yr'!KD42&gt;0,('TuitionData-4Yr'!KD42),"NA")</f>
        <v>NA</v>
      </c>
      <c r="L47" s="443" t="str">
        <f>IF('TuitionData-4Yr'!LD42&gt;0,('TuitionData-4Yr'!LD42),"NA")</f>
        <v>NA</v>
      </c>
      <c r="M47" s="442" t="str">
        <f>IF('TuitionData-4Yr'!MD42&gt;0,('TuitionData-4Yr'!MD42),"NA")</f>
        <v>NA</v>
      </c>
      <c r="N47" s="443" t="str">
        <f>IF('TuitionData-4Yr'!ND42&gt;0,('TuitionData-4Yr'!ND42),"NA")</f>
        <v>NA</v>
      </c>
      <c r="O47" s="442">
        <f>IF('TuitionData-2Yr'!AA42&gt;0,('TuitionData-2Yr'!AA42),"NA")</f>
        <v>3887</v>
      </c>
      <c r="P47" s="443">
        <f>IF('TuitionData-2Yr'!BA42&gt;0,('TuitionData-2Yr'!BA42),"NA")</f>
        <v>11906</v>
      </c>
      <c r="Q47" s="442" t="str">
        <f>IF('TuitionData-2Yr'!CA42&gt;0,('TuitionData-2Yr'!CA42),"NA")</f>
        <v>NA</v>
      </c>
      <c r="R47" s="443" t="str">
        <f>IF('TuitionData-2Yr'!DA42&gt;0,('TuitionData-2Yr'!DA42),"NA")</f>
        <v>NA</v>
      </c>
      <c r="S47" s="443" t="s">
        <v>125</v>
      </c>
    </row>
    <row r="48" spans="1:19">
      <c r="A48" s="441" t="s">
        <v>126</v>
      </c>
      <c r="B48" s="441"/>
      <c r="C48" s="443">
        <f>'TuitionData-4Yr'!CD43</f>
        <v>10262.5</v>
      </c>
      <c r="D48" s="445">
        <f>'TuitionData-4Yr'!DD43</f>
        <v>31819.5</v>
      </c>
      <c r="E48" s="443">
        <f>IF('TuitionData-4Yr'!ED43&gt;0,('TuitionData-4Yr'!ED43),"NA")</f>
        <v>9334</v>
      </c>
      <c r="F48" s="445">
        <f>IF('TuitionData-4Yr'!FD43&gt;0,('TuitionData-4Yr'!FD43),"NA")</f>
        <v>25942</v>
      </c>
      <c r="G48" s="443">
        <f>IF('TuitionData-4Yr'!GD43&gt;0,('TuitionData-4Yr'!GD43),"NA")</f>
        <v>7723</v>
      </c>
      <c r="H48" s="445">
        <f>IF('TuitionData-4Yr'!HD43&gt;0,('TuitionData-4Yr'!HD43),"NA")</f>
        <v>18041.5</v>
      </c>
      <c r="I48" s="443">
        <f>IF('TuitionData-4Yr'!ID43&gt;0,('TuitionData-4Yr'!ID43),"NA")</f>
        <v>7207</v>
      </c>
      <c r="J48" s="443">
        <f>IF('TuitionData-4Yr'!JD43&gt;0,('TuitionData-4Yr'!JD43),"NA")</f>
        <v>19038</v>
      </c>
      <c r="K48" s="442">
        <f>IF('TuitionData-4Yr'!KD43&gt;0,('TuitionData-4Yr'!KD43),"NA")</f>
        <v>7207</v>
      </c>
      <c r="L48" s="443">
        <f>IF('TuitionData-4Yr'!LD43&gt;0,('TuitionData-4Yr'!LD43),"NA")</f>
        <v>19038</v>
      </c>
      <c r="M48" s="442">
        <f>IF('TuitionData-4Yr'!MD43&gt;0,('TuitionData-4Yr'!MD43),"NA")</f>
        <v>6472</v>
      </c>
      <c r="N48" s="443">
        <f>IF('TuitionData-4Yr'!ND43&gt;0,('TuitionData-4Yr'!ND43),"NA")</f>
        <v>16302.5</v>
      </c>
      <c r="O48" s="442">
        <f>IF('TuitionData-2Yr'!AA43&gt;0,('TuitionData-2Yr'!AA43),"NA")</f>
        <v>4255</v>
      </c>
      <c r="P48" s="443">
        <f>IF('TuitionData-2Yr'!BA43&gt;0,('TuitionData-2Yr'!BA43),"NA")</f>
        <v>8211</v>
      </c>
      <c r="Q48" s="442" t="str">
        <f>IF('TuitionData-2Yr'!CA43&gt;0,('TuitionData-2Yr'!CA43),"NA")</f>
        <v>NA</v>
      </c>
      <c r="R48" s="443" t="str">
        <f>IF('TuitionData-2Yr'!DA43&gt;0,('TuitionData-2Yr'!DA43),"NA")</f>
        <v>NA</v>
      </c>
      <c r="S48" s="443" t="s">
        <v>126</v>
      </c>
    </row>
    <row r="49" spans="1:19">
      <c r="A49" s="441" t="s">
        <v>127</v>
      </c>
      <c r="B49" s="441"/>
      <c r="C49" s="443">
        <f>'TuitionData-4Yr'!CD44</f>
        <v>8800.5</v>
      </c>
      <c r="D49" s="445">
        <f>'TuitionData-4Yr'!DD44</f>
        <v>26540.5</v>
      </c>
      <c r="E49" s="443" t="str">
        <f>IF('TuitionData-4Yr'!ED44&gt;0,('TuitionData-4Yr'!ED44),"NA")</f>
        <v>NA</v>
      </c>
      <c r="F49" s="445" t="str">
        <f>IF('TuitionData-4Yr'!FD44&gt;0,('TuitionData-4Yr'!FD44),"NA")</f>
        <v>NA</v>
      </c>
      <c r="G49" s="443">
        <f>IF('TuitionData-4Yr'!GD44&gt;0,('TuitionData-4Yr'!GD44),"NA")</f>
        <v>8699</v>
      </c>
      <c r="H49" s="445">
        <f>IF('TuitionData-4Yr'!HD44&gt;0,('TuitionData-4Yr'!HD44),"NA")</f>
        <v>19241</v>
      </c>
      <c r="I49" s="443" t="str">
        <f>IF('TuitionData-4Yr'!ID44&gt;0,('TuitionData-4Yr'!ID44),"NA")</f>
        <v>NA</v>
      </c>
      <c r="J49" s="443" t="str">
        <f>IF('TuitionData-4Yr'!JD44&gt;0,('TuitionData-4Yr'!JD44),"NA")</f>
        <v>NA</v>
      </c>
      <c r="K49" s="442" t="str">
        <f>IF('TuitionData-4Yr'!KD44&gt;0,('TuitionData-4Yr'!KD44),"NA")</f>
        <v>NA</v>
      </c>
      <c r="L49" s="443" t="str">
        <f>IF('TuitionData-4Yr'!LD44&gt;0,('TuitionData-4Yr'!LD44),"NA")</f>
        <v>NA</v>
      </c>
      <c r="M49" s="442" t="str">
        <f>IF('TuitionData-4Yr'!MD44&gt;0,('TuitionData-4Yr'!MD44),"NA")</f>
        <v>NA</v>
      </c>
      <c r="N49" s="443" t="str">
        <f>IF('TuitionData-4Yr'!ND44&gt;0,('TuitionData-4Yr'!ND44),"NA")</f>
        <v>NA</v>
      </c>
      <c r="O49" s="442">
        <f>IF('TuitionData-2Yr'!AA44&gt;0,('TuitionData-2Yr'!AA44),"NA")</f>
        <v>5111</v>
      </c>
      <c r="P49" s="443">
        <f>IF('TuitionData-2Yr'!BA44&gt;0,('TuitionData-2Yr'!BA44),"NA")</f>
        <v>5792</v>
      </c>
      <c r="Q49" s="442" t="str">
        <f>IF('TuitionData-2Yr'!CA44&gt;0,('TuitionData-2Yr'!CA44),"NA")</f>
        <v>NA</v>
      </c>
      <c r="R49" s="443" t="str">
        <f>IF('TuitionData-2Yr'!DA44&gt;0,('TuitionData-2Yr'!DA44),"NA")</f>
        <v>NA</v>
      </c>
      <c r="S49" s="443" t="s">
        <v>127</v>
      </c>
    </row>
    <row r="50" spans="1:19">
      <c r="A50" s="441" t="s">
        <v>128</v>
      </c>
      <c r="B50" s="441"/>
      <c r="C50" s="443">
        <f>'TuitionData-4Yr'!CD45</f>
        <v>10479.5</v>
      </c>
      <c r="D50" s="445">
        <f>'TuitionData-4Yr'!DD45</f>
        <v>26042</v>
      </c>
      <c r="E50" s="443">
        <f>IF('TuitionData-4Yr'!ED45&gt;0,('TuitionData-4Yr'!ED45),"NA")</f>
        <v>8432</v>
      </c>
      <c r="F50" s="445">
        <f>IF('TuitionData-4Yr'!FD45&gt;0,('TuitionData-4Yr'!FD45),"NA")</f>
        <v>17390</v>
      </c>
      <c r="G50" s="443">
        <f>IF('TuitionData-4Yr'!GD45&gt;0,('TuitionData-4Yr'!GD45),"NA")</f>
        <v>6345</v>
      </c>
      <c r="H50" s="445">
        <f>IF('TuitionData-4Yr'!HD45&gt;0,('TuitionData-4Yr'!HD45),"NA")</f>
        <v>18152</v>
      </c>
      <c r="I50" s="443">
        <f>IF('TuitionData-4Yr'!ID45&gt;0,('TuitionData-4Yr'!ID45),"NA")</f>
        <v>7978</v>
      </c>
      <c r="J50" s="443">
        <f>IF('TuitionData-4Yr'!JD45&gt;0,('TuitionData-4Yr'!JD45),"NA")</f>
        <v>17918</v>
      </c>
      <c r="K50" s="442" t="str">
        <f>IF('TuitionData-4Yr'!KD45&gt;0,('TuitionData-4Yr'!KD45),"NA")</f>
        <v>NA</v>
      </c>
      <c r="L50" s="443" t="str">
        <f>IF('TuitionData-4Yr'!LD45&gt;0,('TuitionData-4Yr'!LD45),"NA")</f>
        <v>NA</v>
      </c>
      <c r="M50" s="442">
        <f>IF('TuitionData-4Yr'!MD45&gt;0,('TuitionData-4Yr'!MD45),"NA")</f>
        <v>480</v>
      </c>
      <c r="N50" s="443">
        <f>IF('TuitionData-4Yr'!ND45&gt;0,('TuitionData-4Yr'!ND45),"NA")</f>
        <v>480</v>
      </c>
      <c r="O50" s="442">
        <f>IF('TuitionData-2Yr'!AA45&gt;0,('TuitionData-2Yr'!AA45),"NA")</f>
        <v>3160</v>
      </c>
      <c r="P50" s="443">
        <f>IF('TuitionData-2Yr'!BA45&gt;0,('TuitionData-2Yr'!BA45),"NA")</f>
        <v>4352</v>
      </c>
      <c r="Q50" s="442">
        <f>IF('TuitionData-2Yr'!CA45&gt;0,('TuitionData-2Yr'!CA45),"NA")</f>
        <v>6912</v>
      </c>
      <c r="R50" s="443">
        <f>IF('TuitionData-2Yr'!DA45&gt;0,('TuitionData-2Yr'!DA45),"NA")</f>
        <v>6912</v>
      </c>
      <c r="S50" s="443" t="s">
        <v>128</v>
      </c>
    </row>
    <row r="51" spans="1:19">
      <c r="A51" s="435" t="s">
        <v>129</v>
      </c>
      <c r="B51" s="435"/>
      <c r="C51" s="437">
        <f>'TuitionData-4Yr'!CD46</f>
        <v>14575.5</v>
      </c>
      <c r="D51" s="444">
        <f>'TuitionData-4Yr'!DD46</f>
        <v>34843.5</v>
      </c>
      <c r="E51" s="437">
        <f>IF('TuitionData-4Yr'!ED46&gt;0,('TuitionData-4Yr'!ED46),"NA")</f>
        <v>13410</v>
      </c>
      <c r="F51" s="444">
        <f>IF('TuitionData-4Yr'!FD46&gt;0,('TuitionData-4Yr'!FD46),"NA")</f>
        <v>24735</v>
      </c>
      <c r="G51" s="437">
        <f>IF('TuitionData-4Yr'!GD46&gt;0,('TuitionData-4Yr'!GD46),"NA")</f>
        <v>12019</v>
      </c>
      <c r="H51" s="444">
        <f>IF('TuitionData-4Yr'!HD46&gt;0,('TuitionData-4Yr'!HD46),"NA")</f>
        <v>21165</v>
      </c>
      <c r="I51" s="437">
        <f>IF('TuitionData-4Yr'!ID46&gt;0,('TuitionData-4Yr'!ID46),"NA")</f>
        <v>10691.5</v>
      </c>
      <c r="J51" s="437">
        <f>IF('TuitionData-4Yr'!JD46&gt;0,('TuitionData-4Yr'!JD46),"NA")</f>
        <v>20816.5</v>
      </c>
      <c r="K51" s="436" t="str">
        <f>IF('TuitionData-4Yr'!KD46&gt;0,('TuitionData-4Yr'!KD46),"NA")</f>
        <v>NA</v>
      </c>
      <c r="L51" s="437" t="str">
        <f>IF('TuitionData-4Yr'!LD46&gt;0,('TuitionData-4Yr'!LD46),"NA")</f>
        <v>NA</v>
      </c>
      <c r="M51" s="436">
        <f>IF('TuitionData-4Yr'!MD46&gt;0,('TuitionData-4Yr'!MD46),"NA")</f>
        <v>11427</v>
      </c>
      <c r="N51" s="437">
        <f>IF('TuitionData-4Yr'!ND46&gt;0,('TuitionData-4Yr'!ND46),"NA")</f>
        <v>11427</v>
      </c>
      <c r="O51" s="436">
        <f>IF('TuitionData-2Yr'!AA46&gt;0,('TuitionData-2Yr'!AA46),"NA")</f>
        <v>3952</v>
      </c>
      <c r="P51" s="437">
        <f>IF('TuitionData-2Yr'!BA46&gt;0,('TuitionData-2Yr'!BA46),"NA")</f>
        <v>7188</v>
      </c>
      <c r="Q51" s="436">
        <f>IF('TuitionData-2Yr'!CA46&gt;0,('TuitionData-2Yr'!CA46),"NA")</f>
        <v>7160</v>
      </c>
      <c r="R51" s="437">
        <f>IF('TuitionData-2Yr'!DA46&gt;0,('TuitionData-2Yr'!DA46),"NA")</f>
        <v>10388</v>
      </c>
      <c r="S51" s="437" t="s">
        <v>129</v>
      </c>
    </row>
    <row r="52" spans="1:19">
      <c r="A52" s="435" t="s">
        <v>130</v>
      </c>
      <c r="B52" s="435"/>
      <c r="C52" s="437">
        <f>'TuitionData-4Yr'!CD47</f>
        <v>14417</v>
      </c>
      <c r="D52" s="444">
        <f>'TuitionData-4Yr'!DD47</f>
        <v>26603</v>
      </c>
      <c r="E52" s="437" t="str">
        <f>IF('TuitionData-4Yr'!ED47&gt;0,('TuitionData-4Yr'!ED47),"NA")</f>
        <v>NA</v>
      </c>
      <c r="F52" s="444" t="str">
        <f>IF('TuitionData-4Yr'!FD47&gt;0,('TuitionData-4Yr'!FD47),"NA")</f>
        <v>NA</v>
      </c>
      <c r="G52" s="437">
        <f>IF('TuitionData-4Yr'!GD47&gt;0,('TuitionData-4Yr'!GD47),"NA")</f>
        <v>8228</v>
      </c>
      <c r="H52" s="444">
        <f>IF('TuitionData-4Yr'!HD47&gt;0,('TuitionData-4Yr'!HD47),"NA")</f>
        <v>16462</v>
      </c>
      <c r="I52" s="437">
        <f>IF('TuitionData-4Yr'!ID47&gt;0,('TuitionData-4Yr'!ID47),"NA")</f>
        <v>8468</v>
      </c>
      <c r="J52" s="437">
        <f>IF('TuitionData-4Yr'!JD47&gt;0,('TuitionData-4Yr'!JD47),"NA")</f>
        <v>14960</v>
      </c>
      <c r="K52" s="436">
        <f>IF('TuitionData-4Yr'!KD47&gt;0,('TuitionData-4Yr'!KD47),"NA")</f>
        <v>8994.5</v>
      </c>
      <c r="L52" s="437">
        <f>IF('TuitionData-4Yr'!LD47&gt;0,('TuitionData-4Yr'!LD47),"NA")</f>
        <v>11956</v>
      </c>
      <c r="M52" s="436">
        <f>IF('TuitionData-4Yr'!MD47&gt;0,('TuitionData-4Yr'!MD47),"NA")</f>
        <v>13072</v>
      </c>
      <c r="N52" s="437">
        <f>IF('TuitionData-4Yr'!ND47&gt;0,('TuitionData-4Yr'!ND47),"NA")</f>
        <v>13352</v>
      </c>
      <c r="O52" s="436">
        <f>IF('TuitionData-2Yr'!AA47&gt;0,('TuitionData-2Yr'!AA47),"NA")</f>
        <v>5396</v>
      </c>
      <c r="P52" s="437">
        <f>IF('TuitionData-2Yr'!BA47&gt;0,('TuitionData-2Yr'!BA47),"NA")</f>
        <v>5560</v>
      </c>
      <c r="Q52" s="436" t="str">
        <f>IF('TuitionData-2Yr'!CA47&gt;0,('TuitionData-2Yr'!CA47),"NA")</f>
        <v>NA</v>
      </c>
      <c r="R52" s="437" t="str">
        <f>IF('TuitionData-2Yr'!DA47&gt;0,('TuitionData-2Yr'!DA47),"NA")</f>
        <v>NA</v>
      </c>
      <c r="S52" s="437" t="s">
        <v>130</v>
      </c>
    </row>
    <row r="53" spans="1:19">
      <c r="A53" s="435" t="s">
        <v>131</v>
      </c>
      <c r="B53" s="435"/>
      <c r="C53" s="437">
        <f>'TuitionData-4Yr'!CD48</f>
        <v>9787</v>
      </c>
      <c r="D53" s="444">
        <f>'TuitionData-4Yr'!DD48</f>
        <v>26506</v>
      </c>
      <c r="E53" s="437">
        <f>IF('TuitionData-4Yr'!ED48&gt;0,('TuitionData-4Yr'!ED48),"NA")</f>
        <v>9839</v>
      </c>
      <c r="F53" s="444">
        <f>IF('TuitionData-4Yr'!FD48&gt;0,('TuitionData-4Yr'!FD48),"NA")</f>
        <v>27327</v>
      </c>
      <c r="G53" s="437">
        <f>IF('TuitionData-4Yr'!GD48&gt;0,('TuitionData-4Yr'!GD48),"NA")</f>
        <v>7306</v>
      </c>
      <c r="H53" s="444">
        <f>IF('TuitionData-4Yr'!HD48&gt;0,('TuitionData-4Yr'!HD48),"NA")</f>
        <v>14150</v>
      </c>
      <c r="I53" s="437">
        <f>IF('TuitionData-4Yr'!ID48&gt;0,('TuitionData-4Yr'!ID48),"NA")</f>
        <v>7644</v>
      </c>
      <c r="J53" s="437">
        <f>IF('TuitionData-4Yr'!JD48&gt;0,('TuitionData-4Yr'!JD48),"NA")</f>
        <v>13540</v>
      </c>
      <c r="K53" s="436" t="str">
        <f>IF('TuitionData-4Yr'!KD48&gt;0,('TuitionData-4Yr'!KD48),"NA")</f>
        <v>NA</v>
      </c>
      <c r="L53" s="437" t="str">
        <f>IF('TuitionData-4Yr'!LD48&gt;0,('TuitionData-4Yr'!LD48),"NA")</f>
        <v>NA</v>
      </c>
      <c r="M53" s="436">
        <f>IF('TuitionData-4Yr'!MD48&gt;0,('TuitionData-4Yr'!MD48),"NA")</f>
        <v>5703.5</v>
      </c>
      <c r="N53" s="437">
        <f>IF('TuitionData-4Yr'!ND48&gt;0,('TuitionData-4Yr'!ND48),"NA")</f>
        <v>10770.5</v>
      </c>
      <c r="O53" s="436">
        <f>IF('TuitionData-2Yr'!AA48&gt;0,('TuitionData-2Yr'!AA48),"NA")</f>
        <v>3300</v>
      </c>
      <c r="P53" s="437">
        <f>IF('TuitionData-2Yr'!BA48&gt;0,('TuitionData-2Yr'!BA48),"NA")</f>
        <v>6412.5</v>
      </c>
      <c r="Q53" s="436">
        <f>IF('TuitionData-2Yr'!CA48&gt;0,('TuitionData-2Yr'!CA48),"NA")</f>
        <v>9470.5</v>
      </c>
      <c r="R53" s="437">
        <f>IF('TuitionData-2Yr'!DA48&gt;0,('TuitionData-2Yr'!DA48),"NA")</f>
        <v>9470.5</v>
      </c>
      <c r="S53" s="437" t="s">
        <v>131</v>
      </c>
    </row>
    <row r="54" spans="1:19">
      <c r="A54" s="435" t="s">
        <v>132</v>
      </c>
      <c r="B54" s="435"/>
      <c r="C54" s="437">
        <f>'TuitionData-4Yr'!CD49</f>
        <v>8978</v>
      </c>
      <c r="D54" s="444">
        <f>'TuitionData-4Yr'!DD49</f>
        <v>24278</v>
      </c>
      <c r="E54" s="437" t="str">
        <f>IF('TuitionData-4Yr'!ED49&gt;0,('TuitionData-4Yr'!ED49),"NA")</f>
        <v>NA</v>
      </c>
      <c r="F54" s="444" t="str">
        <f>IF('TuitionData-4Yr'!FD49&gt;0,('TuitionData-4Yr'!FD49),"NA")</f>
        <v>NA</v>
      </c>
      <c r="G54" s="437">
        <f>IF('TuitionData-4Yr'!GD49&gt;0,('TuitionData-4Yr'!GD49),"NA")</f>
        <v>7630</v>
      </c>
      <c r="H54" s="444">
        <f>IF('TuitionData-4Yr'!HD49&gt;0,('TuitionData-4Yr'!HD49),"NA")</f>
        <v>20320</v>
      </c>
      <c r="I54" s="437">
        <f>IF('TuitionData-4Yr'!ID49&gt;0,('TuitionData-4Yr'!ID49),"NA")</f>
        <v>6964</v>
      </c>
      <c r="J54" s="437">
        <f>IF('TuitionData-4Yr'!JD49&gt;0,('TuitionData-4Yr'!JD49),"NA")</f>
        <v>10368</v>
      </c>
      <c r="K54" s="436">
        <f>IF('TuitionData-4Yr'!KD49&gt;0,('TuitionData-4Yr'!KD49),"NA")</f>
        <v>7226</v>
      </c>
      <c r="L54" s="437">
        <f>IF('TuitionData-4Yr'!LD49&gt;0,('TuitionData-4Yr'!LD49),"NA")</f>
        <v>11984</v>
      </c>
      <c r="M54" s="436" t="str">
        <f>IF('TuitionData-4Yr'!MD49&gt;0,('TuitionData-4Yr'!MD49),"NA")</f>
        <v>NA</v>
      </c>
      <c r="N54" s="437" t="str">
        <f>IF('TuitionData-4Yr'!ND49&gt;0,('TuitionData-4Yr'!ND49),"NA")</f>
        <v>NA</v>
      </c>
      <c r="O54" s="436">
        <f>IF('TuitionData-2Yr'!AA49&gt;0,('TuitionData-2Yr'!AA49),"NA")</f>
        <v>3262.5</v>
      </c>
      <c r="P54" s="437">
        <f>IF('TuitionData-2Yr'!BA49&gt;0,('TuitionData-2Yr'!BA49),"NA")</f>
        <v>4251</v>
      </c>
      <c r="Q54" s="436">
        <f>IF('TuitionData-2Yr'!CA49&gt;0,('TuitionData-2Yr'!CA49),"NA")</f>
        <v>5140</v>
      </c>
      <c r="R54" s="437">
        <f>IF('TuitionData-2Yr'!DA49&gt;0,('TuitionData-2Yr'!DA49),"NA")</f>
        <v>5140</v>
      </c>
      <c r="S54" s="437" t="s">
        <v>132</v>
      </c>
    </row>
    <row r="55" spans="1:19">
      <c r="A55" s="441" t="s">
        <v>133</v>
      </c>
      <c r="B55" s="441"/>
      <c r="C55" s="443">
        <f>'TuitionData-4Yr'!CD50</f>
        <v>8546</v>
      </c>
      <c r="D55" s="445">
        <f>'TuitionData-4Yr'!DD50</f>
        <v>20572</v>
      </c>
      <c r="E55" s="443">
        <f>IF('TuitionData-4Yr'!ED50&gt;0,('TuitionData-4Yr'!ED50),"NA")</f>
        <v>8447</v>
      </c>
      <c r="F55" s="445">
        <f>IF('TuitionData-4Yr'!FD50&gt;0,('TuitionData-4Yr'!FD50),"NA")</f>
        <v>20047</v>
      </c>
      <c r="G55" s="443" t="str">
        <f>IF('TuitionData-4Yr'!GD50&gt;0,('TuitionData-4Yr'!GD50),"NA")</f>
        <v>NA</v>
      </c>
      <c r="H55" s="445" t="str">
        <f>IF('TuitionData-4Yr'!HD50&gt;0,('TuitionData-4Yr'!HD50),"NA")</f>
        <v>NA</v>
      </c>
      <c r="I55" s="443">
        <f>IF('TuitionData-4Yr'!ID50&gt;0,('TuitionData-4Yr'!ID50),"NA")</f>
        <v>6809</v>
      </c>
      <c r="J55" s="443">
        <f>IF('TuitionData-4Yr'!JD50&gt;0,('TuitionData-4Yr'!JD50),"NA")</f>
        <v>6809</v>
      </c>
      <c r="K55" s="442">
        <f>IF('TuitionData-4Yr'!KD50&gt;0,('TuitionData-4Yr'!KD50),"NA")</f>
        <v>7406</v>
      </c>
      <c r="L55" s="443">
        <f>IF('TuitionData-4Yr'!LD50&gt;0,('TuitionData-4Yr'!LD50),"NA")</f>
        <v>16579</v>
      </c>
      <c r="M55" s="442">
        <f>IF('TuitionData-4Yr'!MD50&gt;0,('TuitionData-4Yr'!MD50),"NA")</f>
        <v>6505</v>
      </c>
      <c r="N55" s="443">
        <f>IF('TuitionData-4Yr'!ND50&gt;0,('TuitionData-4Yr'!ND50),"NA")</f>
        <v>9155</v>
      </c>
      <c r="O55" s="442">
        <f>IF('TuitionData-2Yr'!AA50&gt;0,('TuitionData-2Yr'!AA50),"NA")</f>
        <v>4123</v>
      </c>
      <c r="P55" s="443">
        <f>IF('TuitionData-2Yr'!BA50&gt;0,('TuitionData-2Yr'!BA50),"NA")</f>
        <v>4749.5</v>
      </c>
      <c r="Q55" s="442" t="str">
        <f>IF('TuitionData-2Yr'!CA50&gt;0,('TuitionData-2Yr'!CA50),"NA")</f>
        <v>NA</v>
      </c>
      <c r="R55" s="443" t="str">
        <f>IF('TuitionData-2Yr'!DA50&gt;0,('TuitionData-2Yr'!DA50),"NA")</f>
        <v>NA</v>
      </c>
      <c r="S55" s="443" t="s">
        <v>133</v>
      </c>
    </row>
    <row r="56" spans="1:19">
      <c r="A56" s="441" t="s">
        <v>134</v>
      </c>
      <c r="B56" s="441"/>
      <c r="C56" s="443">
        <f>'TuitionData-4Yr'!CD51</f>
        <v>10592</v>
      </c>
      <c r="D56" s="445">
        <f>'TuitionData-4Yr'!DD51</f>
        <v>21360</v>
      </c>
      <c r="E56" s="443">
        <f>IF('TuitionData-4Yr'!ED51&gt;0,('TuitionData-4Yr'!ED51),"NA")</f>
        <v>10270</v>
      </c>
      <c r="F56" s="445">
        <f>IF('TuitionData-4Yr'!FD51&gt;0,('TuitionData-4Yr'!FD51),"NA")</f>
        <v>18593</v>
      </c>
      <c r="G56" s="443">
        <f>IF('TuitionData-4Yr'!GD51&gt;0,('TuitionData-4Yr'!GD51),"NA")</f>
        <v>8451</v>
      </c>
      <c r="H56" s="445">
        <f>IF('TuitionData-4Yr'!HD51&gt;0,('TuitionData-4Yr'!HD51),"NA")</f>
        <v>8811</v>
      </c>
      <c r="I56" s="443" t="str">
        <f>IF('TuitionData-4Yr'!ID51&gt;0,('TuitionData-4Yr'!ID51),"NA")</f>
        <v>NA</v>
      </c>
      <c r="J56" s="443" t="str">
        <f>IF('TuitionData-4Yr'!JD51&gt;0,('TuitionData-4Yr'!JD51),"NA")</f>
        <v>NA</v>
      </c>
      <c r="K56" s="442">
        <f>IF('TuitionData-4Yr'!KD51&gt;0,('TuitionData-4Yr'!KD51),"NA")</f>
        <v>7439</v>
      </c>
      <c r="L56" s="443">
        <f>IF('TuitionData-4Yr'!LD51&gt;0,('TuitionData-4Yr'!LD51),"NA")</f>
        <v>13247</v>
      </c>
      <c r="M56" s="442">
        <f>IF('TuitionData-4Yr'!MD51&gt;0,('TuitionData-4Yr'!MD51),"NA")</f>
        <v>5894</v>
      </c>
      <c r="N56" s="443">
        <f>IF('TuitionData-4Yr'!ND51&gt;0,('TuitionData-4Yr'!ND51),"NA")</f>
        <v>15292.5</v>
      </c>
      <c r="O56" s="442">
        <f>IF('TuitionData-2Yr'!AA51&gt;0,('TuitionData-2Yr'!AA51),"NA")</f>
        <v>4682</v>
      </c>
      <c r="P56" s="443">
        <f>IF('TuitionData-2Yr'!BA51&gt;0,('TuitionData-2Yr'!BA51),"NA")</f>
        <v>8780</v>
      </c>
      <c r="Q56" s="442">
        <f>IF('TuitionData-2Yr'!CA51&gt;0,('TuitionData-2Yr'!CA51),"NA")</f>
        <v>8600</v>
      </c>
      <c r="R56" s="443">
        <f>IF('TuitionData-2Yr'!DA51&gt;0,('TuitionData-2Yr'!DA51),"NA")</f>
        <v>8600</v>
      </c>
      <c r="S56" s="443" t="s">
        <v>134</v>
      </c>
    </row>
    <row r="57" spans="1:19">
      <c r="A57" s="441" t="s">
        <v>135</v>
      </c>
      <c r="B57" s="441"/>
      <c r="C57" s="443" t="str">
        <f>'TuitionData-4Yr'!CD52</f>
        <v>NA</v>
      </c>
      <c r="D57" s="445" t="str">
        <f>'TuitionData-4Yr'!DD52</f>
        <v>NA</v>
      </c>
      <c r="E57" s="443">
        <f>IF('TuitionData-4Yr'!ED52&gt;0,('TuitionData-4Yr'!ED52),"NA")</f>
        <v>8606.5</v>
      </c>
      <c r="F57" s="445">
        <f>IF('TuitionData-4Yr'!FD52&gt;0,('TuitionData-4Yr'!FD52),"NA")</f>
        <v>11854</v>
      </c>
      <c r="G57" s="443" t="str">
        <f>IF('TuitionData-4Yr'!GD52&gt;0,('TuitionData-4Yr'!GD52),"NA")</f>
        <v>NA</v>
      </c>
      <c r="H57" s="445" t="str">
        <f>IF('TuitionData-4Yr'!HD52&gt;0,('TuitionData-4Yr'!HD52),"NA")</f>
        <v>NA</v>
      </c>
      <c r="I57" s="443">
        <f>IF('TuitionData-4Yr'!ID52&gt;0,('TuitionData-4Yr'!ID52),"NA")</f>
        <v>10400</v>
      </c>
      <c r="J57" s="443">
        <f>IF('TuitionData-4Yr'!JD52&gt;0,('TuitionData-4Yr'!JD52),"NA")</f>
        <v>14580</v>
      </c>
      <c r="K57" s="442">
        <f>IF('TuitionData-4Yr'!KD52&gt;0,('TuitionData-4Yr'!KD52),"NA")</f>
        <v>8602</v>
      </c>
      <c r="L57" s="443">
        <f>IF('TuitionData-4Yr'!LD52&gt;0,('TuitionData-4Yr'!LD52),"NA")</f>
        <v>11602</v>
      </c>
      <c r="M57" s="442" t="str">
        <f>IF('TuitionData-4Yr'!MD52&gt;0,('TuitionData-4Yr'!MD52),"NA")</f>
        <v>NA</v>
      </c>
      <c r="N57" s="443" t="str">
        <f>IF('TuitionData-4Yr'!ND52&gt;0,('TuitionData-4Yr'!ND52),"NA")</f>
        <v>NA</v>
      </c>
      <c r="O57" s="442">
        <f>IF('TuitionData-2Yr'!AA52&gt;0,('TuitionData-2Yr'!AA52),"NA")</f>
        <v>5687</v>
      </c>
      <c r="P57" s="443">
        <f>IF('TuitionData-2Yr'!BA52&gt;0,('TuitionData-2Yr'!BA52),"NA")</f>
        <v>5687</v>
      </c>
      <c r="Q57" s="442" t="str">
        <f>IF('TuitionData-2Yr'!CA52&gt;0,('TuitionData-2Yr'!CA52),"NA")</f>
        <v>NA</v>
      </c>
      <c r="R57" s="443" t="str">
        <f>IF('TuitionData-2Yr'!DA52&gt;0,('TuitionData-2Yr'!DA52),"NA")</f>
        <v>NA</v>
      </c>
      <c r="S57" s="443" t="s">
        <v>135</v>
      </c>
    </row>
    <row r="58" spans="1:19">
      <c r="A58" s="441" t="s">
        <v>136</v>
      </c>
      <c r="B58" s="441"/>
      <c r="C58" s="455">
        <f>'TuitionData-4Yr'!CD53</f>
        <v>10049</v>
      </c>
      <c r="D58" s="456">
        <f>'TuitionData-4Yr'!DD53</f>
        <v>27813.5</v>
      </c>
      <c r="E58" s="455" t="str">
        <f>IF('TuitionData-4Yr'!ED53&gt;0,('TuitionData-4Yr'!ED53),"NA")</f>
        <v>NA</v>
      </c>
      <c r="F58" s="456" t="str">
        <f>IF('TuitionData-4Yr'!FD53&gt;0,('TuitionData-4Yr'!FD53),"NA")</f>
        <v>NA</v>
      </c>
      <c r="G58" s="455">
        <f>IF('TuitionData-4Yr'!GD53&gt;0,('TuitionData-4Yr'!GD53),"NA")</f>
        <v>9456</v>
      </c>
      <c r="H58" s="456">
        <f>IF('TuitionData-4Yr'!HD53&gt;0,('TuitionData-4Yr'!HD53),"NA")</f>
        <v>17423</v>
      </c>
      <c r="I58" s="455">
        <f>IF('TuitionData-4Yr'!ID53&gt;0,('TuitionData-4Yr'!ID53),"NA")</f>
        <v>7945.5</v>
      </c>
      <c r="J58" s="455">
        <f>IF('TuitionData-4Yr'!JD53&gt;0,('TuitionData-4Yr'!JD53),"NA")</f>
        <v>15981.5</v>
      </c>
      <c r="K58" s="457">
        <f>IF('TuitionData-4Yr'!KD53&gt;0,('TuitionData-4Yr'!KD53),"NA")</f>
        <v>7749</v>
      </c>
      <c r="L58" s="455">
        <f>IF('TuitionData-4Yr'!LD53&gt;0,('TuitionData-4Yr'!LD53),"NA")</f>
        <v>15530</v>
      </c>
      <c r="M58" s="457">
        <f>IF('TuitionData-4Yr'!MD53&gt;0,('TuitionData-4Yr'!MD53),"NA")</f>
        <v>6750</v>
      </c>
      <c r="N58" s="455">
        <f>IF('TuitionData-4Yr'!ND53&gt;0,('TuitionData-4Yr'!ND53),"NA")</f>
        <v>6750</v>
      </c>
      <c r="O58" s="457">
        <f>IF('TuitionData-2Yr'!AA53&gt;0,('TuitionData-2Yr'!AA53),"NA")</f>
        <v>4371</v>
      </c>
      <c r="P58" s="455">
        <f>IF('TuitionData-2Yr'!BA53&gt;0,('TuitionData-2Yr'!BA53),"NA")</f>
        <v>6352</v>
      </c>
      <c r="Q58" s="457" t="str">
        <f>IF('TuitionData-2Yr'!CA53&gt;0,('TuitionData-2Yr'!CA53),"NA")</f>
        <v>NA</v>
      </c>
      <c r="R58" s="455" t="str">
        <f>IF('TuitionData-2Yr'!DA53&gt;0,('TuitionData-2Yr'!DA53),"NA")</f>
        <v>NA</v>
      </c>
      <c r="S58" s="443" t="s">
        <v>136</v>
      </c>
    </row>
    <row r="59" spans="1:19">
      <c r="A59" s="458" t="s">
        <v>137</v>
      </c>
      <c r="B59" s="458"/>
      <c r="C59" s="437">
        <f>'TuitionData-4Yr'!CD54</f>
        <v>14638</v>
      </c>
      <c r="D59" s="444">
        <f>'TuitionData-4Yr'!DD54</f>
        <v>28418</v>
      </c>
      <c r="E59" s="437">
        <f>IF('TuitionData-4Yr'!ED54&gt;0,('TuitionData-4Yr'!ED54),"NA")</f>
        <v>14085</v>
      </c>
      <c r="F59" s="444">
        <f>IF('TuitionData-4Yr'!FD54&gt;0,('TuitionData-4Yr'!FD54),"NA")</f>
        <v>31865</v>
      </c>
      <c r="G59" s="437">
        <f>IF('TuitionData-4Yr'!GD54&gt;0,('TuitionData-4Yr'!GD54),"NA")</f>
        <v>10225</v>
      </c>
      <c r="H59" s="444">
        <f>IF('TuitionData-4Yr'!HD54&gt;0,('TuitionData-4Yr'!HD54),"NA")</f>
        <v>20186</v>
      </c>
      <c r="I59" s="437">
        <f>IF('TuitionData-4Yr'!ID54&gt;0,('TuitionData-4Yr'!ID54),"NA")</f>
        <v>9037.5</v>
      </c>
      <c r="J59" s="437">
        <f>IF('TuitionData-4Yr'!JD54&gt;0,('TuitionData-4Yr'!JD54),"NA")</f>
        <v>17682</v>
      </c>
      <c r="K59" s="436">
        <f>IF('TuitionData-4Yr'!KD54&gt;0,('TuitionData-4Yr'!KD54),"NA")</f>
        <v>8074</v>
      </c>
      <c r="L59" s="437">
        <f>IF('TuitionData-4Yr'!LD54&gt;0,('TuitionData-4Yr'!LD54),"NA")</f>
        <v>17724</v>
      </c>
      <c r="M59" s="436">
        <f>IF('TuitionData-4Yr'!MD54&gt;0,('TuitionData-4Yr'!MD54),"NA")</f>
        <v>12838</v>
      </c>
      <c r="N59" s="437">
        <f>IF('TuitionData-4Yr'!ND54&gt;0,('TuitionData-4Yr'!ND54),"NA")</f>
        <v>21853</v>
      </c>
      <c r="O59" s="436">
        <f>IF('TuitionData-2Yr'!AA54&gt;0,('TuitionData-2Yr'!AA54),"NA")</f>
        <v>5096</v>
      </c>
      <c r="P59" s="437">
        <f>IF('TuitionData-2Yr'!BA54&gt;0,('TuitionData-2Yr'!BA54),"NA")</f>
        <v>10350</v>
      </c>
      <c r="Q59" s="214" t="s">
        <v>242</v>
      </c>
      <c r="R59" s="21" t="s">
        <v>242</v>
      </c>
      <c r="S59" s="459" t="s">
        <v>137</v>
      </c>
    </row>
    <row r="60" spans="1:19">
      <c r="A60" s="435" t="s">
        <v>152</v>
      </c>
      <c r="B60" s="435"/>
      <c r="C60" s="438">
        <f>(C59/C11)*100</f>
        <v>138.51249053747162</v>
      </c>
      <c r="D60" s="440">
        <f t="shared" ref="D60:R60" si="3">(D59/D11)*100</f>
        <v>101.59081971901476</v>
      </c>
      <c r="E60" s="451">
        <f t="shared" si="3"/>
        <v>144.26917955546449</v>
      </c>
      <c r="F60" s="452">
        <f t="shared" si="3"/>
        <v>137.05376344086022</v>
      </c>
      <c r="G60" s="451">
        <f t="shared" si="3"/>
        <v>123.62471285213397</v>
      </c>
      <c r="H60" s="452">
        <f t="shared" si="3"/>
        <v>107.7017473656129</v>
      </c>
      <c r="I60" s="451">
        <f t="shared" si="3"/>
        <v>113.39397741530742</v>
      </c>
      <c r="J60" s="451">
        <f t="shared" si="3"/>
        <v>101.38761467889907</v>
      </c>
      <c r="K60" s="453">
        <f t="shared" si="3"/>
        <v>106.29278567667193</v>
      </c>
      <c r="L60" s="451">
        <f t="shared" si="3"/>
        <v>105.40588760035683</v>
      </c>
      <c r="M60" s="453">
        <f t="shared" si="3"/>
        <v>164.42110655737704</v>
      </c>
      <c r="N60" s="451">
        <f t="shared" si="3"/>
        <v>124.56110351117191</v>
      </c>
      <c r="O60" s="453">
        <f t="shared" si="3"/>
        <v>134.83264982140494</v>
      </c>
      <c r="P60" s="452">
        <f t="shared" si="3"/>
        <v>130.91323045788008</v>
      </c>
      <c r="Q60" s="451">
        <f t="shared" si="3"/>
        <v>0</v>
      </c>
      <c r="R60" s="451">
        <f t="shared" si="3"/>
        <v>0</v>
      </c>
      <c r="S60" s="437" t="s">
        <v>152</v>
      </c>
    </row>
    <row r="61" spans="1:19">
      <c r="A61" s="441" t="s">
        <v>138</v>
      </c>
      <c r="B61" s="441"/>
      <c r="C61" s="443">
        <f>'TuitionData-4Yr'!CD56</f>
        <v>14880</v>
      </c>
      <c r="D61" s="445">
        <f>'TuitionData-4Yr'!DD56</f>
        <v>36948</v>
      </c>
      <c r="E61" s="443" t="str">
        <f>IF('TuitionData-4Yr'!ED56&gt;0,('TuitionData-4Yr'!ED56),"NA")</f>
        <v>NA</v>
      </c>
      <c r="F61" s="445" t="str">
        <f>IF('TuitionData-4Yr'!FD56&gt;0,('TuitionData-4Yr'!FD56),"NA")</f>
        <v>NA</v>
      </c>
      <c r="G61" s="443">
        <f>IF('TuitionData-4Yr'!GD56&gt;0,('TuitionData-4Yr'!GD56),"NA")</f>
        <v>10418</v>
      </c>
      <c r="H61" s="445">
        <f>IF('TuitionData-4Yr'!HD56&gt;0,('TuitionData-4Yr'!HD56),"NA")</f>
        <v>23107</v>
      </c>
      <c r="I61" s="443" t="str">
        <f>IF('TuitionData-4Yr'!ID56&gt;0,('TuitionData-4Yr'!ID56),"NA")</f>
        <v>NA</v>
      </c>
      <c r="J61" s="443" t="str">
        <f>IF('TuitionData-4Yr'!JD56&gt;0,('TuitionData-4Yr'!JD56),"NA")</f>
        <v>NA</v>
      </c>
      <c r="K61" s="442">
        <f>IF('TuitionData-4Yr'!KD56&gt;0,('TuitionData-4Yr'!KD56),"NA")</f>
        <v>10919</v>
      </c>
      <c r="L61" s="443">
        <f>IF('TuitionData-4Yr'!LD56&gt;0,('TuitionData-4Yr'!LD56),"NA")</f>
        <v>23608</v>
      </c>
      <c r="M61" s="442">
        <f>IF('TuitionData-4Yr'!MD56&gt;0,('TuitionData-4Yr'!MD56),"NA")</f>
        <v>12838</v>
      </c>
      <c r="N61" s="443">
        <f>IF('TuitionData-4Yr'!ND56&gt;0,('TuitionData-4Yr'!ND56),"NA")</f>
        <v>34906</v>
      </c>
      <c r="O61" s="442">
        <f>IF('TuitionData-2Yr'!AA56&gt;0,('TuitionData-2Yr'!AA56),"NA")</f>
        <v>4311</v>
      </c>
      <c r="P61" s="443">
        <f>IF('TuitionData-2Yr'!BA56&gt;0,('TuitionData-2Yr'!BA56),"NA")</f>
        <v>12863</v>
      </c>
      <c r="Q61" s="442" t="str">
        <f>IF('TuitionData-2Yr'!CA56&gt;0,('TuitionData-2Yr'!CA56),"NA")</f>
        <v>NA</v>
      </c>
      <c r="R61" s="443" t="str">
        <f>IF('TuitionData-2Yr'!DA56&gt;0,('TuitionData-2Yr'!DA56),"NA")</f>
        <v>NA</v>
      </c>
      <c r="S61" s="443" t="s">
        <v>138</v>
      </c>
    </row>
    <row r="62" spans="1:19">
      <c r="A62" s="441" t="s">
        <v>139</v>
      </c>
      <c r="B62" s="441"/>
      <c r="C62" s="443" t="str">
        <f>'TuitionData-4Yr'!CD57</f>
        <v>NA</v>
      </c>
      <c r="D62" s="445" t="str">
        <f>'TuitionData-4Yr'!DD57</f>
        <v>NA</v>
      </c>
      <c r="E62" s="443">
        <f>IF('TuitionData-4Yr'!ED57&gt;0,('TuitionData-4Yr'!ED57),"NA")</f>
        <v>10902</v>
      </c>
      <c r="F62" s="445">
        <f>IF('TuitionData-4Yr'!FD57&gt;0,('TuitionData-4Yr'!FD57),"NA")</f>
        <v>30282</v>
      </c>
      <c r="G62" s="443">
        <f>IF('TuitionData-4Yr'!GD57&gt;0,('TuitionData-4Yr'!GD57),"NA")</f>
        <v>8638</v>
      </c>
      <c r="H62" s="445">
        <f>IF('TuitionData-4Yr'!HD57&gt;0,('TuitionData-4Yr'!HD57),"NA")</f>
        <v>20594</v>
      </c>
      <c r="I62" s="443" t="str">
        <f>IF('TuitionData-4Yr'!ID57&gt;0,('TuitionData-4Yr'!ID57),"NA")</f>
        <v>NA</v>
      </c>
      <c r="J62" s="443" t="str">
        <f>IF('TuitionData-4Yr'!JD57&gt;0,('TuitionData-4Yr'!JD57),"NA")</f>
        <v>NA</v>
      </c>
      <c r="K62" s="442" t="str">
        <f>IF('TuitionData-4Yr'!KD57&gt;0,('TuitionData-4Yr'!KD57),"NA")</f>
        <v>NA</v>
      </c>
      <c r="L62" s="443" t="str">
        <f>IF('TuitionData-4Yr'!LD57&gt;0,('TuitionData-4Yr'!LD57),"NA")</f>
        <v>NA</v>
      </c>
      <c r="M62" s="442">
        <f>IF('TuitionData-4Yr'!MD57&gt;0,('TuitionData-4Yr'!MD57),"NA")</f>
        <v>7925</v>
      </c>
      <c r="N62" s="443">
        <f>IF('TuitionData-4Yr'!ND57&gt;0,('TuitionData-4Yr'!ND57),"NA")</f>
        <v>18262</v>
      </c>
      <c r="O62" s="442">
        <f>IF('TuitionData-2Yr'!AA57&gt;0,('TuitionData-2Yr'!AA57),"NA")</f>
        <v>3681</v>
      </c>
      <c r="P62" s="443">
        <f>IF('TuitionData-2Yr'!BA57&gt;0,('TuitionData-2Yr'!BA57),"NA")</f>
        <v>6470</v>
      </c>
      <c r="Q62" s="442" t="str">
        <f>IF('TuitionData-2Yr'!CA57&gt;0,('TuitionData-2Yr'!CA57),"NA")</f>
        <v>NA</v>
      </c>
      <c r="R62" s="443" t="str">
        <f>IF('TuitionData-2Yr'!DA57&gt;0,('TuitionData-2Yr'!DA57),"NA")</f>
        <v>NA</v>
      </c>
      <c r="S62" s="443" t="s">
        <v>139</v>
      </c>
    </row>
    <row r="63" spans="1:19">
      <c r="A63" s="441" t="s">
        <v>140</v>
      </c>
      <c r="B63" s="441"/>
      <c r="C63" s="443">
        <f>'TuitionData-4Yr'!CD58</f>
        <v>15411</v>
      </c>
      <c r="D63" s="445">
        <f>'TuitionData-4Yr'!DD58</f>
        <v>33477</v>
      </c>
      <c r="E63" s="443">
        <f>IF('TuitionData-4Yr'!ED58&gt;0,('TuitionData-4Yr'!ED58),"NA")</f>
        <v>14314</v>
      </c>
      <c r="F63" s="445">
        <f>IF('TuitionData-4Yr'!FD58&gt;0,('TuitionData-4Yr'!FD58),"NA")</f>
        <v>32425</v>
      </c>
      <c r="G63" s="443">
        <f>IF('TuitionData-4Yr'!GD58&gt;0,('TuitionData-4Yr'!GD58),"NA")</f>
        <v>10278</v>
      </c>
      <c r="H63" s="445">
        <f>IF('TuitionData-4Yr'!HD58&gt;0,('TuitionData-4Yr'!HD58),"NA")</f>
        <v>16706</v>
      </c>
      <c r="I63" s="443">
        <f>IF('TuitionData-4Yr'!ID58&gt;0,('TuitionData-4Yr'!ID58),"NA")</f>
        <v>9817.5</v>
      </c>
      <c r="J63" s="443">
        <f>IF('TuitionData-4Yr'!JD58&gt;0,('TuitionData-4Yr'!JD58),"NA")</f>
        <v>15897.5</v>
      </c>
      <c r="K63" s="442">
        <f>IF('TuitionData-4Yr'!KD58&gt;0,('TuitionData-4Yr'!KD58),"NA")</f>
        <v>9266.5</v>
      </c>
      <c r="L63" s="443">
        <f>IF('TuitionData-4Yr'!LD58&gt;0,('TuitionData-4Yr'!LD58),"NA")</f>
        <v>22452</v>
      </c>
      <c r="M63" s="442" t="str">
        <f>IF('TuitionData-4Yr'!MD58&gt;0,('TuitionData-4Yr'!MD58),"NA")</f>
        <v>NA</v>
      </c>
      <c r="N63" s="443" t="str">
        <f>IF('TuitionData-4Yr'!ND58&gt;0,('TuitionData-4Yr'!ND58),"NA")</f>
        <v>NA</v>
      </c>
      <c r="O63" s="442">
        <f>IF('TuitionData-2Yr'!AA58&gt;0,('TuitionData-2Yr'!AA58),"NA")</f>
        <v>4992</v>
      </c>
      <c r="P63" s="443">
        <f>IF('TuitionData-2Yr'!BA58&gt;0,('TuitionData-2Yr'!BA58),"NA")</f>
        <v>10032</v>
      </c>
      <c r="Q63" s="442" t="str">
        <f>IF('TuitionData-2Yr'!CA58&gt;0,('TuitionData-2Yr'!CA58),"NA")</f>
        <v>NA</v>
      </c>
      <c r="R63" s="443" t="str">
        <f>IF('TuitionData-2Yr'!DA58&gt;0,('TuitionData-2Yr'!DA58),"NA")</f>
        <v>NA</v>
      </c>
      <c r="S63" s="443" t="s">
        <v>140</v>
      </c>
    </row>
    <row r="64" spans="1:19">
      <c r="A64" s="441" t="s">
        <v>141</v>
      </c>
      <c r="B64" s="441"/>
      <c r="C64" s="443" t="str">
        <f>'TuitionData-4Yr'!CD59</f>
        <v>NA</v>
      </c>
      <c r="D64" s="445" t="str">
        <f>'TuitionData-4Yr'!DD59</f>
        <v>NA</v>
      </c>
      <c r="E64" s="443">
        <f>IF('TuitionData-4Yr'!ED59&gt;0,('TuitionData-4Yr'!ED59),"NA")</f>
        <v>18067</v>
      </c>
      <c r="F64" s="445">
        <f>IF('TuitionData-4Yr'!FD59&gt;0,('TuitionData-4Yr'!FD59),"NA")</f>
        <v>32637</v>
      </c>
      <c r="G64" s="443">
        <f>IF('TuitionData-4Yr'!GD59&gt;0,('TuitionData-4Yr'!GD59),"NA")</f>
        <v>13770</v>
      </c>
      <c r="H64" s="445">
        <f>IF('TuitionData-4Yr'!HD59&gt;0,('TuitionData-4Yr'!HD59),"NA")</f>
        <v>22230</v>
      </c>
      <c r="I64" s="443" t="str">
        <f>IF('TuitionData-4Yr'!ID59&gt;0,('TuitionData-4Yr'!ID59),"NA")</f>
        <v>NA</v>
      </c>
      <c r="J64" s="443" t="str">
        <f>IF('TuitionData-4Yr'!JD59&gt;0,('TuitionData-4Yr'!JD59),"NA")</f>
        <v>NA</v>
      </c>
      <c r="K64" s="442">
        <f>IF('TuitionData-4Yr'!KD59&gt;0,('TuitionData-4Yr'!KD59),"NA")</f>
        <v>7593</v>
      </c>
      <c r="L64" s="443">
        <f>IF('TuitionData-4Yr'!LD59&gt;0,('TuitionData-4Yr'!LD59),"NA")</f>
        <v>8505</v>
      </c>
      <c r="M64" s="442">
        <f>IF('TuitionData-4Yr'!MD59&gt;0,('TuitionData-4Yr'!MD59),"NA")</f>
        <v>14359</v>
      </c>
      <c r="N64" s="443">
        <f>IF('TuitionData-4Yr'!ND59&gt;0,('TuitionData-4Yr'!ND59),"NA")</f>
        <v>26017</v>
      </c>
      <c r="O64" s="442">
        <f>IF('TuitionData-2Yr'!AA59&gt;0,('TuitionData-2Yr'!AA59),"NA")</f>
        <v>7328</v>
      </c>
      <c r="P64" s="443">
        <f>IF('TuitionData-2Yr'!BA59&gt;0,('TuitionData-2Yr'!BA59),"NA")</f>
        <v>15904</v>
      </c>
      <c r="Q64" s="442" t="str">
        <f>IF('TuitionData-2Yr'!CA59&gt;0,('TuitionData-2Yr'!CA59),"NA")</f>
        <v>NA</v>
      </c>
      <c r="R64" s="443" t="str">
        <f>IF('TuitionData-2Yr'!DA59&gt;0,('TuitionData-2Yr'!DA59),"NA")</f>
        <v>NA</v>
      </c>
      <c r="S64" s="443" t="s">
        <v>141</v>
      </c>
    </row>
    <row r="65" spans="1:19">
      <c r="A65" s="435" t="s">
        <v>142</v>
      </c>
      <c r="B65" s="435"/>
      <c r="C65" s="437">
        <f>'TuitionData-4Yr'!CD60</f>
        <v>14638</v>
      </c>
      <c r="D65" s="444">
        <f>'TuitionData-4Yr'!DD60</f>
        <v>30579</v>
      </c>
      <c r="E65" s="437">
        <f>IF('TuitionData-4Yr'!ED60&gt;0,('TuitionData-4Yr'!ED60),"NA")</f>
        <v>15491.5</v>
      </c>
      <c r="F65" s="444">
        <f>IF('TuitionData-4Yr'!FD60&gt;0,('TuitionData-4Yr'!FD60),"NA")</f>
        <v>30972</v>
      </c>
      <c r="G65" s="437">
        <f>IF('TuitionData-4Yr'!GD60&gt;0,('TuitionData-4Yr'!GD60),"NA")</f>
        <v>12804</v>
      </c>
      <c r="H65" s="444">
        <f>IF('TuitionData-4Yr'!HD60&gt;0,('TuitionData-4Yr'!HD60),"NA")</f>
        <v>20842</v>
      </c>
      <c r="I65" s="437">
        <f>IF('TuitionData-4Yr'!ID60&gt;0,('TuitionData-4Yr'!ID60),"NA")</f>
        <v>12627</v>
      </c>
      <c r="J65" s="437">
        <f>IF('TuitionData-4Yr'!JD60&gt;0,('TuitionData-4Yr'!JD60),"NA")</f>
        <v>20704.5</v>
      </c>
      <c r="K65" s="436">
        <f>IF('TuitionData-4Yr'!KD60&gt;0,('TuitionData-4Yr'!KD60),"NA")</f>
        <v>16149</v>
      </c>
      <c r="L65" s="437">
        <f>IF('TuitionData-4Yr'!LD60&gt;0,('TuitionData-4Yr'!LD60),"NA")</f>
        <v>27578</v>
      </c>
      <c r="M65" s="436" t="str">
        <f>IF('TuitionData-4Yr'!MD60&gt;0,('TuitionData-4Yr'!MD60),"NA")</f>
        <v>NA</v>
      </c>
      <c r="N65" s="437" t="str">
        <f>IF('TuitionData-4Yr'!ND60&gt;0,('TuitionData-4Yr'!ND60),"NA")</f>
        <v>NA</v>
      </c>
      <c r="O65" s="436">
        <f>IF('TuitionData-2Yr'!AA60&gt;0,('TuitionData-2Yr'!AA60),"NA")</f>
        <v>4551</v>
      </c>
      <c r="P65" s="437">
        <f>IF('TuitionData-2Yr'!BA60&gt;0,('TuitionData-2Yr'!BA60),"NA")</f>
        <v>7911</v>
      </c>
      <c r="Q65" s="436" t="str">
        <f>IF('TuitionData-2Yr'!CA60&gt;0,('TuitionData-2Yr'!CA60),"NA")</f>
        <v>NA</v>
      </c>
      <c r="R65" s="437" t="str">
        <f>IF('TuitionData-2Yr'!DA60&gt;0,('TuitionData-2Yr'!DA60),"NA")</f>
        <v>NA</v>
      </c>
      <c r="S65" s="437" t="s">
        <v>142</v>
      </c>
    </row>
    <row r="66" spans="1:19">
      <c r="A66" s="435" t="s">
        <v>143</v>
      </c>
      <c r="B66" s="435"/>
      <c r="C66" s="437">
        <f>'TuitionData-4Yr'!CD61</f>
        <v>9490</v>
      </c>
      <c r="D66" s="444">
        <f>'TuitionData-4Yr'!DD61</f>
        <v>24403</v>
      </c>
      <c r="E66" s="437" t="str">
        <f>IF('TuitionData-4Yr'!ED61&gt;0,('TuitionData-4Yr'!ED61),"NA")</f>
        <v>NA</v>
      </c>
      <c r="F66" s="444" t="str">
        <f>IF('TuitionData-4Yr'!FD61&gt;0,('TuitionData-4Yr'!FD61),"NA")</f>
        <v>NA</v>
      </c>
      <c r="G66" s="437">
        <f>IF('TuitionData-4Yr'!GD61&gt;0,('TuitionData-4Yr'!GD61),"NA")</f>
        <v>7090</v>
      </c>
      <c r="H66" s="444">
        <f>IF('TuitionData-4Yr'!HD61&gt;0,('TuitionData-4Yr'!HD61),"NA")</f>
        <v>14480</v>
      </c>
      <c r="I66" s="437">
        <f>IF('TuitionData-4Yr'!ID61&gt;0,('TuitionData-4Yr'!ID61),"NA")</f>
        <v>8166</v>
      </c>
      <c r="J66" s="437">
        <f>IF('TuitionData-4Yr'!JD61&gt;0,('TuitionData-4Yr'!JD61),"NA")</f>
        <v>17816</v>
      </c>
      <c r="K66" s="436">
        <f>IF('TuitionData-4Yr'!KD61&gt;0,('TuitionData-4Yr'!KD61),"NA")</f>
        <v>7525</v>
      </c>
      <c r="L66" s="437">
        <f>IF('TuitionData-4Yr'!LD61&gt;0,('TuitionData-4Yr'!LD61),"NA")</f>
        <v>17533</v>
      </c>
      <c r="M66" s="436">
        <f>IF('TuitionData-4Yr'!MD61&gt;0,('TuitionData-4Yr'!MD61),"NA")</f>
        <v>8120</v>
      </c>
      <c r="N66" s="437">
        <f>IF('TuitionData-4Yr'!ND61&gt;0,('TuitionData-4Yr'!ND61),"NA")</f>
        <v>14348</v>
      </c>
      <c r="O66" s="436">
        <f>IF('TuitionData-2Yr'!AA61&gt;0,('TuitionData-2Yr'!AA61),"NA")</f>
        <v>5184.5</v>
      </c>
      <c r="P66" s="437">
        <f>IF('TuitionData-2Yr'!BA61&gt;0,('TuitionData-2Yr'!BA61),"NA")</f>
        <v>9619</v>
      </c>
      <c r="Q66" s="436">
        <f>IF('TuitionData-2Yr'!CA61&gt;0,('TuitionData-2Yr'!CA61),"NA")</f>
        <v>11792</v>
      </c>
      <c r="R66" s="437">
        <f>IF('TuitionData-2Yr'!DA61&gt;0,('TuitionData-2Yr'!DA61),"NA")</f>
        <v>11792</v>
      </c>
      <c r="S66" s="437" t="s">
        <v>143</v>
      </c>
    </row>
    <row r="67" spans="1:19">
      <c r="A67" s="435" t="s">
        <v>144</v>
      </c>
      <c r="B67" s="435"/>
      <c r="C67" s="437">
        <f>'TuitionData-4Yr'!CD62</f>
        <v>18436</v>
      </c>
      <c r="D67" s="444">
        <f>'TuitionData-4Yr'!DD62</f>
        <v>30642</v>
      </c>
      <c r="E67" s="437">
        <f>IF('TuitionData-4Yr'!ED62&gt;0,('TuitionData-4Yr'!ED62),"NA")</f>
        <v>12146</v>
      </c>
      <c r="F67" s="444">
        <f>IF('TuitionData-4Yr'!FD62&gt;0,('TuitionData-4Yr'!FD62),"NA")</f>
        <v>17271</v>
      </c>
      <c r="G67" s="437">
        <f>IF('TuitionData-4Yr'!GD62&gt;0,('TuitionData-4Yr'!GD62),"NA")</f>
        <v>11078</v>
      </c>
      <c r="H67" s="444">
        <f>IF('TuitionData-4Yr'!HD62&gt;0,('TuitionData-4Yr'!HD62),"NA")</f>
        <v>20861</v>
      </c>
      <c r="I67" s="437">
        <f>IF('TuitionData-4Yr'!ID62&gt;0,('TuitionData-4Yr'!ID62),"NA")</f>
        <v>10840</v>
      </c>
      <c r="J67" s="437">
        <f>IF('TuitionData-4Yr'!JD62&gt;0,('TuitionData-4Yr'!JD62),"NA")</f>
        <v>15586</v>
      </c>
      <c r="K67" s="436">
        <f>IF('TuitionData-4Yr'!KD62&gt;0,('TuitionData-4Yr'!KD62),"NA")</f>
        <v>10576</v>
      </c>
      <c r="L67" s="437">
        <f>IF('TuitionData-4Yr'!LD62&gt;0,('TuitionData-4Yr'!LD62),"NA")</f>
        <v>17151</v>
      </c>
      <c r="M67" s="436">
        <f>IF('TuitionData-4Yr'!MD62&gt;0,('TuitionData-4Yr'!MD62),"NA")</f>
        <v>13900</v>
      </c>
      <c r="N67" s="437">
        <f>IF('TuitionData-4Yr'!ND62&gt;0,('TuitionData-4Yr'!ND62),"NA")</f>
        <v>22378</v>
      </c>
      <c r="O67" s="436">
        <f>IF('TuitionData-2Yr'!AA62&gt;0,('TuitionData-2Yr'!AA62),"NA")</f>
        <v>5730</v>
      </c>
      <c r="P67" s="437">
        <f>IF('TuitionData-2Yr'!BA62&gt;0,('TuitionData-2Yr'!BA62),"NA")</f>
        <v>13620</v>
      </c>
      <c r="Q67" s="436" t="str">
        <f>IF('TuitionData-2Yr'!CA62&gt;0,('TuitionData-2Yr'!CA62),"NA")</f>
        <v>NA</v>
      </c>
      <c r="R67" s="437" t="str">
        <f>IF('TuitionData-2Yr'!DA62&gt;0,('TuitionData-2Yr'!DA62),"NA")</f>
        <v>NA</v>
      </c>
      <c r="S67" s="437" t="s">
        <v>144</v>
      </c>
    </row>
    <row r="68" spans="1:19">
      <c r="A68" s="435" t="s">
        <v>145</v>
      </c>
      <c r="B68" s="435"/>
      <c r="C68" s="437" t="str">
        <f>'TuitionData-4Yr'!CD63</f>
        <v>NA</v>
      </c>
      <c r="D68" s="444" t="str">
        <f>'TuitionData-4Yr'!DD63</f>
        <v>NA</v>
      </c>
      <c r="E68" s="437">
        <f>IF('TuitionData-4Yr'!ED63&gt;0,('TuitionData-4Yr'!ED63),"NA")</f>
        <v>13792</v>
      </c>
      <c r="F68" s="444">
        <f>IF('TuitionData-4Yr'!FD63&gt;0,('TuitionData-4Yr'!FD63),"NA")</f>
        <v>30042</v>
      </c>
      <c r="G68" s="437">
        <f>IF('TuitionData-4Yr'!GD63&gt;0,('TuitionData-4Yr'!GD63),"NA")</f>
        <v>8776</v>
      </c>
      <c r="H68" s="444">
        <f>IF('TuitionData-4Yr'!HD63&gt;0,('TuitionData-4Yr'!HD63),"NA")</f>
        <v>21289</v>
      </c>
      <c r="I68" s="437" t="str">
        <f>IF('TuitionData-4Yr'!ID63&gt;0,('TuitionData-4Yr'!ID63),"NA")</f>
        <v>NA</v>
      </c>
      <c r="J68" s="437" t="str">
        <f>IF('TuitionData-4Yr'!JD63&gt;0,('TuitionData-4Yr'!JD63),"NA")</f>
        <v>NA</v>
      </c>
      <c r="K68" s="436" t="str">
        <f>IF('TuitionData-4Yr'!KD63&gt;0,('TuitionData-4Yr'!KD63),"NA")</f>
        <v>NA</v>
      </c>
      <c r="L68" s="437" t="str">
        <f>IF('TuitionData-4Yr'!LD63&gt;0,('TuitionData-4Yr'!LD63),"NA")</f>
        <v>NA</v>
      </c>
      <c r="M68" s="436" t="str">
        <f>IF('TuitionData-4Yr'!MD63&gt;0,('TuitionData-4Yr'!MD63),"NA")</f>
        <v>NA</v>
      </c>
      <c r="N68" s="437" t="str">
        <f>IF('TuitionData-4Yr'!ND63&gt;0,('TuitionData-4Yr'!ND63),"NA")</f>
        <v>NA</v>
      </c>
      <c r="O68" s="436">
        <f>IF('TuitionData-2Yr'!AA63&gt;0,('TuitionData-2Yr'!AA63),"NA")</f>
        <v>4564</v>
      </c>
      <c r="P68" s="437">
        <f>IF('TuitionData-2Yr'!BA63&gt;0,('TuitionData-2Yr'!BA63),"NA")</f>
        <v>12156</v>
      </c>
      <c r="Q68" s="436" t="str">
        <f>IF('TuitionData-2Yr'!CA63&gt;0,('TuitionData-2Yr'!CA63),"NA")</f>
        <v>NA</v>
      </c>
      <c r="R68" s="437" t="str">
        <f>IF('TuitionData-2Yr'!DA63&gt;0,('TuitionData-2Yr'!DA63),"NA")</f>
        <v>NA</v>
      </c>
      <c r="S68" s="437" t="s">
        <v>145</v>
      </c>
    </row>
    <row r="69" spans="1:19">
      <c r="A69" s="429" t="s">
        <v>146</v>
      </c>
      <c r="B69" s="429"/>
      <c r="C69" s="433" t="str">
        <f>'TuitionData-4Yr'!CD64</f>
        <v>NA</v>
      </c>
      <c r="D69" s="449" t="str">
        <f>'TuitionData-4Yr'!DD64</f>
        <v>NA</v>
      </c>
      <c r="E69" s="433">
        <f>IF('TuitionData-4Yr'!ED64&gt;0,('TuitionData-4Yr'!ED64),"NA")</f>
        <v>17740</v>
      </c>
      <c r="F69" s="449">
        <f>IF('TuitionData-4Yr'!FD64&gt;0,('TuitionData-4Yr'!FD64),"NA")</f>
        <v>41356</v>
      </c>
      <c r="G69" s="433" t="str">
        <f>IF('TuitionData-4Yr'!GD64&gt;0,('TuitionData-4Yr'!GD64),"NA")</f>
        <v>NA</v>
      </c>
      <c r="H69" s="449" t="str">
        <f>IF('TuitionData-4Yr'!HD64&gt;0,('TuitionData-4Yr'!HD64),"NA")</f>
        <v>NA</v>
      </c>
      <c r="I69" s="433" t="str">
        <f>IF('TuitionData-4Yr'!ID64&gt;0,('TuitionData-4Yr'!ID64),"NA")</f>
        <v>NA</v>
      </c>
      <c r="J69" s="433" t="str">
        <f>IF('TuitionData-4Yr'!JD64&gt;0,('TuitionData-4Yr'!JD64),"NA")</f>
        <v>NA</v>
      </c>
      <c r="K69" s="450">
        <f>IF('TuitionData-4Yr'!KD64&gt;0,('TuitionData-4Yr'!KD64),"NA")</f>
        <v>11730</v>
      </c>
      <c r="L69" s="433">
        <f>IF('TuitionData-4Yr'!LD64&gt;0,('TuitionData-4Yr'!LD64),"NA")</f>
        <v>24690</v>
      </c>
      <c r="M69" s="450">
        <f>IF('TuitionData-4Yr'!MD64&gt;0,('TuitionData-4Yr'!MD64),"NA")</f>
        <v>11970</v>
      </c>
      <c r="N69" s="433">
        <f>IF('TuitionData-4Yr'!ND64&gt;0,('TuitionData-4Yr'!ND64),"NA")</f>
        <v>27002</v>
      </c>
      <c r="O69" s="450">
        <f>IF('TuitionData-2Yr'!AA64&gt;0,('TuitionData-2Yr'!AA64),"NA")</f>
        <v>6414</v>
      </c>
      <c r="P69" s="433">
        <f>IF('TuitionData-2Yr'!BA64&gt;0,('TuitionData-2Yr'!BA64),"NA")</f>
        <v>12678</v>
      </c>
      <c r="Q69" s="450" t="str">
        <f>IF('TuitionData-2Yr'!CA64&gt;0,('TuitionData-2Yr'!CA64),"NA")</f>
        <v>NA</v>
      </c>
      <c r="R69" s="433" t="str">
        <f>IF('TuitionData-2Yr'!DA64&gt;0,('TuitionData-2Yr'!DA64),"NA")</f>
        <v>NA</v>
      </c>
      <c r="S69" s="433" t="s">
        <v>146</v>
      </c>
    </row>
    <row r="70" spans="1:19">
      <c r="A70" s="460" t="s">
        <v>147</v>
      </c>
      <c r="B70" s="460"/>
      <c r="C70" s="455" t="str">
        <f>'TuitionData-4Yr'!CD65</f>
        <v>NA</v>
      </c>
      <c r="D70" s="456" t="str">
        <f>'TuitionData-4Yr'!DD65</f>
        <v>NA</v>
      </c>
      <c r="E70" s="455" t="str">
        <f>IF('TuitionData-4Yr'!ED65&gt;0,('TuitionData-4Yr'!ED65),"NA")</f>
        <v>NA</v>
      </c>
      <c r="F70" s="456" t="str">
        <f>IF('TuitionData-4Yr'!FD65&gt;0,('TuitionData-4Yr'!FD65),"NA")</f>
        <v>NA</v>
      </c>
      <c r="G70" s="455">
        <f>IF('TuitionData-4Yr'!GD65&gt;0,('TuitionData-4Yr'!GD65),"NA")</f>
        <v>5756</v>
      </c>
      <c r="H70" s="456">
        <f>IF('TuitionData-4Yr'!HD65&gt;0,('TuitionData-4Yr'!HD65),"NA")</f>
        <v>12092</v>
      </c>
      <c r="I70" s="455" t="str">
        <f>IF('TuitionData-4Yr'!ID65&gt;0,('TuitionData-4Yr'!ID65),"NA")</f>
        <v>NA</v>
      </c>
      <c r="J70" s="455" t="str">
        <f>IF('TuitionData-4Yr'!JD65&gt;0,('TuitionData-4Yr'!JD65),"NA")</f>
        <v>NA</v>
      </c>
      <c r="K70" s="457" t="str">
        <f>IF('TuitionData-4Yr'!KD65&gt;0,('TuitionData-4Yr'!KD65),"NA")</f>
        <v>NA</v>
      </c>
      <c r="L70" s="455" t="str">
        <f>IF('TuitionData-4Yr'!LD65&gt;0,('TuitionData-4Yr'!LD65),"NA")</f>
        <v>NA</v>
      </c>
      <c r="M70" s="457" t="str">
        <f>IF('TuitionData-4Yr'!MD65&gt;0,('TuitionData-4Yr'!MD65),"NA")</f>
        <v>NA</v>
      </c>
      <c r="N70" s="455" t="str">
        <f>IF('TuitionData-4Yr'!ND65&gt;0,('TuitionData-4Yr'!ND65),"NA")</f>
        <v>NA</v>
      </c>
      <c r="O70" s="457" t="str">
        <f>IF('TuitionData-2Yr'!AA65&gt;0,('TuitionData-2Yr'!AA65),"NA")</f>
        <v>NA</v>
      </c>
      <c r="P70" s="455" t="str">
        <f>IF('TuitionData-2Yr'!BA65&gt;0,('TuitionData-2Yr'!BA65),"NA")</f>
        <v>NA</v>
      </c>
      <c r="Q70" s="457" t="str">
        <f>IF('TuitionData-2Yr'!CA65&gt;0,('TuitionData-2Yr'!CA65),"NA")</f>
        <v>NA</v>
      </c>
      <c r="R70" s="455" t="str">
        <f>IF('TuitionData-2Yr'!DA65&gt;0,('TuitionData-2Yr'!DA65),"NA")</f>
        <v>NA</v>
      </c>
      <c r="S70" s="461" t="s">
        <v>147</v>
      </c>
    </row>
    <row r="71" spans="1:19" ht="9.75" customHeight="1"/>
    <row r="72" spans="1:19" ht="17.25" customHeight="1">
      <c r="A72" s="12" t="s">
        <v>246</v>
      </c>
      <c r="L72" s="407"/>
      <c r="M72" s="407"/>
      <c r="N72" s="407"/>
      <c r="O72" s="407"/>
      <c r="P72" s="407"/>
      <c r="Q72" s="1"/>
      <c r="R72" s="407"/>
    </row>
    <row r="73" spans="1:19" ht="17.25" customHeight="1">
      <c r="A73" s="12" t="s">
        <v>241</v>
      </c>
      <c r="L73" s="407"/>
      <c r="M73" s="407"/>
      <c r="N73" s="407"/>
      <c r="O73" s="407"/>
      <c r="P73" s="407"/>
      <c r="Q73" s="1"/>
      <c r="R73" s="407"/>
    </row>
    <row r="74" spans="1:19" ht="19.5" customHeight="1">
      <c r="A74" s="462" t="s">
        <v>90</v>
      </c>
      <c r="L74" s="514"/>
    </row>
    <row r="75" spans="1:19" ht="71.25" customHeight="1">
      <c r="A75" s="524" t="s">
        <v>244</v>
      </c>
      <c r="B75" s="547"/>
      <c r="C75" s="547"/>
      <c r="D75" s="547"/>
      <c r="E75" s="547"/>
      <c r="F75" s="547"/>
      <c r="G75" s="547"/>
      <c r="H75" s="547"/>
      <c r="I75" s="547"/>
      <c r="J75" s="547"/>
      <c r="K75" s="463"/>
      <c r="L75" s="463"/>
      <c r="M75" s="463"/>
      <c r="N75" s="463"/>
      <c r="O75" s="463"/>
      <c r="P75" s="463"/>
      <c r="Q75" s="463"/>
      <c r="R75" s="463"/>
    </row>
    <row r="76" spans="1:19" ht="34.5" customHeight="1">
      <c r="A76" s="524" t="s">
        <v>240</v>
      </c>
      <c r="B76" s="524"/>
      <c r="C76" s="524"/>
      <c r="D76" s="524"/>
      <c r="E76" s="524"/>
      <c r="F76" s="524"/>
      <c r="G76" s="524"/>
      <c r="H76" s="524"/>
      <c r="I76" s="524"/>
      <c r="J76" s="524"/>
      <c r="K76" s="547"/>
      <c r="L76" s="547"/>
      <c r="M76" s="547"/>
      <c r="N76" s="547"/>
      <c r="O76" s="547"/>
      <c r="P76" s="547"/>
      <c r="Q76" s="547"/>
      <c r="R76" s="547"/>
    </row>
    <row r="77" spans="1:19" ht="30.75" customHeight="1">
      <c r="A77" s="12" t="s">
        <v>46</v>
      </c>
      <c r="B77" s="524" t="s">
        <v>196</v>
      </c>
      <c r="C77" s="525"/>
      <c r="D77" s="525"/>
      <c r="E77" s="525"/>
      <c r="F77" s="525"/>
      <c r="G77" s="525"/>
      <c r="H77" s="525"/>
      <c r="I77" s="525"/>
      <c r="J77" s="525"/>
      <c r="K77" s="467"/>
      <c r="L77" s="467"/>
      <c r="M77" s="467"/>
      <c r="N77" s="467"/>
      <c r="O77" s="467"/>
      <c r="P77" s="467"/>
      <c r="Q77" s="467"/>
      <c r="R77" s="467"/>
    </row>
    <row r="78" spans="1:19">
      <c r="S78" s="10" t="s">
        <v>239</v>
      </c>
    </row>
  </sheetData>
  <mergeCells count="5">
    <mergeCell ref="A2:J2"/>
    <mergeCell ref="A75:J75"/>
    <mergeCell ref="A76:J76"/>
    <mergeCell ref="K76:R76"/>
    <mergeCell ref="B77:J77"/>
  </mergeCells>
  <printOptions horizontalCentered="1"/>
  <pageMargins left="0.5" right="0.51" top="0.5" bottom="0.4" header="0.5" footer="0.45"/>
  <pageSetup scale="67" orientation="portrait" r:id="rId1"/>
  <headerFooter alignWithMargins="0">
    <oddFooter>&amp;L&amp;"Arial,Regular"&amp;8SREB Fact Book&amp;R&amp;"Arial,Regular"&amp;8&amp;D</oddFooter>
  </headerFooter>
  <colBreaks count="1" manualBreakCount="1">
    <brk id="10" max="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ND70"/>
  <sheetViews>
    <sheetView zoomScale="90" zoomScaleNormal="90" workbookViewId="0">
      <pane xSplit="1" ySplit="5" topLeftCell="F6" activePane="bottomRight" state="frozen"/>
      <selection pane="topRight" activeCell="B1" sqref="B1"/>
      <selection pane="bottomLeft" activeCell="A6" sqref="A6"/>
      <selection pane="bottomRight" activeCell="ID25" sqref="ID25"/>
    </sheetView>
  </sheetViews>
  <sheetFormatPr defaultColWidth="5.7109375" defaultRowHeight="12.75"/>
  <cols>
    <col min="1" max="1" width="21.5703125" style="3" customWidth="1"/>
    <col min="2" max="2" width="9.5703125" style="3" customWidth="1"/>
    <col min="3" max="29" width="9.42578125" style="10" customWidth="1"/>
    <col min="30" max="30" width="11.140625" style="10" customWidth="1"/>
    <col min="31" max="42" width="8.42578125" style="10" customWidth="1"/>
    <col min="43" max="43" width="9.140625" style="10" customWidth="1"/>
    <col min="44" max="48" width="8.42578125" style="10" customWidth="1"/>
    <col min="49" max="50" width="12" style="10" customWidth="1"/>
    <col min="51" max="51" width="12" style="10" bestFit="1" customWidth="1"/>
    <col min="52" max="56" width="9.42578125" style="10" customWidth="1"/>
    <col min="57" max="68" width="7.5703125" style="10" customWidth="1"/>
    <col min="69" max="71" width="7.85546875" style="10" bestFit="1" customWidth="1"/>
    <col min="72" max="72" width="7.85546875" style="10" customWidth="1"/>
    <col min="73" max="82" width="9.42578125" style="10" customWidth="1"/>
    <col min="83" max="88" width="7.5703125" style="10" customWidth="1"/>
    <col min="89" max="89" width="8.85546875" style="10" customWidth="1"/>
    <col min="90" max="90" width="8.7109375" style="10" customWidth="1"/>
    <col min="91" max="91" width="9.42578125" style="10" customWidth="1"/>
    <col min="92" max="92" width="10" style="10" customWidth="1"/>
    <col min="93" max="93" width="9.28515625" style="10" customWidth="1"/>
    <col min="94" max="94" width="8.5703125" style="10" customWidth="1"/>
    <col min="95" max="108" width="9.42578125" style="10" customWidth="1"/>
    <col min="109" max="116" width="7.5703125" style="10" customWidth="1"/>
    <col min="117" max="117" width="8.85546875" style="10" customWidth="1"/>
    <col min="118" max="120" width="7.5703125" style="10" customWidth="1"/>
    <col min="121" max="134" width="9.42578125" style="10" customWidth="1"/>
    <col min="135" max="142" width="7.5703125" style="10" customWidth="1"/>
    <col min="143" max="144" width="8.140625" style="10" customWidth="1"/>
    <col min="145" max="145" width="8.85546875" style="10" customWidth="1"/>
    <col min="146" max="146" width="8.7109375" style="10" customWidth="1"/>
    <col min="147" max="160" width="9.42578125" style="10" customWidth="1"/>
    <col min="161" max="172" width="7.5703125" style="10" customWidth="1"/>
    <col min="173" max="186" width="9.42578125" style="10" customWidth="1"/>
    <col min="187" max="197" width="7.5703125" style="10" customWidth="1"/>
    <col min="198" max="198" width="8.42578125" style="10" customWidth="1"/>
    <col min="199" max="199" width="10" style="10" customWidth="1"/>
    <col min="200" max="212" width="9.42578125" style="10" customWidth="1"/>
    <col min="213" max="224" width="7.5703125" style="10" customWidth="1"/>
    <col min="225" max="238" width="9.42578125" style="10" customWidth="1"/>
    <col min="239" max="249" width="7.5703125" style="10" customWidth="1"/>
    <col min="250" max="264" width="9.42578125" style="10" customWidth="1"/>
    <col min="265" max="276" width="7.5703125" style="10" customWidth="1"/>
    <col min="277" max="290" width="9.42578125" style="10" customWidth="1"/>
    <col min="291" max="301" width="7.5703125" style="10" customWidth="1"/>
    <col min="302" max="302" width="8.28515625" style="10" customWidth="1"/>
    <col min="303" max="316" width="9.42578125" style="10" customWidth="1"/>
    <col min="317" max="328" width="7.5703125" style="10" customWidth="1"/>
    <col min="329" max="342" width="9.42578125" style="10" customWidth="1"/>
    <col min="343" max="353" width="7.5703125" style="10" customWidth="1"/>
    <col min="354" max="354" width="8.85546875" style="10" customWidth="1"/>
    <col min="355" max="368" width="9.42578125" style="10" customWidth="1"/>
    <col min="369" max="369" width="4.28515625" style="3" customWidth="1"/>
    <col min="370" max="370" width="4.42578125" style="3" customWidth="1"/>
    <col min="371" max="371" width="4.28515625" style="3" customWidth="1"/>
    <col min="372" max="372" width="4.42578125" style="3" customWidth="1"/>
    <col min="373" max="373" width="3.85546875" style="3" customWidth="1"/>
    <col min="374" max="374" width="4.42578125" style="3" customWidth="1"/>
    <col min="375" max="375" width="4.5703125" style="3" customWidth="1"/>
    <col min="376" max="376" width="4.85546875" style="3" customWidth="1"/>
    <col min="377" max="16384" width="5.7109375" style="3"/>
  </cols>
  <sheetData>
    <row r="1" spans="1:368">
      <c r="A1" s="4" t="s">
        <v>0</v>
      </c>
      <c r="B1" s="4"/>
      <c r="DE1" s="10" t="s">
        <v>0</v>
      </c>
      <c r="HE1" s="4" t="s">
        <v>0</v>
      </c>
      <c r="LE1" s="4" t="s">
        <v>0</v>
      </c>
    </row>
    <row r="2" spans="1:368">
      <c r="NA2" s="35"/>
    </row>
    <row r="3" spans="1:368" s="4" customFormat="1">
      <c r="A3" s="57"/>
      <c r="B3" s="56" t="s">
        <v>54</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329" t="s">
        <v>2</v>
      </c>
      <c r="BF3" s="330"/>
      <c r="BG3" s="330"/>
      <c r="BH3" s="330"/>
      <c r="BI3" s="330"/>
      <c r="BJ3" s="330"/>
      <c r="BK3" s="330"/>
      <c r="BL3" s="330"/>
      <c r="BM3" s="330"/>
      <c r="BN3" s="330"/>
      <c r="BO3" s="330"/>
      <c r="BP3" s="330"/>
      <c r="BQ3" s="330"/>
      <c r="BR3" s="330"/>
      <c r="BS3" s="330"/>
      <c r="BT3" s="330"/>
      <c r="BU3" s="330"/>
      <c r="BV3" s="330"/>
      <c r="BW3" s="330"/>
      <c r="BX3" s="330"/>
      <c r="BY3" s="330"/>
      <c r="BZ3" s="330"/>
      <c r="CA3" s="330"/>
      <c r="CB3" s="330"/>
      <c r="CC3" s="330"/>
      <c r="CD3" s="471"/>
      <c r="CE3" s="330"/>
      <c r="CF3" s="330"/>
      <c r="CG3" s="330"/>
      <c r="CH3" s="330"/>
      <c r="CI3" s="330"/>
      <c r="CJ3" s="330"/>
      <c r="CK3" s="330"/>
      <c r="CL3" s="330"/>
      <c r="CM3" s="330"/>
      <c r="CN3" s="330"/>
      <c r="CO3" s="330"/>
      <c r="CP3" s="330"/>
      <c r="CQ3" s="330"/>
      <c r="CR3" s="330"/>
      <c r="CS3" s="330"/>
      <c r="CT3" s="330"/>
      <c r="CU3" s="330"/>
      <c r="CV3" s="330"/>
      <c r="CW3" s="330"/>
      <c r="CX3" s="330"/>
      <c r="CY3" s="330"/>
      <c r="CZ3" s="330"/>
      <c r="DA3" s="330"/>
      <c r="DB3" s="330"/>
      <c r="DC3" s="330"/>
      <c r="DD3" s="471"/>
      <c r="DE3" s="331" t="s">
        <v>3</v>
      </c>
      <c r="DF3" s="332"/>
      <c r="DG3" s="332"/>
      <c r="DH3" s="332"/>
      <c r="DI3" s="332"/>
      <c r="DJ3" s="332"/>
      <c r="DK3" s="332"/>
      <c r="DL3" s="332"/>
      <c r="DM3" s="332"/>
      <c r="DN3" s="332"/>
      <c r="DO3" s="332"/>
      <c r="DP3" s="332"/>
      <c r="DQ3" s="332"/>
      <c r="DR3" s="332"/>
      <c r="DS3" s="332"/>
      <c r="DT3" s="332"/>
      <c r="DU3" s="332"/>
      <c r="DV3" s="332"/>
      <c r="DW3" s="332"/>
      <c r="DX3" s="332"/>
      <c r="DY3" s="332"/>
      <c r="DZ3" s="332"/>
      <c r="EA3" s="332"/>
      <c r="EB3" s="332"/>
      <c r="EC3" s="472"/>
      <c r="ED3" s="481"/>
      <c r="EE3" s="332"/>
      <c r="EF3" s="332"/>
      <c r="EG3" s="332"/>
      <c r="EH3" s="332"/>
      <c r="EI3" s="332"/>
      <c r="EJ3" s="332"/>
      <c r="EK3" s="332"/>
      <c r="EL3" s="332"/>
      <c r="EM3" s="332"/>
      <c r="EN3" s="332"/>
      <c r="EO3" s="332"/>
      <c r="EP3" s="332"/>
      <c r="EQ3" s="332"/>
      <c r="ER3" s="332"/>
      <c r="ES3" s="332"/>
      <c r="ET3" s="332"/>
      <c r="EU3" s="332"/>
      <c r="EV3" s="332"/>
      <c r="EW3" s="332"/>
      <c r="EX3" s="332"/>
      <c r="EY3" s="332"/>
      <c r="EZ3" s="332"/>
      <c r="FA3" s="332"/>
      <c r="FB3" s="332"/>
      <c r="FC3" s="472"/>
      <c r="FD3" s="481"/>
      <c r="FE3" s="334" t="s">
        <v>4</v>
      </c>
      <c r="FF3" s="335"/>
      <c r="FG3" s="335"/>
      <c r="FH3" s="335"/>
      <c r="FI3" s="335"/>
      <c r="FJ3" s="335"/>
      <c r="FK3" s="335"/>
      <c r="FL3" s="335"/>
      <c r="FM3" s="335"/>
      <c r="FN3" s="335"/>
      <c r="FO3" s="335"/>
      <c r="FP3" s="335"/>
      <c r="FQ3" s="335"/>
      <c r="FR3" s="335"/>
      <c r="FS3" s="335"/>
      <c r="FT3" s="335"/>
      <c r="FU3" s="335"/>
      <c r="FV3" s="335"/>
      <c r="FW3" s="335"/>
      <c r="FX3" s="335"/>
      <c r="FY3" s="335"/>
      <c r="FZ3" s="335"/>
      <c r="GA3" s="335"/>
      <c r="GB3" s="335"/>
      <c r="GC3" s="473"/>
      <c r="GD3" s="480"/>
      <c r="GE3" s="335"/>
      <c r="GF3" s="335"/>
      <c r="GG3" s="335"/>
      <c r="GH3" s="335"/>
      <c r="GI3" s="335"/>
      <c r="GJ3" s="335"/>
      <c r="GK3" s="335"/>
      <c r="GL3" s="335"/>
      <c r="GM3" s="335"/>
      <c r="GN3" s="335"/>
      <c r="GO3" s="335"/>
      <c r="GP3" s="335"/>
      <c r="GQ3" s="335"/>
      <c r="GR3" s="335"/>
      <c r="GS3" s="335"/>
      <c r="GT3" s="335"/>
      <c r="GU3" s="335"/>
      <c r="GV3" s="335"/>
      <c r="GW3" s="335"/>
      <c r="GX3" s="335"/>
      <c r="GY3" s="335"/>
      <c r="GZ3" s="335"/>
      <c r="HA3" s="335"/>
      <c r="HB3" s="335"/>
      <c r="HC3" s="473"/>
      <c r="HD3" s="480"/>
      <c r="HE3" s="336" t="s">
        <v>5</v>
      </c>
      <c r="HF3" s="337"/>
      <c r="HG3" s="337"/>
      <c r="HH3" s="337"/>
      <c r="HI3" s="337"/>
      <c r="HJ3" s="337"/>
      <c r="HK3" s="337"/>
      <c r="HL3" s="337"/>
      <c r="HM3" s="337"/>
      <c r="HN3" s="337"/>
      <c r="HO3" s="337"/>
      <c r="HP3" s="337"/>
      <c r="HQ3" s="337"/>
      <c r="HR3" s="337"/>
      <c r="HS3" s="337"/>
      <c r="HT3" s="337"/>
      <c r="HU3" s="337"/>
      <c r="HV3" s="337"/>
      <c r="HW3" s="337"/>
      <c r="HX3" s="337"/>
      <c r="HY3" s="337"/>
      <c r="HZ3" s="337"/>
      <c r="IA3" s="337"/>
      <c r="IB3" s="337"/>
      <c r="IC3" s="474"/>
      <c r="ID3" s="479"/>
      <c r="IE3" s="337"/>
      <c r="IF3" s="337"/>
      <c r="IG3" s="337"/>
      <c r="IH3" s="337"/>
      <c r="II3" s="337"/>
      <c r="IJ3" s="337"/>
      <c r="IK3" s="337"/>
      <c r="IL3" s="337"/>
      <c r="IM3" s="337"/>
      <c r="IN3" s="337"/>
      <c r="IO3" s="337"/>
      <c r="IP3" s="337"/>
      <c r="IQ3" s="337"/>
      <c r="IR3" s="337"/>
      <c r="IS3" s="337"/>
      <c r="IT3" s="337"/>
      <c r="IU3" s="337"/>
      <c r="IV3" s="337"/>
      <c r="IW3" s="337"/>
      <c r="IX3" s="337"/>
      <c r="IY3" s="337"/>
      <c r="IZ3" s="337"/>
      <c r="JA3" s="337"/>
      <c r="JB3" s="337"/>
      <c r="JC3" s="474"/>
      <c r="JD3" s="479"/>
      <c r="JE3" s="338" t="s">
        <v>6</v>
      </c>
      <c r="JF3" s="339"/>
      <c r="JG3" s="339"/>
      <c r="JH3" s="339"/>
      <c r="JI3" s="339"/>
      <c r="JJ3" s="339"/>
      <c r="JK3" s="339"/>
      <c r="JL3" s="339"/>
      <c r="JM3" s="339"/>
      <c r="JN3" s="339"/>
      <c r="JO3" s="339"/>
      <c r="JP3" s="339"/>
      <c r="JQ3" s="339"/>
      <c r="JR3" s="339"/>
      <c r="JS3" s="339"/>
      <c r="JT3" s="339"/>
      <c r="JU3" s="339"/>
      <c r="JV3" s="339"/>
      <c r="JW3" s="339"/>
      <c r="JX3" s="339"/>
      <c r="JY3" s="339"/>
      <c r="JZ3" s="339"/>
      <c r="KA3" s="339"/>
      <c r="KB3" s="339"/>
      <c r="KC3" s="475"/>
      <c r="KD3" s="478"/>
      <c r="KE3" s="339"/>
      <c r="KF3" s="339"/>
      <c r="KG3" s="339"/>
      <c r="KH3" s="339"/>
      <c r="KI3" s="339"/>
      <c r="KJ3" s="339"/>
      <c r="KK3" s="339"/>
      <c r="KL3" s="339"/>
      <c r="KM3" s="339"/>
      <c r="KN3" s="339"/>
      <c r="KO3" s="339"/>
      <c r="KP3" s="339"/>
      <c r="KQ3" s="339"/>
      <c r="KR3" s="339"/>
      <c r="KS3" s="339"/>
      <c r="KT3" s="339"/>
      <c r="KU3" s="339"/>
      <c r="KV3" s="339"/>
      <c r="KW3" s="339"/>
      <c r="KX3" s="339"/>
      <c r="KY3" s="339"/>
      <c r="KZ3" s="339"/>
      <c r="LA3" s="339"/>
      <c r="LB3" s="339"/>
      <c r="LC3" s="475"/>
      <c r="LD3" s="478"/>
      <c r="LE3" s="340" t="s">
        <v>7</v>
      </c>
      <c r="LF3" s="341"/>
      <c r="LG3" s="341"/>
      <c r="LH3" s="341"/>
      <c r="LI3" s="341"/>
      <c r="LJ3" s="341"/>
      <c r="LK3" s="341"/>
      <c r="LL3" s="341"/>
      <c r="LM3" s="341"/>
      <c r="LN3" s="341"/>
      <c r="LO3" s="341"/>
      <c r="LP3" s="341"/>
      <c r="LQ3" s="341"/>
      <c r="LR3" s="341"/>
      <c r="LS3" s="341"/>
      <c r="LT3" s="341"/>
      <c r="LU3" s="341"/>
      <c r="LV3" s="341"/>
      <c r="LW3" s="341"/>
      <c r="LX3" s="341"/>
      <c r="LY3" s="341"/>
      <c r="LZ3" s="341"/>
      <c r="MA3" s="341"/>
      <c r="MB3" s="341"/>
      <c r="MC3" s="476"/>
      <c r="MD3" s="477"/>
      <c r="ME3" s="341"/>
      <c r="MF3" s="341"/>
      <c r="MG3" s="341"/>
      <c r="MH3" s="341"/>
      <c r="MI3" s="341"/>
      <c r="MJ3" s="341"/>
      <c r="MK3" s="341"/>
      <c r="ML3" s="341"/>
      <c r="MM3" s="341"/>
      <c r="MN3" s="341"/>
      <c r="MO3" s="341"/>
      <c r="MP3" s="341"/>
      <c r="MQ3" s="341"/>
      <c r="MR3" s="341"/>
      <c r="MS3" s="341"/>
      <c r="MT3" s="341"/>
      <c r="MU3" s="341"/>
      <c r="MV3" s="341"/>
      <c r="MW3" s="341"/>
      <c r="MX3" s="341"/>
      <c r="MY3" s="341"/>
      <c r="MZ3" s="341"/>
      <c r="NA3" s="342"/>
      <c r="NB3" s="343"/>
      <c r="NC3" s="343"/>
      <c r="ND3" s="343"/>
    </row>
    <row r="4" spans="1:368" s="4" customFormat="1">
      <c r="B4" s="57" t="s">
        <v>8</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63" t="s">
        <v>48</v>
      </c>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63" t="s">
        <v>8</v>
      </c>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8" t="s">
        <v>48</v>
      </c>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63" t="s">
        <v>8</v>
      </c>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8" t="s">
        <v>48</v>
      </c>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63" t="s">
        <v>8</v>
      </c>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63" t="s">
        <v>48</v>
      </c>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63" t="s">
        <v>8</v>
      </c>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63" t="s">
        <v>48</v>
      </c>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63" t="s">
        <v>8</v>
      </c>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63" t="s">
        <v>48</v>
      </c>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63" t="s">
        <v>8</v>
      </c>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63" t="s">
        <v>48</v>
      </c>
      <c r="MF4" s="57"/>
      <c r="MG4" s="57"/>
      <c r="MH4" s="57"/>
      <c r="MI4" s="57"/>
      <c r="MJ4" s="57"/>
      <c r="MK4" s="57"/>
      <c r="ML4" s="57"/>
      <c r="MM4" s="57"/>
      <c r="MN4" s="57"/>
      <c r="MO4" s="57"/>
      <c r="MP4" s="57"/>
      <c r="MQ4" s="57"/>
      <c r="MR4" s="57"/>
      <c r="MS4" s="57"/>
      <c r="MT4" s="57"/>
      <c r="MU4" s="57"/>
      <c r="MV4" s="57"/>
      <c r="MW4" s="57"/>
      <c r="MX4" s="57"/>
      <c r="MY4" s="57"/>
      <c r="MZ4" s="57"/>
      <c r="NA4" s="8"/>
      <c r="ND4" s="57"/>
    </row>
    <row r="5" spans="1:368" s="18" customFormat="1" ht="14.25" customHeight="1">
      <c r="A5" s="22"/>
      <c r="B5" s="33" t="s">
        <v>83</v>
      </c>
      <c r="C5" s="33" t="s">
        <v>9</v>
      </c>
      <c r="D5" s="33" t="s">
        <v>15</v>
      </c>
      <c r="E5" s="33" t="s">
        <v>10</v>
      </c>
      <c r="F5" s="33" t="s">
        <v>11</v>
      </c>
      <c r="G5" s="33" t="s">
        <v>12</v>
      </c>
      <c r="H5" s="33" t="s">
        <v>13</v>
      </c>
      <c r="I5" s="33" t="s">
        <v>14</v>
      </c>
      <c r="J5" s="33" t="s">
        <v>55</v>
      </c>
      <c r="K5" s="33" t="s">
        <v>56</v>
      </c>
      <c r="L5" s="33" t="s">
        <v>57</v>
      </c>
      <c r="M5" s="33" t="s">
        <v>61</v>
      </c>
      <c r="N5" s="33" t="s">
        <v>81</v>
      </c>
      <c r="O5" s="33" t="s">
        <v>82</v>
      </c>
      <c r="P5" s="33" t="s">
        <v>85</v>
      </c>
      <c r="Q5" s="33" t="s">
        <v>86</v>
      </c>
      <c r="R5" s="33" t="s">
        <v>91</v>
      </c>
      <c r="S5" s="33" t="s">
        <v>92</v>
      </c>
      <c r="T5" s="33" t="s">
        <v>96</v>
      </c>
      <c r="U5" s="33" t="s">
        <v>105</v>
      </c>
      <c r="V5" s="33" t="s">
        <v>154</v>
      </c>
      <c r="W5" s="33" t="s">
        <v>179</v>
      </c>
      <c r="X5" s="33" t="s">
        <v>186</v>
      </c>
      <c r="Y5" s="33" t="s">
        <v>188</v>
      </c>
      <c r="Z5" s="33" t="s">
        <v>203</v>
      </c>
      <c r="AA5" s="33" t="s">
        <v>221</v>
      </c>
      <c r="AB5" s="406" t="s">
        <v>228</v>
      </c>
      <c r="AC5" s="470" t="s">
        <v>232</v>
      </c>
      <c r="AD5" s="82" t="s">
        <v>9</v>
      </c>
      <c r="AE5" s="33" t="s">
        <v>15</v>
      </c>
      <c r="AF5" s="33" t="s">
        <v>10</v>
      </c>
      <c r="AG5" s="33" t="s">
        <v>11</v>
      </c>
      <c r="AH5" s="33" t="s">
        <v>12</v>
      </c>
      <c r="AI5" s="33" t="s">
        <v>13</v>
      </c>
      <c r="AJ5" s="33" t="s">
        <v>14</v>
      </c>
      <c r="AK5" s="33" t="s">
        <v>55</v>
      </c>
      <c r="AL5" s="33" t="s">
        <v>56</v>
      </c>
      <c r="AM5" s="33" t="s">
        <v>57</v>
      </c>
      <c r="AN5" s="33" t="s">
        <v>61</v>
      </c>
      <c r="AO5" s="33" t="s">
        <v>81</v>
      </c>
      <c r="AP5" s="33" t="s">
        <v>82</v>
      </c>
      <c r="AQ5" s="33" t="s">
        <v>85</v>
      </c>
      <c r="AR5" s="33" t="s">
        <v>86</v>
      </c>
      <c r="AS5" s="33" t="s">
        <v>91</v>
      </c>
      <c r="AT5" s="33" t="s">
        <v>92</v>
      </c>
      <c r="AU5" s="33" t="s">
        <v>96</v>
      </c>
      <c r="AV5" s="33" t="s">
        <v>105</v>
      </c>
      <c r="AW5" s="33" t="s">
        <v>154</v>
      </c>
      <c r="AX5" s="33" t="s">
        <v>179</v>
      </c>
      <c r="AY5" s="33" t="s">
        <v>186</v>
      </c>
      <c r="AZ5" s="219" t="s">
        <v>188</v>
      </c>
      <c r="BA5" s="219" t="s">
        <v>203</v>
      </c>
      <c r="BB5" s="33" t="s">
        <v>221</v>
      </c>
      <c r="BC5" s="406" t="s">
        <v>228</v>
      </c>
      <c r="BD5" s="470" t="s">
        <v>232</v>
      </c>
      <c r="BE5" s="82" t="s">
        <v>15</v>
      </c>
      <c r="BF5" s="33" t="s">
        <v>10</v>
      </c>
      <c r="BG5" s="33" t="s">
        <v>11</v>
      </c>
      <c r="BH5" s="33" t="s">
        <v>12</v>
      </c>
      <c r="BI5" s="33" t="s">
        <v>13</v>
      </c>
      <c r="BJ5" s="33" t="s">
        <v>14</v>
      </c>
      <c r="BK5" s="33" t="s">
        <v>55</v>
      </c>
      <c r="BL5" s="33" t="s">
        <v>56</v>
      </c>
      <c r="BM5" s="33" t="s">
        <v>57</v>
      </c>
      <c r="BN5" s="33" t="s">
        <v>61</v>
      </c>
      <c r="BO5" s="33" t="s">
        <v>81</v>
      </c>
      <c r="BP5" s="33" t="s">
        <v>82</v>
      </c>
      <c r="BQ5" s="33" t="s">
        <v>85</v>
      </c>
      <c r="BR5" s="33" t="s">
        <v>86</v>
      </c>
      <c r="BS5" s="33" t="s">
        <v>91</v>
      </c>
      <c r="BT5" s="33" t="s">
        <v>92</v>
      </c>
      <c r="BU5" s="33" t="s">
        <v>96</v>
      </c>
      <c r="BV5" s="33" t="s">
        <v>105</v>
      </c>
      <c r="BW5" s="33" t="s">
        <v>154</v>
      </c>
      <c r="BX5" s="33" t="s">
        <v>179</v>
      </c>
      <c r="BY5" s="33" t="s">
        <v>186</v>
      </c>
      <c r="BZ5" s="33" t="s">
        <v>188</v>
      </c>
      <c r="CA5" s="33" t="s">
        <v>203</v>
      </c>
      <c r="CB5" s="33" t="s">
        <v>221</v>
      </c>
      <c r="CC5" s="406" t="s">
        <v>228</v>
      </c>
      <c r="CD5" s="470" t="s">
        <v>232</v>
      </c>
      <c r="CE5" s="34" t="s">
        <v>15</v>
      </c>
      <c r="CF5" s="33" t="s">
        <v>10</v>
      </c>
      <c r="CG5" s="33" t="s">
        <v>11</v>
      </c>
      <c r="CH5" s="33" t="s">
        <v>12</v>
      </c>
      <c r="CI5" s="33" t="s">
        <v>13</v>
      </c>
      <c r="CJ5" s="33" t="s">
        <v>14</v>
      </c>
      <c r="CK5" s="33" t="s">
        <v>55</v>
      </c>
      <c r="CL5" s="33" t="s">
        <v>56</v>
      </c>
      <c r="CM5" s="33" t="s">
        <v>57</v>
      </c>
      <c r="CN5" s="33" t="s">
        <v>61</v>
      </c>
      <c r="CO5" s="33" t="s">
        <v>81</v>
      </c>
      <c r="CP5" s="33" t="s">
        <v>82</v>
      </c>
      <c r="CQ5" s="33" t="s">
        <v>85</v>
      </c>
      <c r="CR5" s="33" t="s">
        <v>86</v>
      </c>
      <c r="CS5" s="33" t="s">
        <v>91</v>
      </c>
      <c r="CT5" s="33" t="s">
        <v>92</v>
      </c>
      <c r="CU5" s="33" t="s">
        <v>96</v>
      </c>
      <c r="CV5" s="33" t="s">
        <v>105</v>
      </c>
      <c r="CW5" s="33" t="s">
        <v>154</v>
      </c>
      <c r="CX5" s="33" t="s">
        <v>179</v>
      </c>
      <c r="CY5" s="33" t="s">
        <v>186</v>
      </c>
      <c r="CZ5" s="33" t="s">
        <v>188</v>
      </c>
      <c r="DA5" s="33" t="s">
        <v>203</v>
      </c>
      <c r="DB5" s="33" t="s">
        <v>221</v>
      </c>
      <c r="DC5" s="406" t="s">
        <v>228</v>
      </c>
      <c r="DD5" s="470" t="s">
        <v>232</v>
      </c>
      <c r="DE5" s="82" t="s">
        <v>15</v>
      </c>
      <c r="DF5" s="33" t="s">
        <v>10</v>
      </c>
      <c r="DG5" s="33" t="s">
        <v>11</v>
      </c>
      <c r="DH5" s="33" t="s">
        <v>12</v>
      </c>
      <c r="DI5" s="33" t="s">
        <v>13</v>
      </c>
      <c r="DJ5" s="33" t="s">
        <v>14</v>
      </c>
      <c r="DK5" s="33" t="s">
        <v>55</v>
      </c>
      <c r="DL5" s="33" t="s">
        <v>56</v>
      </c>
      <c r="DM5" s="33" t="s">
        <v>57</v>
      </c>
      <c r="DN5" s="33" t="s">
        <v>61</v>
      </c>
      <c r="DO5" s="33" t="s">
        <v>81</v>
      </c>
      <c r="DP5" s="33" t="s">
        <v>82</v>
      </c>
      <c r="DQ5" s="33" t="s">
        <v>85</v>
      </c>
      <c r="DR5" s="33" t="s">
        <v>86</v>
      </c>
      <c r="DS5" s="33" t="s">
        <v>91</v>
      </c>
      <c r="DT5" s="33" t="s">
        <v>92</v>
      </c>
      <c r="DU5" s="33" t="s">
        <v>96</v>
      </c>
      <c r="DV5" s="33" t="s">
        <v>105</v>
      </c>
      <c r="DW5" s="33" t="s">
        <v>154</v>
      </c>
      <c r="DX5" s="33" t="s">
        <v>179</v>
      </c>
      <c r="DY5" s="33" t="s">
        <v>186</v>
      </c>
      <c r="DZ5" s="33" t="s">
        <v>188</v>
      </c>
      <c r="EA5" s="33" t="s">
        <v>203</v>
      </c>
      <c r="EB5" s="33" t="s">
        <v>221</v>
      </c>
      <c r="EC5" s="406" t="s">
        <v>228</v>
      </c>
      <c r="ED5" s="470" t="s">
        <v>232</v>
      </c>
      <c r="EE5" s="34" t="s">
        <v>15</v>
      </c>
      <c r="EF5" s="33" t="s">
        <v>10</v>
      </c>
      <c r="EG5" s="33" t="s">
        <v>11</v>
      </c>
      <c r="EH5" s="33" t="s">
        <v>12</v>
      </c>
      <c r="EI5" s="33" t="s">
        <v>13</v>
      </c>
      <c r="EJ5" s="33" t="s">
        <v>14</v>
      </c>
      <c r="EK5" s="33" t="s">
        <v>55</v>
      </c>
      <c r="EL5" s="33" t="s">
        <v>56</v>
      </c>
      <c r="EM5" s="33" t="s">
        <v>57</v>
      </c>
      <c r="EN5" s="33" t="s">
        <v>61</v>
      </c>
      <c r="EO5" s="33" t="s">
        <v>81</v>
      </c>
      <c r="EP5" s="33" t="s">
        <v>82</v>
      </c>
      <c r="EQ5" s="33" t="s">
        <v>85</v>
      </c>
      <c r="ER5" s="33" t="s">
        <v>86</v>
      </c>
      <c r="ES5" s="33" t="s">
        <v>91</v>
      </c>
      <c r="ET5" s="33" t="s">
        <v>92</v>
      </c>
      <c r="EU5" s="33" t="s">
        <v>96</v>
      </c>
      <c r="EV5" s="33" t="s">
        <v>105</v>
      </c>
      <c r="EW5" s="33" t="s">
        <v>154</v>
      </c>
      <c r="EX5" s="33" t="s">
        <v>179</v>
      </c>
      <c r="EY5" s="33" t="s">
        <v>186</v>
      </c>
      <c r="EZ5" s="33" t="s">
        <v>188</v>
      </c>
      <c r="FA5" s="33" t="s">
        <v>203</v>
      </c>
      <c r="FB5" s="33" t="s">
        <v>221</v>
      </c>
      <c r="FC5" s="406" t="s">
        <v>228</v>
      </c>
      <c r="FD5" s="470" t="s">
        <v>232</v>
      </c>
      <c r="FE5" s="82" t="s">
        <v>15</v>
      </c>
      <c r="FF5" s="33" t="s">
        <v>10</v>
      </c>
      <c r="FG5" s="33" t="s">
        <v>11</v>
      </c>
      <c r="FH5" s="33" t="s">
        <v>12</v>
      </c>
      <c r="FI5" s="33" t="s">
        <v>13</v>
      </c>
      <c r="FJ5" s="33" t="s">
        <v>14</v>
      </c>
      <c r="FK5" s="33" t="s">
        <v>55</v>
      </c>
      <c r="FL5" s="33" t="s">
        <v>56</v>
      </c>
      <c r="FM5" s="33" t="s">
        <v>57</v>
      </c>
      <c r="FN5" s="33" t="s">
        <v>61</v>
      </c>
      <c r="FO5" s="33" t="s">
        <v>81</v>
      </c>
      <c r="FP5" s="33" t="s">
        <v>82</v>
      </c>
      <c r="FQ5" s="33" t="s">
        <v>85</v>
      </c>
      <c r="FR5" s="33" t="s">
        <v>86</v>
      </c>
      <c r="FS5" s="33" t="s">
        <v>91</v>
      </c>
      <c r="FT5" s="33" t="s">
        <v>92</v>
      </c>
      <c r="FU5" s="33" t="s">
        <v>96</v>
      </c>
      <c r="FV5" s="33" t="s">
        <v>105</v>
      </c>
      <c r="FW5" s="33" t="s">
        <v>154</v>
      </c>
      <c r="FX5" s="33" t="s">
        <v>179</v>
      </c>
      <c r="FY5" s="33" t="s">
        <v>186</v>
      </c>
      <c r="FZ5" s="33" t="s">
        <v>188</v>
      </c>
      <c r="GA5" s="33" t="s">
        <v>203</v>
      </c>
      <c r="GB5" s="33" t="s">
        <v>221</v>
      </c>
      <c r="GC5" s="406" t="s">
        <v>228</v>
      </c>
      <c r="GD5" s="470" t="s">
        <v>232</v>
      </c>
      <c r="GE5" s="82" t="s">
        <v>15</v>
      </c>
      <c r="GF5" s="33" t="s">
        <v>10</v>
      </c>
      <c r="GG5" s="33" t="s">
        <v>11</v>
      </c>
      <c r="GH5" s="33" t="s">
        <v>12</v>
      </c>
      <c r="GI5" s="33" t="s">
        <v>13</v>
      </c>
      <c r="GJ5" s="33" t="s">
        <v>14</v>
      </c>
      <c r="GK5" s="33" t="s">
        <v>55</v>
      </c>
      <c r="GL5" s="33" t="s">
        <v>56</v>
      </c>
      <c r="GM5" s="33" t="s">
        <v>57</v>
      </c>
      <c r="GN5" s="33" t="s">
        <v>61</v>
      </c>
      <c r="GO5" s="33" t="s">
        <v>81</v>
      </c>
      <c r="GP5" s="33" t="s">
        <v>82</v>
      </c>
      <c r="GQ5" s="33" t="s">
        <v>85</v>
      </c>
      <c r="GR5" s="33" t="s">
        <v>86</v>
      </c>
      <c r="GS5" s="33" t="s">
        <v>91</v>
      </c>
      <c r="GT5" s="33" t="s">
        <v>92</v>
      </c>
      <c r="GU5" s="33" t="s">
        <v>96</v>
      </c>
      <c r="GV5" s="33" t="s">
        <v>105</v>
      </c>
      <c r="GW5" s="33" t="s">
        <v>154</v>
      </c>
      <c r="GX5" s="33" t="s">
        <v>179</v>
      </c>
      <c r="GY5" s="33" t="s">
        <v>186</v>
      </c>
      <c r="GZ5" s="33" t="s">
        <v>188</v>
      </c>
      <c r="HA5" s="33" t="s">
        <v>203</v>
      </c>
      <c r="HB5" s="33" t="s">
        <v>221</v>
      </c>
      <c r="HC5" s="406" t="s">
        <v>228</v>
      </c>
      <c r="HD5" s="470" t="s">
        <v>232</v>
      </c>
      <c r="HE5" s="82" t="s">
        <v>15</v>
      </c>
      <c r="HF5" s="33" t="s">
        <v>10</v>
      </c>
      <c r="HG5" s="33" t="s">
        <v>11</v>
      </c>
      <c r="HH5" s="33" t="s">
        <v>12</v>
      </c>
      <c r="HI5" s="33" t="s">
        <v>13</v>
      </c>
      <c r="HJ5" s="33" t="s">
        <v>14</v>
      </c>
      <c r="HK5" s="33" t="s">
        <v>55</v>
      </c>
      <c r="HL5" s="33" t="s">
        <v>56</v>
      </c>
      <c r="HM5" s="33" t="s">
        <v>57</v>
      </c>
      <c r="HN5" s="33" t="s">
        <v>61</v>
      </c>
      <c r="HO5" s="33" t="s">
        <v>81</v>
      </c>
      <c r="HP5" s="33" t="s">
        <v>82</v>
      </c>
      <c r="HQ5" s="33" t="s">
        <v>85</v>
      </c>
      <c r="HR5" s="33" t="s">
        <v>86</v>
      </c>
      <c r="HS5" s="33" t="s">
        <v>91</v>
      </c>
      <c r="HT5" s="33" t="s">
        <v>92</v>
      </c>
      <c r="HU5" s="33" t="s">
        <v>96</v>
      </c>
      <c r="HV5" s="33" t="s">
        <v>105</v>
      </c>
      <c r="HW5" s="33" t="s">
        <v>154</v>
      </c>
      <c r="HX5" s="33" t="s">
        <v>179</v>
      </c>
      <c r="HY5" s="33" t="s">
        <v>186</v>
      </c>
      <c r="HZ5" s="33" t="s">
        <v>188</v>
      </c>
      <c r="IA5" s="33" t="s">
        <v>203</v>
      </c>
      <c r="IB5" s="33" t="s">
        <v>221</v>
      </c>
      <c r="IC5" s="406" t="s">
        <v>228</v>
      </c>
      <c r="ID5" s="470" t="s">
        <v>232</v>
      </c>
      <c r="IE5" s="82" t="s">
        <v>15</v>
      </c>
      <c r="IF5" s="33" t="s">
        <v>10</v>
      </c>
      <c r="IG5" s="33" t="s">
        <v>11</v>
      </c>
      <c r="IH5" s="33" t="s">
        <v>12</v>
      </c>
      <c r="II5" s="33" t="s">
        <v>13</v>
      </c>
      <c r="IJ5" s="33" t="s">
        <v>14</v>
      </c>
      <c r="IK5" s="33" t="s">
        <v>55</v>
      </c>
      <c r="IL5" s="33" t="s">
        <v>56</v>
      </c>
      <c r="IM5" s="33" t="s">
        <v>57</v>
      </c>
      <c r="IN5" s="33" t="s">
        <v>61</v>
      </c>
      <c r="IO5" s="33" t="s">
        <v>81</v>
      </c>
      <c r="IP5" s="33" t="s">
        <v>82</v>
      </c>
      <c r="IQ5" s="33" t="s">
        <v>85</v>
      </c>
      <c r="IR5" s="33" t="s">
        <v>86</v>
      </c>
      <c r="IS5" s="33" t="s">
        <v>91</v>
      </c>
      <c r="IT5" s="33" t="s">
        <v>92</v>
      </c>
      <c r="IU5" s="33" t="s">
        <v>96</v>
      </c>
      <c r="IV5" s="33" t="s">
        <v>105</v>
      </c>
      <c r="IW5" s="33" t="s">
        <v>154</v>
      </c>
      <c r="IX5" s="33" t="s">
        <v>179</v>
      </c>
      <c r="IY5" s="33" t="s">
        <v>186</v>
      </c>
      <c r="IZ5" s="33" t="s">
        <v>188</v>
      </c>
      <c r="JA5" s="33" t="s">
        <v>203</v>
      </c>
      <c r="JB5" s="33" t="s">
        <v>221</v>
      </c>
      <c r="JC5" s="406" t="s">
        <v>228</v>
      </c>
      <c r="JD5" s="470" t="s">
        <v>232</v>
      </c>
      <c r="JE5" s="82" t="s">
        <v>15</v>
      </c>
      <c r="JF5" s="33" t="s">
        <v>10</v>
      </c>
      <c r="JG5" s="33" t="s">
        <v>11</v>
      </c>
      <c r="JH5" s="33" t="s">
        <v>12</v>
      </c>
      <c r="JI5" s="33" t="s">
        <v>13</v>
      </c>
      <c r="JJ5" s="33" t="s">
        <v>14</v>
      </c>
      <c r="JK5" s="33" t="s">
        <v>55</v>
      </c>
      <c r="JL5" s="33" t="s">
        <v>56</v>
      </c>
      <c r="JM5" s="33" t="s">
        <v>57</v>
      </c>
      <c r="JN5" s="33" t="s">
        <v>62</v>
      </c>
      <c r="JO5" s="33" t="s">
        <v>81</v>
      </c>
      <c r="JP5" s="33" t="s">
        <v>82</v>
      </c>
      <c r="JQ5" s="33" t="s">
        <v>85</v>
      </c>
      <c r="JR5" s="33" t="s">
        <v>86</v>
      </c>
      <c r="JS5" s="33" t="s">
        <v>91</v>
      </c>
      <c r="JT5" s="33" t="s">
        <v>92</v>
      </c>
      <c r="JU5" s="33" t="s">
        <v>96</v>
      </c>
      <c r="JV5" s="33" t="s">
        <v>105</v>
      </c>
      <c r="JW5" s="33" t="s">
        <v>154</v>
      </c>
      <c r="JX5" s="33" t="s">
        <v>179</v>
      </c>
      <c r="JY5" s="33" t="s">
        <v>186</v>
      </c>
      <c r="JZ5" s="33" t="s">
        <v>188</v>
      </c>
      <c r="KA5" s="33" t="s">
        <v>203</v>
      </c>
      <c r="KB5" s="33" t="s">
        <v>221</v>
      </c>
      <c r="KC5" s="406" t="s">
        <v>228</v>
      </c>
      <c r="KD5" s="470" t="s">
        <v>232</v>
      </c>
      <c r="KE5" s="82" t="s">
        <v>15</v>
      </c>
      <c r="KF5" s="33" t="s">
        <v>10</v>
      </c>
      <c r="KG5" s="33" t="s">
        <v>11</v>
      </c>
      <c r="KH5" s="33" t="s">
        <v>12</v>
      </c>
      <c r="KI5" s="33" t="s">
        <v>13</v>
      </c>
      <c r="KJ5" s="33" t="s">
        <v>14</v>
      </c>
      <c r="KK5" s="33" t="s">
        <v>55</v>
      </c>
      <c r="KL5" s="33" t="s">
        <v>56</v>
      </c>
      <c r="KM5" s="33" t="s">
        <v>57</v>
      </c>
      <c r="KN5" s="33" t="s">
        <v>61</v>
      </c>
      <c r="KO5" s="33" t="s">
        <v>81</v>
      </c>
      <c r="KP5" s="33" t="s">
        <v>82</v>
      </c>
      <c r="KQ5" s="33" t="s">
        <v>85</v>
      </c>
      <c r="KR5" s="33" t="s">
        <v>86</v>
      </c>
      <c r="KS5" s="33" t="s">
        <v>91</v>
      </c>
      <c r="KT5" s="33" t="s">
        <v>92</v>
      </c>
      <c r="KU5" s="33" t="s">
        <v>96</v>
      </c>
      <c r="KV5" s="33" t="s">
        <v>105</v>
      </c>
      <c r="KW5" s="33" t="s">
        <v>154</v>
      </c>
      <c r="KX5" s="33" t="s">
        <v>179</v>
      </c>
      <c r="KY5" s="33" t="s">
        <v>186</v>
      </c>
      <c r="KZ5" s="33" t="s">
        <v>188</v>
      </c>
      <c r="LA5" s="33" t="s">
        <v>203</v>
      </c>
      <c r="LB5" s="33" t="s">
        <v>221</v>
      </c>
      <c r="LC5" s="406" t="s">
        <v>228</v>
      </c>
      <c r="LD5" s="470" t="s">
        <v>232</v>
      </c>
      <c r="LE5" s="82" t="s">
        <v>15</v>
      </c>
      <c r="LF5" s="33" t="s">
        <v>10</v>
      </c>
      <c r="LG5" s="33" t="s">
        <v>11</v>
      </c>
      <c r="LH5" s="33" t="s">
        <v>12</v>
      </c>
      <c r="LI5" s="33" t="s">
        <v>13</v>
      </c>
      <c r="LJ5" s="33" t="s">
        <v>14</v>
      </c>
      <c r="LK5" s="33" t="s">
        <v>55</v>
      </c>
      <c r="LL5" s="33" t="s">
        <v>56</v>
      </c>
      <c r="LM5" s="33" t="s">
        <v>57</v>
      </c>
      <c r="LN5" s="33" t="s">
        <v>61</v>
      </c>
      <c r="LO5" s="33" t="s">
        <v>81</v>
      </c>
      <c r="LP5" s="33" t="s">
        <v>82</v>
      </c>
      <c r="LQ5" s="33" t="s">
        <v>85</v>
      </c>
      <c r="LR5" s="33" t="s">
        <v>86</v>
      </c>
      <c r="LS5" s="33" t="s">
        <v>91</v>
      </c>
      <c r="LT5" s="33" t="s">
        <v>92</v>
      </c>
      <c r="LU5" s="33" t="s">
        <v>96</v>
      </c>
      <c r="LV5" s="33" t="s">
        <v>105</v>
      </c>
      <c r="LW5" s="33" t="s">
        <v>154</v>
      </c>
      <c r="LX5" s="33" t="s">
        <v>179</v>
      </c>
      <c r="LY5" s="33" t="s">
        <v>186</v>
      </c>
      <c r="LZ5" s="33" t="s">
        <v>188</v>
      </c>
      <c r="MA5" s="33" t="s">
        <v>203</v>
      </c>
      <c r="MB5" s="33" t="s">
        <v>221</v>
      </c>
      <c r="MC5" s="406" t="s">
        <v>228</v>
      </c>
      <c r="MD5" s="470" t="s">
        <v>232</v>
      </c>
      <c r="ME5" s="82" t="s">
        <v>15</v>
      </c>
      <c r="MF5" s="33" t="s">
        <v>10</v>
      </c>
      <c r="MG5" s="33" t="s">
        <v>11</v>
      </c>
      <c r="MH5" s="33" t="s">
        <v>12</v>
      </c>
      <c r="MI5" s="33" t="s">
        <v>13</v>
      </c>
      <c r="MJ5" s="33" t="s">
        <v>14</v>
      </c>
      <c r="MK5" s="33" t="s">
        <v>55</v>
      </c>
      <c r="ML5" s="33" t="s">
        <v>56</v>
      </c>
      <c r="MM5" s="33" t="s">
        <v>57</v>
      </c>
      <c r="MN5" s="33" t="s">
        <v>61</v>
      </c>
      <c r="MO5" s="33" t="s">
        <v>81</v>
      </c>
      <c r="MP5" s="33" t="s">
        <v>82</v>
      </c>
      <c r="MQ5" s="33" t="s">
        <v>85</v>
      </c>
      <c r="MR5" s="33" t="s">
        <v>86</v>
      </c>
      <c r="MS5" s="33" t="s">
        <v>91</v>
      </c>
      <c r="MT5" s="33" t="s">
        <v>92</v>
      </c>
      <c r="MU5" s="33" t="s">
        <v>96</v>
      </c>
      <c r="MV5" s="33" t="s">
        <v>105</v>
      </c>
      <c r="MW5" s="33" t="s">
        <v>154</v>
      </c>
      <c r="MX5" s="33" t="s">
        <v>179</v>
      </c>
      <c r="MY5" s="33" t="s">
        <v>186</v>
      </c>
      <c r="MZ5" s="33" t="s">
        <v>188</v>
      </c>
      <c r="NA5" s="35" t="s">
        <v>203</v>
      </c>
      <c r="NB5" s="157" t="s">
        <v>221</v>
      </c>
      <c r="NC5" s="406" t="s">
        <v>228</v>
      </c>
      <c r="ND5" s="470" t="s">
        <v>232</v>
      </c>
    </row>
    <row r="6" spans="1:368" ht="15" customHeight="1">
      <c r="A6" s="3" t="s">
        <v>150</v>
      </c>
      <c r="B6" s="36" t="s">
        <v>17</v>
      </c>
      <c r="C6" s="36" t="s">
        <v>17</v>
      </c>
      <c r="D6" s="37">
        <v>2076</v>
      </c>
      <c r="E6" s="36">
        <v>2235</v>
      </c>
      <c r="F6" s="36">
        <v>2402</v>
      </c>
      <c r="G6" s="36">
        <v>2523</v>
      </c>
      <c r="H6" s="36">
        <v>2601</v>
      </c>
      <c r="I6" s="36">
        <v>2850</v>
      </c>
      <c r="J6" s="36">
        <v>2929</v>
      </c>
      <c r="K6" s="36">
        <v>3067</v>
      </c>
      <c r="L6" s="36">
        <v>3206</v>
      </c>
      <c r="M6" s="36">
        <v>3407</v>
      </c>
      <c r="N6" s="36">
        <v>3727.5</v>
      </c>
      <c r="O6" s="36">
        <v>4199</v>
      </c>
      <c r="P6" s="36">
        <v>4579</v>
      </c>
      <c r="Q6" s="36">
        <v>4982</v>
      </c>
      <c r="R6" s="36">
        <v>5264</v>
      </c>
      <c r="S6" s="36">
        <v>5469</v>
      </c>
      <c r="T6" s="36">
        <v>5804.5</v>
      </c>
      <c r="U6" s="36">
        <v>6255</v>
      </c>
      <c r="V6" s="36">
        <v>6537</v>
      </c>
      <c r="W6" s="36">
        <v>6951</v>
      </c>
      <c r="X6" s="36">
        <v>7276.5</v>
      </c>
      <c r="Y6" s="36">
        <v>7498</v>
      </c>
      <c r="Z6" s="36">
        <v>7679</v>
      </c>
      <c r="AA6" s="36">
        <v>8004</v>
      </c>
      <c r="AB6" s="468">
        <v>8176</v>
      </c>
      <c r="AC6" s="36">
        <v>8462</v>
      </c>
      <c r="AD6" s="83" t="s">
        <v>17</v>
      </c>
      <c r="AE6" s="40" t="s">
        <v>17</v>
      </c>
      <c r="AF6" s="36">
        <v>6183</v>
      </c>
      <c r="AG6" s="36">
        <v>6432</v>
      </c>
      <c r="AH6" s="36">
        <v>7000</v>
      </c>
      <c r="AI6" s="36">
        <v>7604</v>
      </c>
      <c r="AJ6" s="36">
        <v>7952</v>
      </c>
      <c r="AK6" s="36">
        <v>8274</v>
      </c>
      <c r="AL6" s="36">
        <v>8612</v>
      </c>
      <c r="AM6" s="36">
        <v>8821</v>
      </c>
      <c r="AN6" s="36">
        <v>9166</v>
      </c>
      <c r="AO6" s="36">
        <v>9998</v>
      </c>
      <c r="AP6" s="36">
        <v>10853</v>
      </c>
      <c r="AQ6" s="36">
        <v>11826</v>
      </c>
      <c r="AR6" s="36">
        <v>12719</v>
      </c>
      <c r="AS6" s="36">
        <v>13116</v>
      </c>
      <c r="AT6" s="36">
        <v>13526</v>
      </c>
      <c r="AU6" s="36">
        <v>14032</v>
      </c>
      <c r="AV6" s="36">
        <v>15150</v>
      </c>
      <c r="AW6" s="36">
        <v>15953.5</v>
      </c>
      <c r="AX6" s="36">
        <v>16866</v>
      </c>
      <c r="AY6" s="36">
        <v>17496</v>
      </c>
      <c r="AZ6" s="36">
        <v>17651</v>
      </c>
      <c r="BA6" s="36">
        <v>18026</v>
      </c>
      <c r="BB6" s="36">
        <v>18406</v>
      </c>
      <c r="BC6" s="468">
        <v>18590</v>
      </c>
      <c r="BD6" s="36">
        <v>19080</v>
      </c>
      <c r="BE6" s="102">
        <v>2538</v>
      </c>
      <c r="BF6" s="36">
        <v>2787</v>
      </c>
      <c r="BG6" s="36">
        <v>2908</v>
      </c>
      <c r="BH6" s="36">
        <v>3056</v>
      </c>
      <c r="BI6" s="36">
        <v>3341</v>
      </c>
      <c r="BJ6" s="36">
        <v>3438</v>
      </c>
      <c r="BK6" s="36">
        <v>3514</v>
      </c>
      <c r="BL6" s="36">
        <v>3620</v>
      </c>
      <c r="BM6" s="10">
        <v>3654</v>
      </c>
      <c r="BN6" s="10">
        <v>3987</v>
      </c>
      <c r="BO6" s="36">
        <v>4196</v>
      </c>
      <c r="BP6" s="36">
        <v>5095</v>
      </c>
      <c r="BQ6" s="36">
        <v>5628</v>
      </c>
      <c r="BR6" s="36">
        <v>5887</v>
      </c>
      <c r="BS6" s="36">
        <v>6153</v>
      </c>
      <c r="BT6" s="36">
        <v>6751</v>
      </c>
      <c r="BU6" s="36">
        <v>7531.5</v>
      </c>
      <c r="BV6" s="36">
        <v>7932</v>
      </c>
      <c r="BW6" s="36">
        <v>8416</v>
      </c>
      <c r="BX6" s="36">
        <v>8904</v>
      </c>
      <c r="BY6" s="36">
        <v>9425</v>
      </c>
      <c r="BZ6" s="36">
        <v>9798</v>
      </c>
      <c r="CA6" s="36">
        <v>9828</v>
      </c>
      <c r="CB6" s="36">
        <v>10047</v>
      </c>
      <c r="CC6" s="36">
        <v>10368</v>
      </c>
      <c r="CD6" s="36">
        <v>10568</v>
      </c>
      <c r="CE6" s="38">
        <v>7021</v>
      </c>
      <c r="CF6" s="36">
        <v>7646</v>
      </c>
      <c r="CG6" s="36">
        <v>8199</v>
      </c>
      <c r="CH6" s="36">
        <v>8757</v>
      </c>
      <c r="CI6" s="36">
        <v>9271</v>
      </c>
      <c r="CJ6" s="39">
        <v>9708</v>
      </c>
      <c r="CK6" s="36">
        <v>10525</v>
      </c>
      <c r="CL6" s="36">
        <v>10696</v>
      </c>
      <c r="CM6" s="36">
        <v>11153</v>
      </c>
      <c r="CN6" s="36">
        <v>11694</v>
      </c>
      <c r="CO6" s="36">
        <v>13194</v>
      </c>
      <c r="CP6" s="36">
        <v>15029</v>
      </c>
      <c r="CQ6" s="36">
        <v>16040</v>
      </c>
      <c r="CR6" s="36">
        <v>16819</v>
      </c>
      <c r="CS6" s="36">
        <v>17691</v>
      </c>
      <c r="CT6" s="36">
        <v>18181</v>
      </c>
      <c r="CU6" s="36">
        <v>19492.5</v>
      </c>
      <c r="CV6" s="36">
        <v>20340</v>
      </c>
      <c r="CW6" s="36">
        <v>20894</v>
      </c>
      <c r="CX6" s="36">
        <v>22625.5</v>
      </c>
      <c r="CY6" s="36">
        <v>23518.5</v>
      </c>
      <c r="CZ6" s="36">
        <v>24210</v>
      </c>
      <c r="DA6" s="36">
        <v>25004</v>
      </c>
      <c r="DB6" s="36">
        <v>26008</v>
      </c>
      <c r="DC6" s="36">
        <v>26814</v>
      </c>
      <c r="DD6" s="36">
        <v>27973</v>
      </c>
      <c r="DE6" s="83">
        <v>2392</v>
      </c>
      <c r="DF6" s="36">
        <v>2502</v>
      </c>
      <c r="DG6" s="36">
        <v>2772</v>
      </c>
      <c r="DH6" s="36">
        <v>2998</v>
      </c>
      <c r="DI6" s="36">
        <v>3082</v>
      </c>
      <c r="DJ6" s="36">
        <v>3192</v>
      </c>
      <c r="DK6" s="36">
        <v>3391</v>
      </c>
      <c r="DL6" s="36">
        <v>3529</v>
      </c>
      <c r="DM6" s="36">
        <v>3463</v>
      </c>
      <c r="DN6" s="36">
        <v>3662</v>
      </c>
      <c r="DO6" s="36">
        <v>3934</v>
      </c>
      <c r="DP6" s="36">
        <v>4450</v>
      </c>
      <c r="DQ6" s="36">
        <v>5089</v>
      </c>
      <c r="DR6" s="36">
        <v>5220</v>
      </c>
      <c r="DS6" s="36">
        <v>5792</v>
      </c>
      <c r="DT6" s="36">
        <v>5959</v>
      </c>
      <c r="DU6" s="36">
        <v>6128</v>
      </c>
      <c r="DV6" s="36">
        <v>6632</v>
      </c>
      <c r="DW6" s="36">
        <v>7214</v>
      </c>
      <c r="DX6" s="36">
        <v>7579</v>
      </c>
      <c r="DY6" s="36">
        <v>7573.5</v>
      </c>
      <c r="DZ6" s="36">
        <v>8506</v>
      </c>
      <c r="EA6" s="36">
        <v>8416</v>
      </c>
      <c r="EB6" s="36">
        <v>9056</v>
      </c>
      <c r="EC6" s="36">
        <v>9482</v>
      </c>
      <c r="ED6" s="36">
        <v>9763</v>
      </c>
      <c r="EE6" s="38">
        <v>6600</v>
      </c>
      <c r="EF6" s="36">
        <v>7131</v>
      </c>
      <c r="EG6" s="36">
        <v>7244</v>
      </c>
      <c r="EH6" s="36">
        <v>8346</v>
      </c>
      <c r="EI6" s="36">
        <v>8424</v>
      </c>
      <c r="EJ6" s="36">
        <v>8676</v>
      </c>
      <c r="EK6" s="36">
        <v>9292</v>
      </c>
      <c r="EL6" s="36">
        <v>9679</v>
      </c>
      <c r="EM6" s="36">
        <v>10258</v>
      </c>
      <c r="EN6" s="36">
        <v>10459</v>
      </c>
      <c r="EO6" s="36">
        <v>11278</v>
      </c>
      <c r="EP6" s="36">
        <v>12388</v>
      </c>
      <c r="EQ6" s="36">
        <v>13788</v>
      </c>
      <c r="ER6" s="36">
        <v>14074</v>
      </c>
      <c r="ES6" s="36">
        <v>15081</v>
      </c>
      <c r="ET6" s="36">
        <v>15578</v>
      </c>
      <c r="EU6" s="36">
        <v>15998</v>
      </c>
      <c r="EV6" s="36">
        <v>16738</v>
      </c>
      <c r="EW6" s="36">
        <v>16994</v>
      </c>
      <c r="EX6" s="36">
        <v>18735</v>
      </c>
      <c r="EY6" s="36">
        <v>19274</v>
      </c>
      <c r="EZ6" s="36">
        <v>19908</v>
      </c>
      <c r="FA6" s="36">
        <v>20965</v>
      </c>
      <c r="FB6" s="36">
        <v>21984</v>
      </c>
      <c r="FC6" s="36">
        <v>22918</v>
      </c>
      <c r="FD6" s="36">
        <v>23250</v>
      </c>
      <c r="FE6" s="102">
        <v>1785</v>
      </c>
      <c r="FF6" s="36">
        <v>1915</v>
      </c>
      <c r="FG6" s="36">
        <v>2004</v>
      </c>
      <c r="FH6" s="36">
        <v>2061</v>
      </c>
      <c r="FI6" s="36">
        <v>2269</v>
      </c>
      <c r="FJ6" s="36">
        <v>2290</v>
      </c>
      <c r="FK6" s="36">
        <v>2388</v>
      </c>
      <c r="FL6" s="36">
        <v>2571</v>
      </c>
      <c r="FM6" s="10">
        <v>2774</v>
      </c>
      <c r="FN6" s="10">
        <v>3129</v>
      </c>
      <c r="FO6" s="36">
        <v>3242</v>
      </c>
      <c r="FP6" s="36">
        <v>3544.5</v>
      </c>
      <c r="FQ6" s="36">
        <v>3944</v>
      </c>
      <c r="FR6" s="36">
        <v>4414</v>
      </c>
      <c r="FS6" s="36">
        <v>4616</v>
      </c>
      <c r="FT6" s="36">
        <v>4942</v>
      </c>
      <c r="FU6" s="36">
        <v>5401.5</v>
      </c>
      <c r="FV6" s="36">
        <v>5693</v>
      </c>
      <c r="FW6" s="36">
        <v>6181</v>
      </c>
      <c r="FX6" s="36">
        <v>6595</v>
      </c>
      <c r="FY6" s="36">
        <v>6860.5</v>
      </c>
      <c r="FZ6" s="36">
        <v>7135</v>
      </c>
      <c r="GA6" s="36">
        <v>7369.5</v>
      </c>
      <c r="GB6" s="36">
        <v>7719</v>
      </c>
      <c r="GC6" s="36">
        <v>7928</v>
      </c>
      <c r="GD6" s="36">
        <v>8271</v>
      </c>
      <c r="GE6" s="102">
        <v>5715</v>
      </c>
      <c r="GF6" s="36">
        <v>6206</v>
      </c>
      <c r="GG6" s="36">
        <v>6405</v>
      </c>
      <c r="GH6" s="36">
        <v>7166</v>
      </c>
      <c r="GI6" s="36">
        <v>7522</v>
      </c>
      <c r="GJ6" s="36">
        <v>7863</v>
      </c>
      <c r="GK6" s="36">
        <v>7608</v>
      </c>
      <c r="GL6" s="36">
        <v>8554</v>
      </c>
      <c r="GM6" s="36">
        <v>8645</v>
      </c>
      <c r="GN6" s="36">
        <v>8811</v>
      </c>
      <c r="GO6" s="36">
        <v>9525</v>
      </c>
      <c r="GP6" s="36">
        <v>10328.5</v>
      </c>
      <c r="GQ6" s="36">
        <v>11273</v>
      </c>
      <c r="GR6" s="36">
        <v>12556</v>
      </c>
      <c r="GS6" s="36">
        <v>13075</v>
      </c>
      <c r="GT6" s="36">
        <v>13419</v>
      </c>
      <c r="GU6" s="36">
        <v>13827.5</v>
      </c>
      <c r="GV6" s="36">
        <v>14798</v>
      </c>
      <c r="GW6" s="36">
        <v>15216</v>
      </c>
      <c r="GX6" s="36">
        <v>16021</v>
      </c>
      <c r="GY6" s="36">
        <v>16517.5</v>
      </c>
      <c r="GZ6" s="36">
        <v>17186.5</v>
      </c>
      <c r="HA6" s="36">
        <v>17467</v>
      </c>
      <c r="HB6" s="36">
        <v>17789</v>
      </c>
      <c r="HC6" s="36">
        <v>18060</v>
      </c>
      <c r="HD6" s="36">
        <v>18742.5</v>
      </c>
      <c r="HE6" s="83">
        <v>2105</v>
      </c>
      <c r="HF6" s="36">
        <v>2376</v>
      </c>
      <c r="HG6" s="36">
        <v>2564</v>
      </c>
      <c r="HH6" s="36">
        <v>2760</v>
      </c>
      <c r="HI6" s="36">
        <v>2708</v>
      </c>
      <c r="HJ6" s="36">
        <v>2857</v>
      </c>
      <c r="HK6" s="36">
        <v>3025</v>
      </c>
      <c r="HL6" s="36">
        <v>3146</v>
      </c>
      <c r="HM6" s="10">
        <v>3307</v>
      </c>
      <c r="HN6" s="10">
        <v>3353</v>
      </c>
      <c r="HO6" s="36">
        <v>3625.5</v>
      </c>
      <c r="HP6" s="36">
        <v>4262</v>
      </c>
      <c r="HQ6" s="36">
        <v>4633</v>
      </c>
      <c r="HR6" s="36">
        <v>4977</v>
      </c>
      <c r="HS6" s="36">
        <v>5271.5</v>
      </c>
      <c r="HT6" s="36">
        <v>5486</v>
      </c>
      <c r="HU6" s="6">
        <v>5646.5</v>
      </c>
      <c r="HV6" s="36">
        <v>6086</v>
      </c>
      <c r="HW6" s="36">
        <v>6158</v>
      </c>
      <c r="HX6" s="36">
        <v>6574</v>
      </c>
      <c r="HY6" s="36">
        <v>6892</v>
      </c>
      <c r="HZ6" s="36">
        <v>7134.5</v>
      </c>
      <c r="IA6" s="36">
        <v>7437</v>
      </c>
      <c r="IB6" s="36">
        <v>7713</v>
      </c>
      <c r="IC6" s="36">
        <v>7777</v>
      </c>
      <c r="ID6" s="36">
        <v>7970</v>
      </c>
      <c r="IE6" s="102">
        <v>5363</v>
      </c>
      <c r="IF6" s="36">
        <v>5652</v>
      </c>
      <c r="IG6" s="36">
        <v>6055</v>
      </c>
      <c r="IH6" s="36">
        <v>6750</v>
      </c>
      <c r="II6" s="36">
        <v>7067</v>
      </c>
      <c r="IJ6" s="36">
        <v>7672</v>
      </c>
      <c r="IK6" s="36">
        <v>8322</v>
      </c>
      <c r="IL6" s="36">
        <v>8583</v>
      </c>
      <c r="IM6" s="36">
        <v>8818</v>
      </c>
      <c r="IN6" s="36">
        <v>8873</v>
      </c>
      <c r="IO6" s="36">
        <v>9368.5</v>
      </c>
      <c r="IP6" s="36">
        <v>10422</v>
      </c>
      <c r="IQ6" s="36">
        <v>11167</v>
      </c>
      <c r="IR6" s="36">
        <v>11582</v>
      </c>
      <c r="IS6" s="36">
        <v>11845.5</v>
      </c>
      <c r="IT6" s="36">
        <v>12621</v>
      </c>
      <c r="IU6" s="6">
        <v>12712.5</v>
      </c>
      <c r="IV6" s="36">
        <v>13645</v>
      </c>
      <c r="IW6" s="36">
        <v>14471</v>
      </c>
      <c r="IX6" s="36">
        <v>14621</v>
      </c>
      <c r="IY6" s="36">
        <v>15135.5</v>
      </c>
      <c r="IZ6" s="36">
        <v>15807.5</v>
      </c>
      <c r="JA6" s="36">
        <v>16316</v>
      </c>
      <c r="JB6" s="36">
        <v>16783</v>
      </c>
      <c r="JC6" s="36">
        <v>16880</v>
      </c>
      <c r="JD6" s="36">
        <v>17440</v>
      </c>
      <c r="JE6" s="102">
        <v>2087</v>
      </c>
      <c r="JF6" s="36">
        <v>2120</v>
      </c>
      <c r="JG6" s="36">
        <v>2299</v>
      </c>
      <c r="JH6" s="36">
        <v>2445</v>
      </c>
      <c r="JI6" s="36">
        <v>2570</v>
      </c>
      <c r="JJ6" s="36">
        <v>2675</v>
      </c>
      <c r="JK6" s="36">
        <v>2689</v>
      </c>
      <c r="JL6" s="36">
        <v>2865</v>
      </c>
      <c r="JM6" s="10">
        <v>2929</v>
      </c>
      <c r="JN6" s="10">
        <v>3352</v>
      </c>
      <c r="JO6" s="36">
        <v>3680.5</v>
      </c>
      <c r="JP6" s="36">
        <v>4189.5</v>
      </c>
      <c r="JQ6" s="36">
        <v>4490</v>
      </c>
      <c r="JR6" s="36">
        <v>4816</v>
      </c>
      <c r="JS6" s="36">
        <v>4962</v>
      </c>
      <c r="JT6" s="36">
        <v>5280</v>
      </c>
      <c r="JU6" s="6">
        <v>5644</v>
      </c>
      <c r="JV6" s="36">
        <v>6063</v>
      </c>
      <c r="JW6" s="36">
        <v>6193</v>
      </c>
      <c r="JX6" s="36">
        <v>6408</v>
      </c>
      <c r="JY6" s="36">
        <v>6810.5</v>
      </c>
      <c r="JZ6" s="36">
        <v>7127</v>
      </c>
      <c r="KA6" s="36">
        <v>7323</v>
      </c>
      <c r="KB6" s="36">
        <v>7484</v>
      </c>
      <c r="KC6" s="36">
        <v>7398</v>
      </c>
      <c r="KD6" s="36">
        <v>7596</v>
      </c>
      <c r="KE6" s="102">
        <v>5174</v>
      </c>
      <c r="KF6" s="36">
        <v>5443</v>
      </c>
      <c r="KG6" s="36">
        <v>5601</v>
      </c>
      <c r="KH6" s="36">
        <v>6119</v>
      </c>
      <c r="KI6" s="36">
        <v>6744</v>
      </c>
      <c r="KJ6" s="36">
        <v>6993</v>
      </c>
      <c r="KK6" s="36">
        <v>7280</v>
      </c>
      <c r="KL6" s="36">
        <v>7716</v>
      </c>
      <c r="KM6" s="36">
        <v>8053</v>
      </c>
      <c r="KN6" s="36">
        <v>8476</v>
      </c>
      <c r="KO6" s="36">
        <v>9114.5</v>
      </c>
      <c r="KP6" s="36">
        <v>10204.5</v>
      </c>
      <c r="KQ6" s="36">
        <v>10579</v>
      </c>
      <c r="KR6" s="36">
        <v>11558</v>
      </c>
      <c r="KS6" s="36">
        <v>11657</v>
      </c>
      <c r="KT6" s="36">
        <v>11862</v>
      </c>
      <c r="KU6" s="6">
        <v>12719</v>
      </c>
      <c r="KV6" s="36">
        <v>13849</v>
      </c>
      <c r="KW6" s="36">
        <v>14375</v>
      </c>
      <c r="KX6" s="36">
        <v>14603</v>
      </c>
      <c r="KY6" s="36">
        <v>15150.5</v>
      </c>
      <c r="KZ6" s="36">
        <v>15249</v>
      </c>
      <c r="LA6" s="36">
        <v>15331</v>
      </c>
      <c r="LB6" s="36">
        <v>15849</v>
      </c>
      <c r="LC6" s="36">
        <v>16162</v>
      </c>
      <c r="LD6" s="36">
        <v>16815</v>
      </c>
      <c r="LE6" s="83">
        <v>1784</v>
      </c>
      <c r="LF6" s="36">
        <v>2188</v>
      </c>
      <c r="LG6" s="36">
        <v>2320</v>
      </c>
      <c r="LH6" s="36">
        <v>2488</v>
      </c>
      <c r="LI6" s="36">
        <v>2106</v>
      </c>
      <c r="LJ6" s="36">
        <v>2205</v>
      </c>
      <c r="LK6" s="36">
        <v>3032</v>
      </c>
      <c r="LL6" s="36">
        <v>3104</v>
      </c>
      <c r="LM6" s="36">
        <v>3182</v>
      </c>
      <c r="LN6" s="36">
        <v>3415</v>
      </c>
      <c r="LO6" s="36">
        <v>3850</v>
      </c>
      <c r="LP6" s="36">
        <v>4242</v>
      </c>
      <c r="LQ6" s="36">
        <v>4515</v>
      </c>
      <c r="LR6" s="36">
        <v>5048</v>
      </c>
      <c r="LS6" s="36">
        <v>5294</v>
      </c>
      <c r="LT6" s="36">
        <v>5459</v>
      </c>
      <c r="LU6" s="36">
        <v>5557.5</v>
      </c>
      <c r="LV6" s="36">
        <v>5825</v>
      </c>
      <c r="LW6" s="36">
        <v>5951.5</v>
      </c>
      <c r="LX6" s="36">
        <v>6327</v>
      </c>
      <c r="LY6" s="36">
        <v>6931</v>
      </c>
      <c r="LZ6" s="36">
        <v>6923</v>
      </c>
      <c r="MA6" s="36">
        <v>7332</v>
      </c>
      <c r="MB6" s="36">
        <v>7461</v>
      </c>
      <c r="MC6" s="36">
        <v>7489</v>
      </c>
      <c r="MD6" s="36">
        <v>7808</v>
      </c>
      <c r="ME6" s="83">
        <v>4474</v>
      </c>
      <c r="MF6" s="36">
        <v>5615</v>
      </c>
      <c r="MG6" s="36">
        <v>6037</v>
      </c>
      <c r="MH6" s="36">
        <v>6580</v>
      </c>
      <c r="MI6" s="36">
        <v>5718</v>
      </c>
      <c r="MJ6" s="36">
        <v>6426</v>
      </c>
      <c r="MK6" s="36">
        <v>7427</v>
      </c>
      <c r="ML6" s="36">
        <v>7687</v>
      </c>
      <c r="MM6" s="36">
        <v>8000</v>
      </c>
      <c r="MN6" s="36">
        <v>8735</v>
      </c>
      <c r="MO6" s="36">
        <v>9215</v>
      </c>
      <c r="MP6" s="36">
        <v>10146</v>
      </c>
      <c r="MQ6" s="36">
        <v>10050</v>
      </c>
      <c r="MR6" s="36">
        <v>11465</v>
      </c>
      <c r="MS6" s="36">
        <v>11908</v>
      </c>
      <c r="MT6" s="36">
        <v>12225</v>
      </c>
      <c r="MU6" s="36">
        <v>12720</v>
      </c>
      <c r="MV6" s="36">
        <v>13840</v>
      </c>
      <c r="MW6" s="36">
        <v>14408</v>
      </c>
      <c r="MX6" s="36">
        <v>15589</v>
      </c>
      <c r="MY6" s="36">
        <v>17063.5</v>
      </c>
      <c r="MZ6" s="36">
        <v>16740</v>
      </c>
      <c r="NA6" s="36">
        <v>16613</v>
      </c>
      <c r="NB6" s="36">
        <v>17408</v>
      </c>
      <c r="NC6" s="36">
        <v>17250</v>
      </c>
      <c r="ND6" s="36">
        <v>17544</v>
      </c>
    </row>
    <row r="7" spans="1:368" s="81" customFormat="1">
      <c r="A7" s="3" t="s">
        <v>51</v>
      </c>
      <c r="B7" s="50">
        <v>880</v>
      </c>
      <c r="C7" s="50">
        <v>944</v>
      </c>
      <c r="D7" s="50">
        <v>1649</v>
      </c>
      <c r="E7" s="50">
        <v>1770</v>
      </c>
      <c r="F7" s="50">
        <v>1833</v>
      </c>
      <c r="G7" s="50">
        <v>1958</v>
      </c>
      <c r="H7" s="50">
        <v>2067</v>
      </c>
      <c r="I7" s="50">
        <v>2210</v>
      </c>
      <c r="J7" s="50">
        <v>2372</v>
      </c>
      <c r="K7" s="50">
        <v>2533</v>
      </c>
      <c r="L7" s="50">
        <v>2700</v>
      </c>
      <c r="M7" s="50">
        <v>2965</v>
      </c>
      <c r="N7" s="50">
        <v>3253</v>
      </c>
      <c r="O7" s="50">
        <v>3660</v>
      </c>
      <c r="P7" s="50">
        <v>4043</v>
      </c>
      <c r="Q7" s="50">
        <v>4351</v>
      </c>
      <c r="R7" s="50">
        <v>4636</v>
      </c>
      <c r="S7" s="50">
        <v>4980</v>
      </c>
      <c r="T7" s="50">
        <v>5389</v>
      </c>
      <c r="U7" s="50">
        <v>5670</v>
      </c>
      <c r="V7" s="50">
        <v>6190</v>
      </c>
      <c r="W7" s="50">
        <v>6532</v>
      </c>
      <c r="X7" s="50">
        <v>6849</v>
      </c>
      <c r="Y7" s="50">
        <v>7052.25</v>
      </c>
      <c r="Z7" s="50">
        <v>7299</v>
      </c>
      <c r="AA7" s="50">
        <v>7632</v>
      </c>
      <c r="AB7" s="50">
        <v>7586</v>
      </c>
      <c r="AC7" s="50">
        <v>8020</v>
      </c>
      <c r="AD7" s="80">
        <v>2900</v>
      </c>
      <c r="AE7" s="50">
        <v>5236</v>
      </c>
      <c r="AF7" s="50">
        <v>5490</v>
      </c>
      <c r="AG7" s="50">
        <v>5745</v>
      </c>
      <c r="AH7" s="50">
        <v>6161</v>
      </c>
      <c r="AI7" s="50">
        <v>6516</v>
      </c>
      <c r="AJ7" s="50">
        <v>6969</v>
      </c>
      <c r="AK7" s="50">
        <v>7794</v>
      </c>
      <c r="AL7" s="50">
        <v>8064</v>
      </c>
      <c r="AM7" s="50">
        <v>8683</v>
      </c>
      <c r="AN7" s="50">
        <v>9035</v>
      </c>
      <c r="AO7" s="50">
        <v>9670</v>
      </c>
      <c r="AP7" s="50">
        <v>10120</v>
      </c>
      <c r="AQ7" s="50">
        <v>11782</v>
      </c>
      <c r="AR7" s="50">
        <v>12532</v>
      </c>
      <c r="AS7" s="50">
        <v>13087</v>
      </c>
      <c r="AT7" s="50">
        <v>13440</v>
      </c>
      <c r="AU7" s="50">
        <v>14083</v>
      </c>
      <c r="AV7" s="50">
        <v>15100</v>
      </c>
      <c r="AW7" s="50">
        <v>16297</v>
      </c>
      <c r="AX7" s="50">
        <v>17020</v>
      </c>
      <c r="AY7" s="50">
        <v>17725</v>
      </c>
      <c r="AZ7" s="50">
        <v>18253</v>
      </c>
      <c r="BA7" s="50">
        <v>19004</v>
      </c>
      <c r="BB7" s="50">
        <v>19818</v>
      </c>
      <c r="BC7" s="50">
        <v>18384</v>
      </c>
      <c r="BD7" s="50">
        <v>18925</v>
      </c>
      <c r="BE7" s="80">
        <v>1768</v>
      </c>
      <c r="BF7" s="50">
        <v>1946</v>
      </c>
      <c r="BG7" s="50">
        <v>2054</v>
      </c>
      <c r="BH7" s="50">
        <v>2193</v>
      </c>
      <c r="BI7" s="77">
        <v>2379</v>
      </c>
      <c r="BJ7" s="78">
        <v>2652</v>
      </c>
      <c r="BK7" s="78">
        <v>2867</v>
      </c>
      <c r="BL7" s="78">
        <v>3026</v>
      </c>
      <c r="BM7" s="50">
        <v>3276</v>
      </c>
      <c r="BN7" s="50">
        <v>3407</v>
      </c>
      <c r="BO7" s="50">
        <v>3855.5</v>
      </c>
      <c r="BP7" s="50">
        <v>4350</v>
      </c>
      <c r="BQ7" s="50">
        <v>4749</v>
      </c>
      <c r="BR7" s="50">
        <v>5278</v>
      </c>
      <c r="BS7" s="50">
        <v>5496</v>
      </c>
      <c r="BT7" s="50">
        <v>5767</v>
      </c>
      <c r="BU7" s="50">
        <v>6492.9000000000005</v>
      </c>
      <c r="BV7" s="50">
        <v>7151</v>
      </c>
      <c r="BW7" s="208">
        <v>7900</v>
      </c>
      <c r="BX7" s="50">
        <v>8480</v>
      </c>
      <c r="BY7" s="50">
        <v>9000</v>
      </c>
      <c r="BZ7" s="50">
        <v>9098.5</v>
      </c>
      <c r="CA7" s="50">
        <v>9579</v>
      </c>
      <c r="CB7" s="50">
        <v>9806</v>
      </c>
      <c r="CC7" s="81">
        <v>9519</v>
      </c>
      <c r="CD7" s="50">
        <v>9706</v>
      </c>
      <c r="CE7" s="79">
        <v>5550</v>
      </c>
      <c r="CF7" s="50">
        <v>5850</v>
      </c>
      <c r="CG7" s="50">
        <v>6150</v>
      </c>
      <c r="CH7" s="78">
        <v>6980</v>
      </c>
      <c r="CI7" s="78">
        <v>7875</v>
      </c>
      <c r="CJ7" s="78">
        <v>8728</v>
      </c>
      <c r="CK7" s="78">
        <v>8889</v>
      </c>
      <c r="CL7" s="78">
        <v>9230</v>
      </c>
      <c r="CM7" s="78">
        <v>9725</v>
      </c>
      <c r="CN7" s="50">
        <v>10303</v>
      </c>
      <c r="CO7" s="50">
        <v>11589</v>
      </c>
      <c r="CP7" s="50">
        <v>13209</v>
      </c>
      <c r="CQ7" s="50">
        <v>14431.5</v>
      </c>
      <c r="CR7" s="50">
        <v>15512</v>
      </c>
      <c r="CS7" s="50">
        <v>16175.5</v>
      </c>
      <c r="CT7" s="50">
        <v>16531.2</v>
      </c>
      <c r="CU7" s="50">
        <v>18354</v>
      </c>
      <c r="CV7" s="50">
        <v>19339</v>
      </c>
      <c r="CW7" s="50">
        <v>20499.900000000001</v>
      </c>
      <c r="CX7" s="50">
        <v>21846</v>
      </c>
      <c r="CY7" s="50">
        <v>23048</v>
      </c>
      <c r="CZ7" s="50">
        <v>23892</v>
      </c>
      <c r="DA7" s="50">
        <v>24378</v>
      </c>
      <c r="DB7" s="50">
        <v>25044</v>
      </c>
      <c r="DC7" s="50">
        <v>26286</v>
      </c>
      <c r="DD7" s="50">
        <v>26286</v>
      </c>
      <c r="DE7" s="80">
        <v>2079</v>
      </c>
      <c r="DF7" s="50">
        <v>2224</v>
      </c>
      <c r="DG7" s="50">
        <v>2367</v>
      </c>
      <c r="DH7" s="50">
        <v>2463</v>
      </c>
      <c r="DI7" s="50">
        <v>2570</v>
      </c>
      <c r="DJ7" s="78">
        <v>2616</v>
      </c>
      <c r="DK7" s="78">
        <v>2942</v>
      </c>
      <c r="DL7" s="78">
        <v>3107</v>
      </c>
      <c r="DM7" s="78">
        <v>3219</v>
      </c>
      <c r="DN7" s="50">
        <v>3581</v>
      </c>
      <c r="DO7" s="50">
        <v>3840</v>
      </c>
      <c r="DP7" s="50">
        <v>4126</v>
      </c>
      <c r="DQ7" s="50">
        <v>4379</v>
      </c>
      <c r="DR7" s="50">
        <v>4804</v>
      </c>
      <c r="DS7" s="50">
        <v>4887</v>
      </c>
      <c r="DT7" s="50">
        <v>5429</v>
      </c>
      <c r="DU7" s="50">
        <v>5529</v>
      </c>
      <c r="DV7" s="50">
        <v>5704.5</v>
      </c>
      <c r="DW7" s="208">
        <v>6560</v>
      </c>
      <c r="DX7" s="50">
        <v>6928</v>
      </c>
      <c r="DY7" s="50">
        <v>7012</v>
      </c>
      <c r="DZ7" s="50">
        <v>7452</v>
      </c>
      <c r="EA7" s="50">
        <v>7963</v>
      </c>
      <c r="EB7" s="50">
        <v>8509</v>
      </c>
      <c r="EC7" s="50">
        <v>8484</v>
      </c>
      <c r="ED7" s="50">
        <v>8548</v>
      </c>
      <c r="EE7" s="80">
        <v>6376</v>
      </c>
      <c r="EF7" s="50">
        <v>6572</v>
      </c>
      <c r="EG7" s="50">
        <v>6747</v>
      </c>
      <c r="EH7" s="78">
        <v>7531</v>
      </c>
      <c r="EI7" s="78">
        <v>8316</v>
      </c>
      <c r="EJ7" s="78">
        <v>8424</v>
      </c>
      <c r="EK7" s="78">
        <v>8810</v>
      </c>
      <c r="EL7" s="78">
        <v>9326</v>
      </c>
      <c r="EM7" s="78">
        <v>10057</v>
      </c>
      <c r="EN7" s="50">
        <v>10469</v>
      </c>
      <c r="EO7" s="50">
        <v>11788.25</v>
      </c>
      <c r="EP7" s="50">
        <v>13919.7</v>
      </c>
      <c r="EQ7" s="50">
        <v>14545.5</v>
      </c>
      <c r="ER7" s="50">
        <v>14995</v>
      </c>
      <c r="ES7" s="50">
        <v>15526</v>
      </c>
      <c r="ET7" s="50">
        <v>15606.95</v>
      </c>
      <c r="EU7" s="50">
        <v>15168</v>
      </c>
      <c r="EV7" s="50">
        <v>15333.5</v>
      </c>
      <c r="EW7" s="208">
        <v>16260</v>
      </c>
      <c r="EX7" s="50">
        <v>17205</v>
      </c>
      <c r="EY7" s="50">
        <v>19230</v>
      </c>
      <c r="EZ7" s="50">
        <v>19479</v>
      </c>
      <c r="FA7" s="50">
        <v>20836</v>
      </c>
      <c r="FB7" s="50">
        <v>21365</v>
      </c>
      <c r="FC7" s="81">
        <v>22012</v>
      </c>
      <c r="FD7" s="50">
        <v>21438</v>
      </c>
      <c r="FE7" s="80">
        <v>1547</v>
      </c>
      <c r="FF7" s="50">
        <v>1676</v>
      </c>
      <c r="FG7" s="50">
        <v>1774</v>
      </c>
      <c r="FH7" s="50">
        <v>1917</v>
      </c>
      <c r="FI7" s="50">
        <v>2012</v>
      </c>
      <c r="FJ7" s="78">
        <v>2184</v>
      </c>
      <c r="FK7" s="78">
        <v>2348</v>
      </c>
      <c r="FL7" s="78">
        <v>2468</v>
      </c>
      <c r="FM7" s="50">
        <v>2646</v>
      </c>
      <c r="FN7" s="50">
        <v>2845</v>
      </c>
      <c r="FO7" s="50">
        <v>3152</v>
      </c>
      <c r="FP7" s="50">
        <v>3618</v>
      </c>
      <c r="FQ7" s="50">
        <v>3996</v>
      </c>
      <c r="FR7" s="50">
        <v>4429</v>
      </c>
      <c r="FS7" s="50">
        <v>4631</v>
      </c>
      <c r="FT7" s="50">
        <v>4996</v>
      </c>
      <c r="FU7" s="50">
        <v>5501</v>
      </c>
      <c r="FV7" s="208">
        <v>5816</v>
      </c>
      <c r="FW7" s="208">
        <v>6264</v>
      </c>
      <c r="FX7" s="50">
        <v>6690</v>
      </c>
      <c r="FY7" s="50">
        <v>7055.5</v>
      </c>
      <c r="FZ7" s="50">
        <v>7281</v>
      </c>
      <c r="GA7" s="50">
        <v>7552</v>
      </c>
      <c r="GB7" s="50">
        <v>7801</v>
      </c>
      <c r="GC7" s="50">
        <v>7773</v>
      </c>
      <c r="GD7" s="50">
        <v>8233.5</v>
      </c>
      <c r="GE7" s="80">
        <v>5385</v>
      </c>
      <c r="GF7" s="50">
        <v>5565</v>
      </c>
      <c r="GG7" s="50">
        <v>5826</v>
      </c>
      <c r="GH7" s="78">
        <v>6683</v>
      </c>
      <c r="GI7" s="78">
        <v>7120</v>
      </c>
      <c r="GJ7" s="78">
        <v>7973</v>
      </c>
      <c r="GK7" s="78">
        <v>8610</v>
      </c>
      <c r="GL7" s="78">
        <v>8858</v>
      </c>
      <c r="GM7" s="78">
        <v>9049</v>
      </c>
      <c r="GN7" s="50">
        <v>9214</v>
      </c>
      <c r="GO7" s="50">
        <v>9808</v>
      </c>
      <c r="GP7" s="50">
        <v>10150</v>
      </c>
      <c r="GQ7" s="50">
        <v>11984</v>
      </c>
      <c r="GR7" s="50">
        <v>12907</v>
      </c>
      <c r="GS7" s="50">
        <v>13290</v>
      </c>
      <c r="GT7" s="50">
        <v>13715</v>
      </c>
      <c r="GU7" s="50">
        <v>14270</v>
      </c>
      <c r="GV7" s="208">
        <v>14854</v>
      </c>
      <c r="GW7" s="208">
        <v>15699</v>
      </c>
      <c r="GX7" s="50">
        <v>16718</v>
      </c>
      <c r="GY7" s="50">
        <v>17592.699999999997</v>
      </c>
      <c r="GZ7" s="50">
        <v>17766</v>
      </c>
      <c r="HA7" s="50">
        <v>19113</v>
      </c>
      <c r="HB7" s="50">
        <v>19894</v>
      </c>
      <c r="HC7" s="50">
        <v>18257</v>
      </c>
      <c r="HD7" s="50">
        <v>18688</v>
      </c>
      <c r="HE7" s="80">
        <v>1670</v>
      </c>
      <c r="HF7" s="50">
        <v>1771</v>
      </c>
      <c r="HG7" s="50">
        <v>1846</v>
      </c>
      <c r="HH7" s="50">
        <v>1932</v>
      </c>
      <c r="HI7" s="50">
        <v>2054</v>
      </c>
      <c r="HJ7" s="78">
        <v>2195</v>
      </c>
      <c r="HK7" s="78">
        <v>2333</v>
      </c>
      <c r="HL7" s="78">
        <v>2503</v>
      </c>
      <c r="HM7" s="50">
        <v>2682</v>
      </c>
      <c r="HN7" s="50">
        <v>3032</v>
      </c>
      <c r="HO7" s="50">
        <v>3294</v>
      </c>
      <c r="HP7" s="50">
        <v>3598</v>
      </c>
      <c r="HQ7" s="50">
        <v>3869.5</v>
      </c>
      <c r="HR7" s="50">
        <v>4282</v>
      </c>
      <c r="HS7" s="50">
        <v>4670</v>
      </c>
      <c r="HT7" s="50">
        <v>5024</v>
      </c>
      <c r="HU7" s="50">
        <v>5443</v>
      </c>
      <c r="HV7" s="208">
        <v>5610</v>
      </c>
      <c r="HW7" s="208">
        <v>5942</v>
      </c>
      <c r="HX7" s="50">
        <v>6347</v>
      </c>
      <c r="HY7" s="50">
        <v>6320</v>
      </c>
      <c r="HZ7" s="50">
        <v>6546</v>
      </c>
      <c r="IA7" s="50">
        <v>6837</v>
      </c>
      <c r="IB7" s="50">
        <v>7178</v>
      </c>
      <c r="IC7" s="50">
        <v>6993</v>
      </c>
      <c r="ID7" s="50">
        <v>6963</v>
      </c>
      <c r="IE7" s="80">
        <v>4797</v>
      </c>
      <c r="IF7" s="50">
        <v>5348</v>
      </c>
      <c r="IG7" s="50">
        <v>5656</v>
      </c>
      <c r="IH7" s="78">
        <v>6161</v>
      </c>
      <c r="II7" s="78">
        <v>6459</v>
      </c>
      <c r="IJ7" s="78">
        <v>6863</v>
      </c>
      <c r="IK7" s="78">
        <v>7386</v>
      </c>
      <c r="IL7" s="78">
        <v>7826</v>
      </c>
      <c r="IM7" s="78">
        <v>8368</v>
      </c>
      <c r="IN7" s="50">
        <v>8612</v>
      </c>
      <c r="IO7" s="50">
        <v>8955.5</v>
      </c>
      <c r="IP7" s="50">
        <v>9498</v>
      </c>
      <c r="IQ7" s="50">
        <v>10927.5</v>
      </c>
      <c r="IR7" s="50">
        <v>11480</v>
      </c>
      <c r="IS7" s="50">
        <v>12475</v>
      </c>
      <c r="IT7" s="50">
        <v>12736.5</v>
      </c>
      <c r="IU7" s="50">
        <v>13295.5</v>
      </c>
      <c r="IV7" s="208">
        <v>13730</v>
      </c>
      <c r="IW7" s="208">
        <v>14310</v>
      </c>
      <c r="IX7" s="50">
        <v>15052</v>
      </c>
      <c r="IY7" s="50">
        <v>15170</v>
      </c>
      <c r="IZ7" s="50">
        <v>16550.5</v>
      </c>
      <c r="JA7" s="50">
        <v>17511</v>
      </c>
      <c r="JB7" s="50">
        <v>18309</v>
      </c>
      <c r="JC7" s="50">
        <v>16649</v>
      </c>
      <c r="JD7" s="50">
        <v>16791</v>
      </c>
      <c r="JE7" s="80">
        <v>1608</v>
      </c>
      <c r="JF7" s="50">
        <v>1703</v>
      </c>
      <c r="JG7" s="50">
        <v>1800</v>
      </c>
      <c r="JH7" s="50">
        <v>1900</v>
      </c>
      <c r="JI7" s="50">
        <v>2011</v>
      </c>
      <c r="JJ7" s="78">
        <v>2100</v>
      </c>
      <c r="JK7" s="78">
        <v>2154</v>
      </c>
      <c r="JL7" s="78">
        <v>2252</v>
      </c>
      <c r="JM7" s="50">
        <v>2448</v>
      </c>
      <c r="JN7" s="50">
        <v>2524</v>
      </c>
      <c r="JO7" s="50">
        <v>2769</v>
      </c>
      <c r="JP7" s="50">
        <v>3354.5</v>
      </c>
      <c r="JQ7" s="50">
        <v>3833</v>
      </c>
      <c r="JR7" s="50">
        <v>3691</v>
      </c>
      <c r="JS7" s="50">
        <v>4198.5</v>
      </c>
      <c r="JT7" s="50">
        <v>4254.5</v>
      </c>
      <c r="JU7" s="50">
        <v>4575</v>
      </c>
      <c r="JV7" s="208">
        <v>5019.5</v>
      </c>
      <c r="JW7" s="208">
        <v>5370</v>
      </c>
      <c r="JX7" s="50">
        <v>5722</v>
      </c>
      <c r="JY7" s="50">
        <v>5875</v>
      </c>
      <c r="JZ7" s="50">
        <v>6108</v>
      </c>
      <c r="KA7" s="50">
        <v>6306</v>
      </c>
      <c r="KB7" s="50">
        <v>6616</v>
      </c>
      <c r="KC7" s="50">
        <v>6690.5</v>
      </c>
      <c r="KD7" s="50">
        <v>7197</v>
      </c>
      <c r="KE7" s="80">
        <v>4308</v>
      </c>
      <c r="KF7" s="50">
        <v>4535</v>
      </c>
      <c r="KG7" s="50">
        <v>4608</v>
      </c>
      <c r="KH7" s="78">
        <v>5008</v>
      </c>
      <c r="KI7" s="78">
        <v>5600</v>
      </c>
      <c r="KJ7" s="78">
        <v>5760</v>
      </c>
      <c r="KK7" s="78">
        <v>6104</v>
      </c>
      <c r="KL7" s="78">
        <v>6448</v>
      </c>
      <c r="KM7" s="78">
        <v>7161</v>
      </c>
      <c r="KN7" s="50">
        <v>7816</v>
      </c>
      <c r="KO7" s="50">
        <v>8189.5</v>
      </c>
      <c r="KP7" s="50">
        <v>9323</v>
      </c>
      <c r="KQ7" s="50">
        <v>9555</v>
      </c>
      <c r="KR7" s="50">
        <v>10360</v>
      </c>
      <c r="KS7" s="50">
        <v>10918</v>
      </c>
      <c r="KT7" s="50">
        <v>12120</v>
      </c>
      <c r="KU7" s="50">
        <v>12936</v>
      </c>
      <c r="KV7" s="208">
        <v>13490</v>
      </c>
      <c r="KW7" s="208">
        <v>14804</v>
      </c>
      <c r="KX7" s="50">
        <v>14926</v>
      </c>
      <c r="KY7" s="50">
        <v>15293</v>
      </c>
      <c r="KZ7" s="50">
        <v>15600</v>
      </c>
      <c r="LA7" s="50">
        <v>15360</v>
      </c>
      <c r="LB7" s="50">
        <v>16012</v>
      </c>
      <c r="LC7" s="50">
        <v>15620</v>
      </c>
      <c r="LD7" s="50">
        <v>16196</v>
      </c>
      <c r="LE7" s="80">
        <v>1646</v>
      </c>
      <c r="LF7" s="50">
        <v>1771</v>
      </c>
      <c r="LG7" s="50">
        <v>1837</v>
      </c>
      <c r="LH7" s="50">
        <v>1925</v>
      </c>
      <c r="LI7" s="50">
        <v>1963</v>
      </c>
      <c r="LJ7" s="78">
        <v>2184</v>
      </c>
      <c r="LK7" s="78">
        <v>2222</v>
      </c>
      <c r="LL7" s="78">
        <v>2430</v>
      </c>
      <c r="LM7" s="78">
        <v>2494</v>
      </c>
      <c r="LN7" s="50">
        <v>2556</v>
      </c>
      <c r="LO7" s="50">
        <v>2884</v>
      </c>
      <c r="LP7" s="50">
        <v>3234</v>
      </c>
      <c r="LQ7" s="50">
        <v>3625</v>
      </c>
      <c r="LR7" s="50">
        <v>3778</v>
      </c>
      <c r="LS7" s="50">
        <v>3811</v>
      </c>
      <c r="LT7" s="50">
        <v>4172</v>
      </c>
      <c r="LU7" s="50">
        <v>4465</v>
      </c>
      <c r="LV7" s="50">
        <v>4838</v>
      </c>
      <c r="LW7" s="208">
        <v>4880</v>
      </c>
      <c r="LX7" s="50">
        <v>5330</v>
      </c>
      <c r="LY7" s="50">
        <v>5605.2999999999993</v>
      </c>
      <c r="LZ7" s="50">
        <v>5870</v>
      </c>
      <c r="MA7" s="50">
        <v>6228</v>
      </c>
      <c r="MB7" s="50">
        <v>6570</v>
      </c>
      <c r="MC7" s="50">
        <v>6758</v>
      </c>
      <c r="MD7" s="50">
        <v>6938</v>
      </c>
      <c r="ME7" s="80">
        <v>4146</v>
      </c>
      <c r="MF7" s="50">
        <v>4427</v>
      </c>
      <c r="MG7" s="50">
        <v>4639</v>
      </c>
      <c r="MH7" s="78">
        <v>4978</v>
      </c>
      <c r="MI7" s="78">
        <v>5446</v>
      </c>
      <c r="MJ7" s="78">
        <v>5832</v>
      </c>
      <c r="MK7" s="78">
        <v>6268</v>
      </c>
      <c r="ML7" s="78">
        <v>6412</v>
      </c>
      <c r="MM7" s="78">
        <v>6642</v>
      </c>
      <c r="MN7" s="50">
        <v>7091</v>
      </c>
      <c r="MO7" s="50">
        <v>8384</v>
      </c>
      <c r="MP7" s="50">
        <v>8030</v>
      </c>
      <c r="MQ7" s="50">
        <v>9486</v>
      </c>
      <c r="MR7" s="50">
        <v>10517</v>
      </c>
      <c r="MS7" s="50">
        <v>10806</v>
      </c>
      <c r="MT7" s="50">
        <v>10192</v>
      </c>
      <c r="MU7" s="50">
        <v>10817</v>
      </c>
      <c r="MV7" s="50">
        <v>12015.5</v>
      </c>
      <c r="MW7" s="50">
        <v>12750</v>
      </c>
      <c r="MX7" s="50">
        <v>13140</v>
      </c>
      <c r="MY7" s="50">
        <v>13682</v>
      </c>
      <c r="MZ7" s="50">
        <v>14115</v>
      </c>
      <c r="NA7" s="50">
        <v>14948</v>
      </c>
      <c r="NB7" s="50">
        <v>15888</v>
      </c>
      <c r="NC7" s="50">
        <v>16560</v>
      </c>
      <c r="ND7" s="50">
        <v>16554</v>
      </c>
    </row>
    <row r="8" spans="1:368">
      <c r="A8" s="4"/>
      <c r="B8" s="178"/>
      <c r="C8" s="179"/>
      <c r="D8" s="179">
        <f t="shared" ref="D8:CL8" si="0">(D7/D$6)*100</f>
        <v>79.431599229287087</v>
      </c>
      <c r="E8" s="179">
        <f t="shared" si="0"/>
        <v>79.194630872483216</v>
      </c>
      <c r="F8" s="179">
        <f t="shared" si="0"/>
        <v>76.311407160699417</v>
      </c>
      <c r="G8" s="179">
        <f t="shared" si="0"/>
        <v>77.606024573919939</v>
      </c>
      <c r="H8" s="179">
        <f t="shared" si="0"/>
        <v>79.469434832756633</v>
      </c>
      <c r="I8" s="179">
        <f t="shared" si="0"/>
        <v>77.543859649122808</v>
      </c>
      <c r="J8" s="179">
        <f t="shared" si="0"/>
        <v>80.983270740867184</v>
      </c>
      <c r="K8" s="179">
        <f t="shared" si="0"/>
        <v>82.588849038148027</v>
      </c>
      <c r="L8" s="179">
        <f t="shared" si="0"/>
        <v>84.217092950717415</v>
      </c>
      <c r="M8" s="179">
        <f t="shared" si="0"/>
        <v>87.026709715292043</v>
      </c>
      <c r="N8" s="179">
        <f t="shared" si="0"/>
        <v>87.270288397048958</v>
      </c>
      <c r="O8" s="179">
        <f t="shared" si="0"/>
        <v>87.163610383424626</v>
      </c>
      <c r="P8" s="179">
        <f t="shared" si="0"/>
        <v>88.294387420834241</v>
      </c>
      <c r="Q8" s="179">
        <f t="shared" si="0"/>
        <v>87.334403853873937</v>
      </c>
      <c r="R8" s="179">
        <f t="shared" si="0"/>
        <v>88.069908814589667</v>
      </c>
      <c r="S8" s="179">
        <f t="shared" si="0"/>
        <v>91.058694459681846</v>
      </c>
      <c r="T8" s="179">
        <f t="shared" si="0"/>
        <v>92.841760702902917</v>
      </c>
      <c r="U8" s="179">
        <f t="shared" si="0"/>
        <v>90.647482014388487</v>
      </c>
      <c r="V8" s="179">
        <f t="shared" si="0"/>
        <v>94.691754627504977</v>
      </c>
      <c r="W8" s="179">
        <f t="shared" si="0"/>
        <v>93.972090346712704</v>
      </c>
      <c r="X8" s="179">
        <f t="shared" si="0"/>
        <v>94.124922696351263</v>
      </c>
      <c r="Y8" s="179">
        <f t="shared" si="0"/>
        <v>94.055081355028008</v>
      </c>
      <c r="Z8" s="179">
        <f t="shared" si="0"/>
        <v>95.051438989451754</v>
      </c>
      <c r="AA8" s="179">
        <f t="shared" si="0"/>
        <v>95.352323838080949</v>
      </c>
      <c r="AB8" s="179">
        <f t="shared" si="0"/>
        <v>92.783757338551865</v>
      </c>
      <c r="AC8" s="179">
        <f t="shared" si="0"/>
        <v>94.776648546442914</v>
      </c>
      <c r="AD8" s="179"/>
      <c r="AE8" s="179"/>
      <c r="AF8" s="179">
        <f t="shared" si="0"/>
        <v>88.791848617176129</v>
      </c>
      <c r="AG8" s="179">
        <f t="shared" si="0"/>
        <v>89.319029850746261</v>
      </c>
      <c r="AH8" s="179">
        <f t="shared" si="0"/>
        <v>88.014285714285705</v>
      </c>
      <c r="AI8" s="179">
        <f t="shared" si="0"/>
        <v>85.691741188847971</v>
      </c>
      <c r="AJ8" s="179">
        <f t="shared" si="0"/>
        <v>87.638329979879273</v>
      </c>
      <c r="AK8" s="179">
        <f t="shared" si="0"/>
        <v>94.198694706308913</v>
      </c>
      <c r="AL8" s="179">
        <f t="shared" si="0"/>
        <v>93.63678588016721</v>
      </c>
      <c r="AM8" s="179">
        <f t="shared" si="0"/>
        <v>98.435551524770432</v>
      </c>
      <c r="AN8" s="179">
        <f t="shared" si="0"/>
        <v>98.570805149465414</v>
      </c>
      <c r="AO8" s="179">
        <f t="shared" si="0"/>
        <v>96.719343868773748</v>
      </c>
      <c r="AP8" s="179">
        <f t="shared" si="0"/>
        <v>93.246107067170371</v>
      </c>
      <c r="AQ8" s="179">
        <f t="shared" si="0"/>
        <v>99.627938440723824</v>
      </c>
      <c r="AR8" s="179">
        <f t="shared" si="0"/>
        <v>98.529758628823018</v>
      </c>
      <c r="AS8" s="179">
        <f t="shared" si="0"/>
        <v>99.778896004879542</v>
      </c>
      <c r="AT8" s="179">
        <f t="shared" si="0"/>
        <v>99.364187490758539</v>
      </c>
      <c r="AU8" s="179">
        <f t="shared" si="0"/>
        <v>100.36345496009122</v>
      </c>
      <c r="AV8" s="179">
        <f t="shared" si="0"/>
        <v>99.669966996699671</v>
      </c>
      <c r="AW8" s="179">
        <f t="shared" si="0"/>
        <v>102.15313254144857</v>
      </c>
      <c r="AX8" s="179">
        <f t="shared" si="0"/>
        <v>100.91307956836239</v>
      </c>
      <c r="AY8" s="179">
        <f t="shared" si="0"/>
        <v>101.30887059899405</v>
      </c>
      <c r="AZ8" s="179">
        <f t="shared" si="0"/>
        <v>103.41057163900062</v>
      </c>
      <c r="BA8" s="179">
        <f t="shared" si="0"/>
        <v>105.42549650504827</v>
      </c>
      <c r="BB8" s="179">
        <f t="shared" si="0"/>
        <v>107.67141149625121</v>
      </c>
      <c r="BC8" s="179">
        <f t="shared" si="0"/>
        <v>98.891877353415808</v>
      </c>
      <c r="BD8" s="179">
        <f t="shared" si="0"/>
        <v>99.187631027253659</v>
      </c>
      <c r="BE8" s="206">
        <f t="shared" si="0"/>
        <v>69.661150512214348</v>
      </c>
      <c r="BF8" s="179">
        <f t="shared" si="0"/>
        <v>69.824183710082522</v>
      </c>
      <c r="BG8" s="179">
        <f t="shared" si="0"/>
        <v>70.632737276478679</v>
      </c>
      <c r="BH8" s="179">
        <f t="shared" si="0"/>
        <v>71.760471204188477</v>
      </c>
      <c r="BI8" s="179">
        <f t="shared" si="0"/>
        <v>71.206225680933855</v>
      </c>
      <c r="BJ8" s="179">
        <f t="shared" si="0"/>
        <v>77.137870855148336</v>
      </c>
      <c r="BK8" s="179">
        <f t="shared" si="0"/>
        <v>81.587933978372234</v>
      </c>
      <c r="BL8" s="179">
        <f t="shared" si="0"/>
        <v>83.591160220994482</v>
      </c>
      <c r="BM8" s="179">
        <f t="shared" si="0"/>
        <v>89.65517241379311</v>
      </c>
      <c r="BN8" s="179">
        <f t="shared" si="0"/>
        <v>85.452721344369195</v>
      </c>
      <c r="BO8" s="179">
        <f t="shared" si="0"/>
        <v>91.885128693994275</v>
      </c>
      <c r="BP8" s="179">
        <f t="shared" si="0"/>
        <v>85.37782139352305</v>
      </c>
      <c r="BQ8" s="179">
        <f t="shared" si="0"/>
        <v>84.381663113006397</v>
      </c>
      <c r="BR8" s="179">
        <f t="shared" si="0"/>
        <v>89.65517241379311</v>
      </c>
      <c r="BS8" s="179">
        <f t="shared" si="0"/>
        <v>89.322281813749399</v>
      </c>
      <c r="BT8" s="179">
        <f t="shared" si="0"/>
        <v>85.424381573100277</v>
      </c>
      <c r="BU8" s="179">
        <f t="shared" si="0"/>
        <v>86.209918342959583</v>
      </c>
      <c r="BV8" s="179">
        <f t="shared" si="0"/>
        <v>90.153807362581944</v>
      </c>
      <c r="BW8" s="179">
        <f t="shared" si="0"/>
        <v>93.868821292775664</v>
      </c>
      <c r="BX8" s="179">
        <f t="shared" si="0"/>
        <v>95.238095238095227</v>
      </c>
      <c r="BY8" s="179">
        <f t="shared" si="0"/>
        <v>95.490716180371351</v>
      </c>
      <c r="BZ8" s="179">
        <f t="shared" si="0"/>
        <v>92.860787915901199</v>
      </c>
      <c r="CA8" s="179">
        <f t="shared" si="0"/>
        <v>97.466422466422458</v>
      </c>
      <c r="CB8" s="179">
        <f t="shared" si="0"/>
        <v>97.601274012142923</v>
      </c>
      <c r="CC8" s="179">
        <f t="shared" si="0"/>
        <v>91.811342592592595</v>
      </c>
      <c r="CD8" s="179">
        <f t="shared" si="0"/>
        <v>91.843300529901597</v>
      </c>
      <c r="CE8" s="206">
        <f t="shared" si="0"/>
        <v>79.048568579974372</v>
      </c>
      <c r="CF8" s="179">
        <f t="shared" si="0"/>
        <v>76.510593774522633</v>
      </c>
      <c r="CG8" s="179">
        <f t="shared" si="0"/>
        <v>75.009147457006947</v>
      </c>
      <c r="CH8" s="179">
        <f t="shared" si="0"/>
        <v>79.707662441475392</v>
      </c>
      <c r="CI8" s="179">
        <f t="shared" si="0"/>
        <v>84.942293172257578</v>
      </c>
      <c r="CJ8" s="179">
        <f t="shared" si="0"/>
        <v>89.905232797692619</v>
      </c>
      <c r="CK8" s="179">
        <f t="shared" si="0"/>
        <v>84.456057007125892</v>
      </c>
      <c r="CL8" s="179">
        <f t="shared" si="0"/>
        <v>86.293941660433802</v>
      </c>
      <c r="CM8" s="179">
        <f t="shared" ref="CM8:FW8" si="1">(CM7/CM$6)*100</f>
        <v>87.19627006186677</v>
      </c>
      <c r="CN8" s="179">
        <f t="shared" si="1"/>
        <v>88.105011116812037</v>
      </c>
      <c r="CO8" s="179">
        <f t="shared" si="1"/>
        <v>87.835379718053659</v>
      </c>
      <c r="CP8" s="179">
        <f t="shared" si="1"/>
        <v>87.890079180251519</v>
      </c>
      <c r="CQ8" s="179">
        <f t="shared" si="1"/>
        <v>89.971945137157107</v>
      </c>
      <c r="CR8" s="179">
        <f t="shared" si="1"/>
        <v>92.22902669599857</v>
      </c>
      <c r="CS8" s="179">
        <f t="shared" si="1"/>
        <v>91.43349725849302</v>
      </c>
      <c r="CT8" s="179">
        <f t="shared" si="1"/>
        <v>90.925691656124528</v>
      </c>
      <c r="CU8" s="179">
        <f t="shared" si="1"/>
        <v>94.159292035398238</v>
      </c>
      <c r="CV8" s="179">
        <f t="shared" si="1"/>
        <v>95.078662733529995</v>
      </c>
      <c r="CW8" s="179">
        <f t="shared" si="1"/>
        <v>98.11381257777353</v>
      </c>
      <c r="CX8" s="179">
        <f t="shared" si="1"/>
        <v>96.554772270226081</v>
      </c>
      <c r="CY8" s="179">
        <f t="shared" si="1"/>
        <v>97.999447243659247</v>
      </c>
      <c r="CZ8" s="179">
        <f t="shared" si="1"/>
        <v>98.686493184634443</v>
      </c>
      <c r="DA8" s="179">
        <f t="shared" si="1"/>
        <v>97.496400575907856</v>
      </c>
      <c r="DB8" s="179">
        <f t="shared" si="1"/>
        <v>96.293448169793905</v>
      </c>
      <c r="DC8" s="179">
        <f t="shared" si="1"/>
        <v>98.030879391362731</v>
      </c>
      <c r="DD8" s="179">
        <f t="shared" si="1"/>
        <v>93.969184570836163</v>
      </c>
      <c r="DE8" s="206">
        <f t="shared" si="1"/>
        <v>86.914715719063537</v>
      </c>
      <c r="DF8" s="179">
        <f t="shared" si="1"/>
        <v>88.888888888888886</v>
      </c>
      <c r="DG8" s="179">
        <f t="shared" si="1"/>
        <v>85.389610389610397</v>
      </c>
      <c r="DH8" s="179">
        <f t="shared" si="1"/>
        <v>82.154769846564378</v>
      </c>
      <c r="DI8" s="179">
        <f t="shared" si="1"/>
        <v>83.38741077222582</v>
      </c>
      <c r="DJ8" s="179">
        <f t="shared" si="1"/>
        <v>81.954887218045116</v>
      </c>
      <c r="DK8" s="179">
        <f t="shared" si="1"/>
        <v>86.759068121498089</v>
      </c>
      <c r="DL8" s="179">
        <f t="shared" si="1"/>
        <v>88.041938226126376</v>
      </c>
      <c r="DM8" s="179">
        <f t="shared" si="1"/>
        <v>92.954086052555581</v>
      </c>
      <c r="DN8" s="179">
        <f t="shared" si="1"/>
        <v>97.788093937738935</v>
      </c>
      <c r="DO8" s="179">
        <f t="shared" si="1"/>
        <v>97.610574478901881</v>
      </c>
      <c r="DP8" s="179">
        <f t="shared" si="1"/>
        <v>92.719101123595507</v>
      </c>
      <c r="DQ8" s="179">
        <f t="shared" si="1"/>
        <v>86.048339555904903</v>
      </c>
      <c r="DR8" s="179">
        <f t="shared" si="1"/>
        <v>92.030651340996172</v>
      </c>
      <c r="DS8" s="179">
        <f t="shared" si="1"/>
        <v>84.375</v>
      </c>
      <c r="DT8" s="179">
        <f t="shared" si="1"/>
        <v>91.105890250041952</v>
      </c>
      <c r="DU8" s="179">
        <f t="shared" si="1"/>
        <v>90.22519582245431</v>
      </c>
      <c r="DV8" s="179">
        <f t="shared" si="1"/>
        <v>86.014776839565741</v>
      </c>
      <c r="DW8" s="179">
        <f t="shared" si="1"/>
        <v>90.934294427502081</v>
      </c>
      <c r="DX8" s="179">
        <f t="shared" si="1"/>
        <v>91.410476316136695</v>
      </c>
      <c r="DY8" s="179">
        <f t="shared" si="1"/>
        <v>92.585990625206321</v>
      </c>
      <c r="DZ8" s="179">
        <f t="shared" si="1"/>
        <v>87.608746766988006</v>
      </c>
      <c r="EA8" s="179">
        <f t="shared" si="1"/>
        <v>94.61739543726236</v>
      </c>
      <c r="EB8" s="179">
        <f t="shared" si="1"/>
        <v>93.959805653710248</v>
      </c>
      <c r="EC8" s="179">
        <f t="shared" si="1"/>
        <v>89.474794347184144</v>
      </c>
      <c r="ED8" s="179">
        <f t="shared" si="1"/>
        <v>87.555054798729898</v>
      </c>
      <c r="EE8" s="206">
        <f t="shared" si="1"/>
        <v>96.606060606060609</v>
      </c>
      <c r="EF8" s="179">
        <f t="shared" si="1"/>
        <v>92.160987238816432</v>
      </c>
      <c r="EG8" s="179">
        <f t="shared" si="1"/>
        <v>93.13914964108227</v>
      </c>
      <c r="EH8" s="179">
        <f t="shared" si="1"/>
        <v>90.23484303858136</v>
      </c>
      <c r="EI8" s="179">
        <f t="shared" si="1"/>
        <v>98.71794871794873</v>
      </c>
      <c r="EJ8" s="179">
        <f t="shared" si="1"/>
        <v>97.095435684647299</v>
      </c>
      <c r="EK8" s="179">
        <f t="shared" si="1"/>
        <v>94.812742143779587</v>
      </c>
      <c r="EL8" s="179">
        <f t="shared" si="1"/>
        <v>96.352929021593141</v>
      </c>
      <c r="EM8" s="179">
        <f t="shared" si="1"/>
        <v>98.040553714174308</v>
      </c>
      <c r="EN8" s="179">
        <f t="shared" si="1"/>
        <v>100.09561143512764</v>
      </c>
      <c r="EO8" s="179">
        <f t="shared" si="1"/>
        <v>104.52429508778151</v>
      </c>
      <c r="EP8" s="179">
        <f t="shared" si="1"/>
        <v>112.36438488860188</v>
      </c>
      <c r="EQ8" s="179">
        <f t="shared" si="1"/>
        <v>105.49390774586598</v>
      </c>
      <c r="ER8" s="179">
        <f t="shared" si="1"/>
        <v>106.54398181043059</v>
      </c>
      <c r="ES8" s="179">
        <f t="shared" si="1"/>
        <v>102.9507327100325</v>
      </c>
      <c r="ET8" s="179">
        <f t="shared" si="1"/>
        <v>100.1858390037232</v>
      </c>
      <c r="EU8" s="179">
        <f t="shared" si="1"/>
        <v>94.811851481435184</v>
      </c>
      <c r="EV8" s="179">
        <f t="shared" si="1"/>
        <v>91.60891384872744</v>
      </c>
      <c r="EW8" s="179">
        <f t="shared" si="1"/>
        <v>95.680828527715661</v>
      </c>
      <c r="EX8" s="179">
        <f t="shared" si="1"/>
        <v>91.833466773418735</v>
      </c>
      <c r="EY8" s="179">
        <f t="shared" si="1"/>
        <v>99.77171318875169</v>
      </c>
      <c r="EZ8" s="179">
        <f t="shared" si="1"/>
        <v>97.84508740204943</v>
      </c>
      <c r="FA8" s="179">
        <f t="shared" si="1"/>
        <v>99.384688766992596</v>
      </c>
      <c r="FB8" s="179">
        <f t="shared" si="1"/>
        <v>97.184315866084432</v>
      </c>
      <c r="FC8" s="179">
        <f t="shared" si="1"/>
        <v>96.046775460336846</v>
      </c>
      <c r="FD8" s="179">
        <f t="shared" si="1"/>
        <v>92.206451612903223</v>
      </c>
      <c r="FE8" s="206">
        <f t="shared" si="1"/>
        <v>86.666666666666671</v>
      </c>
      <c r="FF8" s="179">
        <f t="shared" si="1"/>
        <v>87.519582245430811</v>
      </c>
      <c r="FG8" s="179">
        <f t="shared" si="1"/>
        <v>88.522954091816359</v>
      </c>
      <c r="FH8" s="179">
        <f t="shared" si="1"/>
        <v>93.013100436681214</v>
      </c>
      <c r="FI8" s="179">
        <f t="shared" si="1"/>
        <v>88.673424416042309</v>
      </c>
      <c r="FJ8" s="179">
        <f t="shared" si="1"/>
        <v>95.37117903930131</v>
      </c>
      <c r="FK8" s="179">
        <f t="shared" si="1"/>
        <v>98.324958123953095</v>
      </c>
      <c r="FL8" s="179">
        <f t="shared" si="1"/>
        <v>95.993776740567867</v>
      </c>
      <c r="FM8" s="179">
        <f t="shared" si="1"/>
        <v>95.385724585436193</v>
      </c>
      <c r="FN8" s="179">
        <f t="shared" si="1"/>
        <v>90.923617769255344</v>
      </c>
      <c r="FO8" s="179">
        <f t="shared" si="1"/>
        <v>97.223935842072791</v>
      </c>
      <c r="FP8" s="179">
        <f t="shared" si="1"/>
        <v>102.07363520947948</v>
      </c>
      <c r="FQ8" s="179">
        <f t="shared" si="1"/>
        <v>101.3184584178499</v>
      </c>
      <c r="FR8" s="179">
        <f t="shared" si="1"/>
        <v>100.33982782057092</v>
      </c>
      <c r="FS8" s="179">
        <f t="shared" si="1"/>
        <v>100.32495667244368</v>
      </c>
      <c r="FT8" s="179">
        <f t="shared" si="1"/>
        <v>101.09267503035208</v>
      </c>
      <c r="FU8" s="179">
        <f t="shared" si="1"/>
        <v>101.84208090345275</v>
      </c>
      <c r="FV8" s="179">
        <f t="shared" si="1"/>
        <v>102.16054804145442</v>
      </c>
      <c r="FW8" s="179">
        <f t="shared" si="1"/>
        <v>101.34282478563338</v>
      </c>
      <c r="FX8" s="179">
        <f t="shared" ref="FX8:GD8" si="2">(FX7/FX$6)*100</f>
        <v>101.44048521607279</v>
      </c>
      <c r="FY8" s="179">
        <f t="shared" si="2"/>
        <v>102.84235842868597</v>
      </c>
      <c r="FZ8" s="179">
        <f t="shared" si="2"/>
        <v>102.04625087596355</v>
      </c>
      <c r="GA8" s="179">
        <f t="shared" si="2"/>
        <v>102.47642309518963</v>
      </c>
      <c r="GB8" s="179">
        <f t="shared" si="2"/>
        <v>101.06231377121388</v>
      </c>
      <c r="GC8" s="179">
        <f t="shared" si="2"/>
        <v>98.044904137235108</v>
      </c>
      <c r="GD8" s="179">
        <f t="shared" si="2"/>
        <v>99.546608632571633</v>
      </c>
      <c r="GE8" s="206">
        <f t="shared" ref="GE8:JN8" si="3">(GE7/GE$6)*100</f>
        <v>94.225721784776908</v>
      </c>
      <c r="GF8" s="179">
        <f t="shared" si="3"/>
        <v>89.671285852400899</v>
      </c>
      <c r="GG8" s="179">
        <f t="shared" si="3"/>
        <v>90.960187353629976</v>
      </c>
      <c r="GH8" s="179">
        <f t="shared" si="3"/>
        <v>93.259838124476687</v>
      </c>
      <c r="GI8" s="179">
        <f t="shared" si="3"/>
        <v>94.655676681733581</v>
      </c>
      <c r="GJ8" s="179">
        <f t="shared" si="3"/>
        <v>101.39895714104033</v>
      </c>
      <c r="GK8" s="179">
        <f t="shared" si="3"/>
        <v>113.17034700315457</v>
      </c>
      <c r="GL8" s="179">
        <f t="shared" si="3"/>
        <v>103.55389291559504</v>
      </c>
      <c r="GM8" s="179">
        <f t="shared" si="3"/>
        <v>104.67322151532679</v>
      </c>
      <c r="GN8" s="179">
        <f t="shared" si="3"/>
        <v>104.57382816933378</v>
      </c>
      <c r="GO8" s="179">
        <f t="shared" si="3"/>
        <v>102.97112860892388</v>
      </c>
      <c r="GP8" s="179">
        <f t="shared" si="3"/>
        <v>98.271772280582866</v>
      </c>
      <c r="GQ8" s="179">
        <f t="shared" si="3"/>
        <v>106.30710547325468</v>
      </c>
      <c r="GR8" s="179">
        <f t="shared" si="3"/>
        <v>102.79547626632686</v>
      </c>
      <c r="GS8" s="179">
        <f t="shared" si="3"/>
        <v>101.64435946462716</v>
      </c>
      <c r="GT8" s="179">
        <f t="shared" si="3"/>
        <v>102.20582755794024</v>
      </c>
      <c r="GU8" s="179">
        <f t="shared" si="3"/>
        <v>103.20014463930573</v>
      </c>
      <c r="GV8" s="179">
        <f t="shared" si="3"/>
        <v>100.37842951750235</v>
      </c>
      <c r="GW8" s="179">
        <f t="shared" si="3"/>
        <v>103.17429022082018</v>
      </c>
      <c r="GX8" s="179">
        <f t="shared" si="3"/>
        <v>104.35053991635979</v>
      </c>
      <c r="GY8" s="179">
        <f t="shared" si="3"/>
        <v>106.50945966399273</v>
      </c>
      <c r="GZ8" s="179">
        <f t="shared" si="3"/>
        <v>103.37183254298432</v>
      </c>
      <c r="HA8" s="179">
        <f t="shared" si="3"/>
        <v>109.42348428465105</v>
      </c>
      <c r="HB8" s="179">
        <f t="shared" si="3"/>
        <v>111.83315532070381</v>
      </c>
      <c r="HC8" s="179">
        <f t="shared" si="3"/>
        <v>101.09080841638982</v>
      </c>
      <c r="HD8" s="179">
        <f t="shared" si="3"/>
        <v>99.709217020141395</v>
      </c>
      <c r="HE8" s="206">
        <f t="shared" si="3"/>
        <v>79.334916864608076</v>
      </c>
      <c r="HF8" s="179">
        <f t="shared" si="3"/>
        <v>74.537037037037038</v>
      </c>
      <c r="HG8" s="179">
        <f t="shared" si="3"/>
        <v>71.996879875195006</v>
      </c>
      <c r="HH8" s="179">
        <f t="shared" si="3"/>
        <v>70</v>
      </c>
      <c r="HI8" s="179">
        <f t="shared" si="3"/>
        <v>75.849335302806494</v>
      </c>
      <c r="HJ8" s="179">
        <f t="shared" si="3"/>
        <v>76.828841442072104</v>
      </c>
      <c r="HK8" s="179">
        <f t="shared" si="3"/>
        <v>77.123966942148755</v>
      </c>
      <c r="HL8" s="179">
        <f t="shared" si="3"/>
        <v>79.561347743165925</v>
      </c>
      <c r="HM8" s="179">
        <f t="shared" si="3"/>
        <v>81.100695494405812</v>
      </c>
      <c r="HN8" s="179">
        <f t="shared" si="3"/>
        <v>90.426483745899205</v>
      </c>
      <c r="HO8" s="179">
        <f t="shared" si="3"/>
        <v>90.856433595366155</v>
      </c>
      <c r="HP8" s="179">
        <f t="shared" si="3"/>
        <v>84.420459877991547</v>
      </c>
      <c r="HQ8" s="179">
        <f t="shared" si="3"/>
        <v>83.52039715087416</v>
      </c>
      <c r="HR8" s="179">
        <f t="shared" si="3"/>
        <v>86.035764516777178</v>
      </c>
      <c r="HS8" s="179">
        <f t="shared" si="3"/>
        <v>88.589585506971446</v>
      </c>
      <c r="HT8" s="179">
        <f t="shared" si="3"/>
        <v>91.578563616478306</v>
      </c>
      <c r="HU8" s="179">
        <f t="shared" si="3"/>
        <v>96.395997520587969</v>
      </c>
      <c r="HV8" s="179">
        <f t="shared" si="3"/>
        <v>92.178770949720672</v>
      </c>
      <c r="HW8" s="179">
        <f t="shared" si="3"/>
        <v>96.492367651835011</v>
      </c>
      <c r="HX8" s="179">
        <f t="shared" si="3"/>
        <v>96.547003346516576</v>
      </c>
      <c r="HY8" s="179">
        <f t="shared" si="3"/>
        <v>91.70052234474754</v>
      </c>
      <c r="HZ8" s="179">
        <f t="shared" si="3"/>
        <v>91.751349078421754</v>
      </c>
      <c r="IA8" s="179">
        <f t="shared" si="3"/>
        <v>91.9322307382009</v>
      </c>
      <c r="IB8" s="179">
        <f t="shared" si="3"/>
        <v>93.063658757941141</v>
      </c>
      <c r="IC8" s="179">
        <f t="shared" si="3"/>
        <v>89.918991899189919</v>
      </c>
      <c r="ID8" s="179">
        <f t="shared" si="3"/>
        <v>87.365119196988701</v>
      </c>
      <c r="IE8" s="206">
        <f t="shared" si="3"/>
        <v>89.446205482006334</v>
      </c>
      <c r="IF8" s="179">
        <f t="shared" si="3"/>
        <v>94.62137296532201</v>
      </c>
      <c r="IG8" s="179">
        <f t="shared" si="3"/>
        <v>93.410404624277447</v>
      </c>
      <c r="IH8" s="179">
        <f t="shared" si="3"/>
        <v>91.274074074074079</v>
      </c>
      <c r="II8" s="179">
        <f t="shared" si="3"/>
        <v>91.396632234328564</v>
      </c>
      <c r="IJ8" s="179">
        <f t="shared" si="3"/>
        <v>89.455161626694462</v>
      </c>
      <c r="IK8" s="179">
        <f t="shared" si="3"/>
        <v>88.752703677000724</v>
      </c>
      <c r="IL8" s="179">
        <f t="shared" si="3"/>
        <v>91.180240009320741</v>
      </c>
      <c r="IM8" s="179">
        <f t="shared" si="3"/>
        <v>94.896801995917443</v>
      </c>
      <c r="IN8" s="179">
        <f t="shared" si="3"/>
        <v>97.058492054547514</v>
      </c>
      <c r="IO8" s="179">
        <f t="shared" si="3"/>
        <v>95.591610183060254</v>
      </c>
      <c r="IP8" s="179">
        <f t="shared" si="3"/>
        <v>91.134139320667813</v>
      </c>
      <c r="IQ8" s="179">
        <f t="shared" si="3"/>
        <v>97.855287901853671</v>
      </c>
      <c r="IR8" s="179">
        <f t="shared" si="3"/>
        <v>99.119323087549645</v>
      </c>
      <c r="IS8" s="179">
        <f t="shared" si="3"/>
        <v>105.3142543581951</v>
      </c>
      <c r="IT8" s="179">
        <f t="shared" si="3"/>
        <v>100.91514143094842</v>
      </c>
      <c r="IU8" s="179">
        <f t="shared" si="3"/>
        <v>104.58603736479843</v>
      </c>
      <c r="IV8" s="179">
        <f t="shared" si="3"/>
        <v>100.62293880542323</v>
      </c>
      <c r="IW8" s="179">
        <f t="shared" si="3"/>
        <v>98.887430032478747</v>
      </c>
      <c r="IX8" s="179">
        <f t="shared" si="3"/>
        <v>102.94781478695027</v>
      </c>
      <c r="IY8" s="179">
        <f t="shared" si="3"/>
        <v>100.22794093356677</v>
      </c>
      <c r="IZ8" s="179">
        <f t="shared" si="3"/>
        <v>104.70030049027361</v>
      </c>
      <c r="JA8" s="179">
        <f t="shared" si="3"/>
        <v>107.32409904388331</v>
      </c>
      <c r="JB8" s="179">
        <f t="shared" si="3"/>
        <v>109.09253411189894</v>
      </c>
      <c r="JC8" s="179">
        <f t="shared" si="3"/>
        <v>98.631516587677723</v>
      </c>
      <c r="JD8" s="179">
        <f t="shared" si="3"/>
        <v>96.278669724770637</v>
      </c>
      <c r="JE8" s="206">
        <f t="shared" si="3"/>
        <v>77.048394825107806</v>
      </c>
      <c r="JF8" s="179">
        <f t="shared" si="3"/>
        <v>80.330188679245282</v>
      </c>
      <c r="JG8" s="179">
        <f t="shared" si="3"/>
        <v>78.294910830795999</v>
      </c>
      <c r="JH8" s="179">
        <f t="shared" si="3"/>
        <v>77.709611451942735</v>
      </c>
      <c r="JI8" s="179">
        <f t="shared" si="3"/>
        <v>78.249027237354085</v>
      </c>
      <c r="JJ8" s="179">
        <f t="shared" si="3"/>
        <v>78.504672897196258</v>
      </c>
      <c r="JK8" s="179">
        <f t="shared" si="3"/>
        <v>80.10412792859799</v>
      </c>
      <c r="JL8" s="179">
        <f t="shared" si="3"/>
        <v>78.603839441535769</v>
      </c>
      <c r="JM8" s="179">
        <f t="shared" si="3"/>
        <v>83.578012973711168</v>
      </c>
      <c r="JN8" s="179">
        <f t="shared" si="3"/>
        <v>75.298329355608601</v>
      </c>
      <c r="JO8" s="179">
        <f t="shared" ref="JO8:MW8" si="4">(JO7/JO$6)*100</f>
        <v>75.234343159896753</v>
      </c>
      <c r="JP8" s="179">
        <f t="shared" si="4"/>
        <v>80.069220670724434</v>
      </c>
      <c r="JQ8" s="179">
        <f t="shared" si="4"/>
        <v>85.367483296213805</v>
      </c>
      <c r="JR8" s="179">
        <f t="shared" si="4"/>
        <v>76.640365448504994</v>
      </c>
      <c r="JS8" s="179">
        <f t="shared" si="4"/>
        <v>84.6130592503023</v>
      </c>
      <c r="JT8" s="179">
        <f t="shared" si="4"/>
        <v>80.577651515151516</v>
      </c>
      <c r="JU8" s="179">
        <f t="shared" si="4"/>
        <v>81.059532246633594</v>
      </c>
      <c r="JV8" s="179">
        <f t="shared" si="4"/>
        <v>82.789048325911267</v>
      </c>
      <c r="JW8" s="179">
        <f t="shared" si="4"/>
        <v>86.710802518973026</v>
      </c>
      <c r="JX8" s="179">
        <f t="shared" si="4"/>
        <v>89.294631710362054</v>
      </c>
      <c r="JY8" s="179">
        <f t="shared" si="4"/>
        <v>86.263857279201233</v>
      </c>
      <c r="JZ8" s="179">
        <f t="shared" si="4"/>
        <v>85.702259015013325</v>
      </c>
      <c r="KA8" s="179">
        <f t="shared" si="4"/>
        <v>86.11224907824662</v>
      </c>
      <c r="KB8" s="179">
        <f t="shared" si="4"/>
        <v>88.401924104756816</v>
      </c>
      <c r="KC8" s="179">
        <f t="shared" si="4"/>
        <v>90.436604487699384</v>
      </c>
      <c r="KD8" s="179">
        <f t="shared" si="4"/>
        <v>94.747235387045819</v>
      </c>
      <c r="KE8" s="206">
        <f t="shared" si="4"/>
        <v>83.262466177039045</v>
      </c>
      <c r="KF8" s="179">
        <f t="shared" si="4"/>
        <v>83.318023148998705</v>
      </c>
      <c r="KG8" s="179">
        <f t="shared" si="4"/>
        <v>82.271023031601501</v>
      </c>
      <c r="KH8" s="179">
        <f t="shared" si="4"/>
        <v>81.843438470338299</v>
      </c>
      <c r="KI8" s="179">
        <f t="shared" si="4"/>
        <v>83.036773428232507</v>
      </c>
      <c r="KJ8" s="179">
        <f t="shared" si="4"/>
        <v>82.368082368082369</v>
      </c>
      <c r="KK8" s="179">
        <f t="shared" si="4"/>
        <v>83.846153846153854</v>
      </c>
      <c r="KL8" s="179">
        <f t="shared" si="4"/>
        <v>83.566614826334884</v>
      </c>
      <c r="KM8" s="179">
        <f t="shared" si="4"/>
        <v>88.923382590339003</v>
      </c>
      <c r="KN8" s="179">
        <f t="shared" si="4"/>
        <v>92.213308164228408</v>
      </c>
      <c r="KO8" s="179">
        <f t="shared" si="4"/>
        <v>89.851335783641446</v>
      </c>
      <c r="KP8" s="179">
        <f t="shared" si="4"/>
        <v>91.361654172178945</v>
      </c>
      <c r="KQ8" s="179">
        <f t="shared" si="4"/>
        <v>90.320446166934502</v>
      </c>
      <c r="KR8" s="179">
        <f t="shared" si="4"/>
        <v>89.634884928188256</v>
      </c>
      <c r="KS8" s="179">
        <f t="shared" si="4"/>
        <v>93.660461525263798</v>
      </c>
      <c r="KT8" s="179">
        <f t="shared" si="4"/>
        <v>102.17501264542234</v>
      </c>
      <c r="KU8" s="179">
        <f t="shared" si="4"/>
        <v>101.70610897083104</v>
      </c>
      <c r="KV8" s="179">
        <f t="shared" si="4"/>
        <v>97.40775507256842</v>
      </c>
      <c r="KW8" s="179">
        <f t="shared" si="4"/>
        <v>102.98434782608696</v>
      </c>
      <c r="KX8" s="179">
        <f t="shared" si="4"/>
        <v>102.21187427240979</v>
      </c>
      <c r="KY8" s="179">
        <f t="shared" si="4"/>
        <v>100.94056301772218</v>
      </c>
      <c r="KZ8" s="179">
        <f t="shared" si="4"/>
        <v>102.30179028132993</v>
      </c>
      <c r="LA8" s="179">
        <f t="shared" si="4"/>
        <v>100.18915921988129</v>
      </c>
      <c r="LB8" s="179">
        <f t="shared" si="4"/>
        <v>101.02845605400972</v>
      </c>
      <c r="LC8" s="179">
        <f t="shared" si="4"/>
        <v>96.646454646702139</v>
      </c>
      <c r="LD8" s="179">
        <f t="shared" si="4"/>
        <v>96.31876300921796</v>
      </c>
      <c r="LE8" s="206">
        <f t="shared" si="4"/>
        <v>92.264573991031398</v>
      </c>
      <c r="LF8" s="179">
        <f t="shared" si="4"/>
        <v>80.941499085923212</v>
      </c>
      <c r="LG8" s="179">
        <f t="shared" si="4"/>
        <v>79.181034482758619</v>
      </c>
      <c r="LH8" s="179">
        <f t="shared" si="4"/>
        <v>77.371382636655952</v>
      </c>
      <c r="LI8" s="179">
        <f t="shared" si="4"/>
        <v>93.209876543209873</v>
      </c>
      <c r="LJ8" s="179">
        <f t="shared" si="4"/>
        <v>99.047619047619051</v>
      </c>
      <c r="LK8" s="179">
        <f t="shared" si="4"/>
        <v>73.284960422163593</v>
      </c>
      <c r="LL8" s="179">
        <f t="shared" si="4"/>
        <v>78.286082474226802</v>
      </c>
      <c r="LM8" s="179">
        <f t="shared" si="4"/>
        <v>78.378378378378372</v>
      </c>
      <c r="LN8" s="179">
        <f t="shared" si="4"/>
        <v>74.846266471449482</v>
      </c>
      <c r="LO8" s="179">
        <f t="shared" si="4"/>
        <v>74.909090909090921</v>
      </c>
      <c r="LP8" s="179">
        <f t="shared" si="4"/>
        <v>76.237623762376245</v>
      </c>
      <c r="LQ8" s="179">
        <f t="shared" si="4"/>
        <v>80.287929125138419</v>
      </c>
      <c r="LR8" s="179">
        <f t="shared" si="4"/>
        <v>74.841521394611732</v>
      </c>
      <c r="LS8" s="179">
        <f t="shared" si="4"/>
        <v>71.987155270117114</v>
      </c>
      <c r="LT8" s="179">
        <f t="shared" si="4"/>
        <v>76.424253526286861</v>
      </c>
      <c r="LU8" s="179">
        <f t="shared" si="4"/>
        <v>80.341880341880341</v>
      </c>
      <c r="LV8" s="179">
        <f t="shared" si="4"/>
        <v>83.055793991416309</v>
      </c>
      <c r="LW8" s="179">
        <f t="shared" si="4"/>
        <v>81.996135428043345</v>
      </c>
      <c r="LX8" s="179">
        <f t="shared" si="4"/>
        <v>84.242136873715822</v>
      </c>
      <c r="LY8" s="179">
        <f t="shared" si="4"/>
        <v>80.872889914875188</v>
      </c>
      <c r="LZ8" s="179">
        <f t="shared" si="4"/>
        <v>84.789830998122213</v>
      </c>
      <c r="MA8" s="179">
        <f t="shared" si="4"/>
        <v>84.942716857610478</v>
      </c>
      <c r="MB8" s="179">
        <f t="shared" si="4"/>
        <v>88.057901085645355</v>
      </c>
      <c r="MC8" s="179">
        <f t="shared" si="4"/>
        <v>90.239017225263723</v>
      </c>
      <c r="MD8" s="179">
        <f t="shared" si="4"/>
        <v>88.857581967213122</v>
      </c>
      <c r="ME8" s="206">
        <f t="shared" si="4"/>
        <v>92.668752793920433</v>
      </c>
      <c r="MF8" s="179">
        <f t="shared" si="4"/>
        <v>78.842386464826347</v>
      </c>
      <c r="MG8" s="179">
        <f t="shared" si="4"/>
        <v>76.842802716581076</v>
      </c>
      <c r="MH8" s="179">
        <f t="shared" si="4"/>
        <v>75.653495440729472</v>
      </c>
      <c r="MI8" s="179">
        <f t="shared" si="4"/>
        <v>95.243091990206366</v>
      </c>
      <c r="MJ8" s="179">
        <f t="shared" si="4"/>
        <v>90.756302521008408</v>
      </c>
      <c r="MK8" s="179">
        <f t="shared" si="4"/>
        <v>84.394775817961488</v>
      </c>
      <c r="ML8" s="179">
        <f t="shared" si="4"/>
        <v>83.413555353193701</v>
      </c>
      <c r="MM8" s="179">
        <f t="shared" si="4"/>
        <v>83.025000000000006</v>
      </c>
      <c r="MN8" s="179">
        <f t="shared" si="4"/>
        <v>81.179164281625646</v>
      </c>
      <c r="MO8" s="179">
        <f t="shared" si="4"/>
        <v>90.982094411285956</v>
      </c>
      <c r="MP8" s="179">
        <f t="shared" si="4"/>
        <v>79.1444904395821</v>
      </c>
      <c r="MQ8" s="179">
        <f t="shared" si="4"/>
        <v>94.388059701492537</v>
      </c>
      <c r="MR8" s="179">
        <f t="shared" si="4"/>
        <v>91.731356301788054</v>
      </c>
      <c r="MS8" s="179">
        <f t="shared" si="4"/>
        <v>90.745717164931136</v>
      </c>
      <c r="MT8" s="179">
        <f t="shared" si="4"/>
        <v>83.370143149284246</v>
      </c>
      <c r="MU8" s="179">
        <f t="shared" si="4"/>
        <v>85.039308176100619</v>
      </c>
      <c r="MV8" s="179">
        <f t="shared" si="4"/>
        <v>86.817196531791907</v>
      </c>
      <c r="MW8" s="179">
        <f t="shared" si="4"/>
        <v>88.492504164353136</v>
      </c>
      <c r="MX8" s="179">
        <f t="shared" ref="MX8:ND8" si="5">(MX7/MX$6)*100</f>
        <v>84.290204631470914</v>
      </c>
      <c r="MY8" s="179">
        <f t="shared" si="5"/>
        <v>80.182846426583055</v>
      </c>
      <c r="MZ8" s="179">
        <f t="shared" si="5"/>
        <v>84.318996415770613</v>
      </c>
      <c r="NA8" s="179">
        <f t="shared" si="5"/>
        <v>89.977728285077944</v>
      </c>
      <c r="NB8" s="179">
        <f t="shared" si="5"/>
        <v>91.268382352941174</v>
      </c>
      <c r="NC8" s="179">
        <f t="shared" si="5"/>
        <v>96</v>
      </c>
      <c r="ND8" s="179">
        <f t="shared" si="5"/>
        <v>94.357045143638857</v>
      </c>
    </row>
    <row r="9" spans="1:368">
      <c r="A9" s="4" t="s">
        <v>19</v>
      </c>
      <c r="B9" s="3">
        <v>1030</v>
      </c>
      <c r="C9" s="10">
        <v>1018</v>
      </c>
      <c r="D9" s="10">
        <v>1617</v>
      </c>
      <c r="E9" s="10">
        <v>1786</v>
      </c>
      <c r="F9" s="10">
        <v>1920</v>
      </c>
      <c r="G9" s="10">
        <v>2024</v>
      </c>
      <c r="H9" s="10">
        <v>2160</v>
      </c>
      <c r="I9" s="10">
        <v>2354.5</v>
      </c>
      <c r="J9" s="10">
        <v>2475</v>
      </c>
      <c r="K9" s="10">
        <v>2852</v>
      </c>
      <c r="L9" s="10">
        <v>3007</v>
      </c>
      <c r="M9" s="6">
        <v>3294</v>
      </c>
      <c r="N9" s="6">
        <v>3532</v>
      </c>
      <c r="O9" s="6">
        <v>3842</v>
      </c>
      <c r="P9" s="6">
        <v>4243</v>
      </c>
      <c r="Q9" s="6">
        <v>4466</v>
      </c>
      <c r="R9" s="6">
        <v>4706</v>
      </c>
      <c r="S9" s="6">
        <v>5040</v>
      </c>
      <c r="T9" s="6">
        <v>5594</v>
      </c>
      <c r="U9" s="6">
        <v>6185</v>
      </c>
      <c r="V9" s="207">
        <v>7136</v>
      </c>
      <c r="W9" s="207">
        <v>7865</v>
      </c>
      <c r="X9" s="207">
        <v>8275</v>
      </c>
      <c r="Y9" s="207">
        <v>8770</v>
      </c>
      <c r="Z9" s="6">
        <f>+'[1]Summary Medians'!$C$26</f>
        <v>9088</v>
      </c>
      <c r="AA9" s="6">
        <f>+'[1]Summary Medians'!$D$26</f>
        <v>9358</v>
      </c>
      <c r="AB9" s="6">
        <v>9260</v>
      </c>
      <c r="AC9" s="217">
        <v>9530.5</v>
      </c>
      <c r="AD9" s="10">
        <v>1786</v>
      </c>
      <c r="AE9" s="10">
        <v>3039</v>
      </c>
      <c r="AF9" s="10">
        <v>3152</v>
      </c>
      <c r="AG9" s="10">
        <v>3522</v>
      </c>
      <c r="AH9" s="10">
        <v>3851</v>
      </c>
      <c r="AI9" s="10">
        <v>4200</v>
      </c>
      <c r="AJ9" s="10">
        <v>4555</v>
      </c>
      <c r="AK9" s="10">
        <v>4935</v>
      </c>
      <c r="AL9" s="10">
        <v>5646.5</v>
      </c>
      <c r="AM9" s="10">
        <v>6030</v>
      </c>
      <c r="AN9" s="6">
        <v>6316</v>
      </c>
      <c r="AO9" s="6">
        <v>6752</v>
      </c>
      <c r="AP9" s="6">
        <v>7372</v>
      </c>
      <c r="AQ9" s="6">
        <v>8090</v>
      </c>
      <c r="AR9" s="6">
        <v>8321</v>
      </c>
      <c r="AS9" s="6">
        <v>9280</v>
      </c>
      <c r="AT9" s="6">
        <v>9680</v>
      </c>
      <c r="AU9" s="6">
        <v>11150</v>
      </c>
      <c r="AV9" s="6">
        <v>12282</v>
      </c>
      <c r="AW9" s="207">
        <v>13700</v>
      </c>
      <c r="AX9" s="207">
        <v>15170</v>
      </c>
      <c r="AY9" s="207">
        <v>15950</v>
      </c>
      <c r="AZ9" s="207">
        <v>17135</v>
      </c>
      <c r="BA9" s="6">
        <f>+'[1]Summary Medians'!$F$26</f>
        <v>17435</v>
      </c>
      <c r="BB9" s="6">
        <f>+'[1]Summary Medians'!$G$26</f>
        <v>18395</v>
      </c>
      <c r="BC9" s="6">
        <v>17898</v>
      </c>
      <c r="BD9" s="6">
        <v>18634</v>
      </c>
      <c r="BE9" s="47">
        <v>1911.5</v>
      </c>
      <c r="BF9" s="10">
        <v>2061</v>
      </c>
      <c r="BG9" s="43">
        <v>2180</v>
      </c>
      <c r="BH9" s="10">
        <v>2312</v>
      </c>
      <c r="BI9" s="10">
        <v>2412.5</v>
      </c>
      <c r="BJ9" s="43">
        <v>2579.5</v>
      </c>
      <c r="BK9" s="43">
        <v>2760</v>
      </c>
      <c r="BL9" s="43">
        <v>2895</v>
      </c>
      <c r="BM9" s="10">
        <v>3050</v>
      </c>
      <c r="BN9" s="6">
        <v>3380</v>
      </c>
      <c r="BO9" s="6">
        <v>3784</v>
      </c>
      <c r="BP9" s="6">
        <v>4274</v>
      </c>
      <c r="BQ9" s="6">
        <v>4662</v>
      </c>
      <c r="BR9" s="6">
        <v>4864</v>
      </c>
      <c r="BS9" s="6">
        <v>5278</v>
      </c>
      <c r="BT9" s="6">
        <v>5700</v>
      </c>
      <c r="BU9" s="6">
        <v>6400</v>
      </c>
      <c r="BV9" s="6">
        <v>6972</v>
      </c>
      <c r="BW9" s="210">
        <v>7900</v>
      </c>
      <c r="BX9" s="207">
        <v>8600</v>
      </c>
      <c r="BY9" s="207">
        <v>9323</v>
      </c>
      <c r="BZ9" s="207">
        <v>9651</v>
      </c>
      <c r="CA9" s="6">
        <f>+'[1]Summary Medians'!$C$20</f>
        <v>10013</v>
      </c>
      <c r="CB9" s="6">
        <f>+'[1]Summary Medians'!$D$20</f>
        <v>10297</v>
      </c>
      <c r="CC9" s="6">
        <v>10470</v>
      </c>
      <c r="CD9" s="6">
        <v>10874</v>
      </c>
      <c r="CE9" s="47">
        <v>5215.5</v>
      </c>
      <c r="CF9" s="10">
        <v>5637</v>
      </c>
      <c r="CG9" s="43">
        <v>5971</v>
      </c>
      <c r="CH9" s="43">
        <v>6337</v>
      </c>
      <c r="CI9" s="43">
        <v>6667</v>
      </c>
      <c r="CJ9" s="43">
        <v>7251.5</v>
      </c>
      <c r="CK9" s="43">
        <v>7216</v>
      </c>
      <c r="CL9" s="43">
        <v>7722</v>
      </c>
      <c r="CM9" s="43">
        <v>8162</v>
      </c>
      <c r="CN9" s="6">
        <v>8912</v>
      </c>
      <c r="CO9" s="6">
        <v>9624</v>
      </c>
      <c r="CP9" s="6">
        <v>11294</v>
      </c>
      <c r="CQ9" s="6">
        <v>12664</v>
      </c>
      <c r="CR9" s="6">
        <v>13516</v>
      </c>
      <c r="CS9" s="6">
        <v>15294</v>
      </c>
      <c r="CT9" s="6">
        <v>16334</v>
      </c>
      <c r="CU9" s="6">
        <v>18000</v>
      </c>
      <c r="CV9" s="6">
        <v>19200</v>
      </c>
      <c r="CW9" s="6">
        <v>20500</v>
      </c>
      <c r="CX9" s="207">
        <v>21900</v>
      </c>
      <c r="CY9" s="207">
        <v>24070</v>
      </c>
      <c r="CZ9" s="207">
        <v>25157</v>
      </c>
      <c r="DA9" s="6">
        <f>+'[1]Summary Medians'!$F$20</f>
        <v>26167</v>
      </c>
      <c r="DB9" s="6">
        <f>+'[1]Summary Medians'!$G$20</f>
        <v>26995</v>
      </c>
      <c r="DC9" s="6">
        <v>26950</v>
      </c>
      <c r="DD9" s="6">
        <v>28870</v>
      </c>
      <c r="DE9" s="47">
        <v>2238</v>
      </c>
      <c r="DF9" s="10">
        <v>2358</v>
      </c>
      <c r="DG9" s="43">
        <v>2511</v>
      </c>
      <c r="DH9" s="10">
        <v>2604</v>
      </c>
      <c r="DI9" s="10">
        <v>2700</v>
      </c>
      <c r="DJ9" s="43">
        <v>2850</v>
      </c>
      <c r="DK9" s="43">
        <v>2942</v>
      </c>
      <c r="DL9" s="43">
        <v>3112</v>
      </c>
      <c r="DM9" s="20">
        <v>3284</v>
      </c>
      <c r="DN9" s="6">
        <v>3536</v>
      </c>
      <c r="DO9" s="6">
        <v>3764</v>
      </c>
      <c r="DP9" s="6">
        <v>4126</v>
      </c>
      <c r="DQ9" s="6">
        <v>4516</v>
      </c>
      <c r="DR9" s="6">
        <v>4688</v>
      </c>
      <c r="DS9" s="6">
        <v>4848</v>
      </c>
      <c r="DT9" s="6">
        <v>5216</v>
      </c>
      <c r="DU9" s="6">
        <v>5952</v>
      </c>
      <c r="DV9" s="6">
        <v>6510</v>
      </c>
      <c r="DW9" s="208">
        <v>7492</v>
      </c>
      <c r="DX9" s="207">
        <v>8094</v>
      </c>
      <c r="DY9" s="207">
        <v>8597</v>
      </c>
      <c r="DZ9" s="207">
        <v>9048</v>
      </c>
      <c r="EA9" s="6">
        <f>+'[1]Summary Medians'!$C$21</f>
        <v>9219</v>
      </c>
      <c r="EB9" s="6">
        <f>+'[1]Summary Medians'!$D$21</f>
        <v>9362</v>
      </c>
      <c r="EC9" s="6">
        <v>9842</v>
      </c>
      <c r="ED9" s="6">
        <v>9304</v>
      </c>
      <c r="EE9" s="47">
        <v>4248</v>
      </c>
      <c r="EF9" s="10">
        <v>4458</v>
      </c>
      <c r="EG9" s="43">
        <v>4731</v>
      </c>
      <c r="EH9" s="43">
        <v>4914</v>
      </c>
      <c r="EI9" s="43">
        <v>5100</v>
      </c>
      <c r="EJ9" s="43">
        <v>5370</v>
      </c>
      <c r="EK9" s="43">
        <v>6166</v>
      </c>
      <c r="EL9" s="43">
        <v>6516</v>
      </c>
      <c r="EM9" s="43">
        <v>6890</v>
      </c>
      <c r="EN9" s="6">
        <v>7430</v>
      </c>
      <c r="EO9" s="6">
        <v>7940</v>
      </c>
      <c r="EP9" s="6">
        <v>8702</v>
      </c>
      <c r="EQ9" s="6">
        <v>9518</v>
      </c>
      <c r="ER9" s="6">
        <v>9886</v>
      </c>
      <c r="ES9" s="6">
        <v>10224</v>
      </c>
      <c r="ET9" s="6">
        <v>11024</v>
      </c>
      <c r="EU9" s="6">
        <v>13092</v>
      </c>
      <c r="EV9" s="6">
        <v>15628</v>
      </c>
      <c r="EW9" s="208">
        <v>17986</v>
      </c>
      <c r="EX9" s="207">
        <v>19424</v>
      </c>
      <c r="EY9" s="207">
        <v>20169</v>
      </c>
      <c r="EZ9" s="207">
        <v>20950</v>
      </c>
      <c r="FA9" s="6">
        <f>+'[1]Summary Medians'!$F$21</f>
        <v>21226</v>
      </c>
      <c r="FB9" s="6">
        <f>+'[1]Summary Medians'!$G$21</f>
        <v>21289</v>
      </c>
      <c r="FC9" s="6">
        <v>20612</v>
      </c>
      <c r="FD9" s="6">
        <v>20256</v>
      </c>
      <c r="FE9" s="47">
        <v>1881.5</v>
      </c>
      <c r="FF9" s="10">
        <v>1966.5</v>
      </c>
      <c r="FG9" s="43">
        <v>2073</v>
      </c>
      <c r="FH9" s="10">
        <v>2256</v>
      </c>
      <c r="FI9" s="10">
        <v>2307</v>
      </c>
      <c r="FJ9" s="43">
        <v>2546.5</v>
      </c>
      <c r="FK9" s="43">
        <v>2332</v>
      </c>
      <c r="FL9" s="43">
        <v>2732</v>
      </c>
      <c r="FM9" s="10">
        <v>2800</v>
      </c>
      <c r="FN9" s="6">
        <v>3230</v>
      </c>
      <c r="FO9" s="6">
        <v>3410</v>
      </c>
      <c r="FP9" s="6">
        <v>3770</v>
      </c>
      <c r="FQ9" s="6">
        <v>4290</v>
      </c>
      <c r="FR9" s="6">
        <v>4430</v>
      </c>
      <c r="FS9" s="6">
        <v>4466</v>
      </c>
      <c r="FT9" s="6">
        <v>4876</v>
      </c>
      <c r="FU9" s="6">
        <v>5551</v>
      </c>
      <c r="FV9" s="6">
        <v>6046</v>
      </c>
      <c r="FW9" s="208">
        <v>6959</v>
      </c>
      <c r="FX9" s="207">
        <v>7820</v>
      </c>
      <c r="FY9" s="207">
        <v>8240</v>
      </c>
      <c r="FZ9" s="207">
        <v>8688</v>
      </c>
      <c r="GA9" s="6">
        <f>+'[1]Summary Medians'!$C$22</f>
        <v>8943</v>
      </c>
      <c r="GB9" s="6">
        <f>+'[1]Summary Medians'!$D$22</f>
        <v>9333</v>
      </c>
      <c r="GC9" s="6">
        <v>8260</v>
      </c>
      <c r="GD9" s="6">
        <v>8692</v>
      </c>
      <c r="GE9" s="47">
        <v>2956.5</v>
      </c>
      <c r="GF9" s="10">
        <v>3151.5</v>
      </c>
      <c r="GG9" s="43">
        <v>3373</v>
      </c>
      <c r="GH9" s="43">
        <v>3799</v>
      </c>
      <c r="GI9" s="43">
        <v>4397</v>
      </c>
      <c r="GJ9" s="43">
        <v>4750</v>
      </c>
      <c r="GK9" s="43">
        <v>4280</v>
      </c>
      <c r="GL9" s="43">
        <v>4880</v>
      </c>
      <c r="GM9" s="43">
        <v>5280</v>
      </c>
      <c r="GN9" s="6">
        <v>6140</v>
      </c>
      <c r="GO9" s="6">
        <v>6500</v>
      </c>
      <c r="GP9" s="6">
        <v>7160</v>
      </c>
      <c r="GQ9" s="6">
        <v>8100</v>
      </c>
      <c r="GR9" s="6">
        <v>8312</v>
      </c>
      <c r="GS9" s="6">
        <v>8321</v>
      </c>
      <c r="GT9" s="6">
        <v>9031</v>
      </c>
      <c r="GU9" s="6">
        <v>10411</v>
      </c>
      <c r="GV9" s="6">
        <v>11611</v>
      </c>
      <c r="GW9" s="208">
        <v>13590</v>
      </c>
      <c r="GX9" s="207">
        <v>14975</v>
      </c>
      <c r="GY9" s="207">
        <v>15900</v>
      </c>
      <c r="GZ9" s="207">
        <v>16805</v>
      </c>
      <c r="HA9" s="6">
        <f>+'[1]Summary Medians'!$F$22</f>
        <v>17250</v>
      </c>
      <c r="HB9" s="6">
        <f>+'[1]Summary Medians'!$G$22</f>
        <v>17940</v>
      </c>
      <c r="HC9" s="6">
        <v>15484</v>
      </c>
      <c r="HD9" s="6">
        <v>16276</v>
      </c>
      <c r="HE9" s="47">
        <v>1608</v>
      </c>
      <c r="HF9" s="10">
        <v>1786</v>
      </c>
      <c r="HG9" s="43">
        <v>1912.5</v>
      </c>
      <c r="HH9" s="10">
        <v>2016</v>
      </c>
      <c r="HI9" s="10">
        <v>2152.5</v>
      </c>
      <c r="HJ9" s="43">
        <v>2289</v>
      </c>
      <c r="HK9" s="43">
        <v>2466</v>
      </c>
      <c r="HL9" s="43">
        <v>2738.5</v>
      </c>
      <c r="HM9" s="10">
        <v>3063</v>
      </c>
      <c r="HN9" s="6">
        <v>3368</v>
      </c>
      <c r="HO9" s="6">
        <v>3532</v>
      </c>
      <c r="HP9" s="6">
        <v>3842</v>
      </c>
      <c r="HQ9" s="6">
        <v>4129</v>
      </c>
      <c r="HR9" s="6">
        <v>4235</v>
      </c>
      <c r="HS9" s="6">
        <v>4651</v>
      </c>
      <c r="HT9" s="6">
        <v>5010</v>
      </c>
      <c r="HU9" s="6">
        <v>5580</v>
      </c>
      <c r="HV9" s="6">
        <v>6042</v>
      </c>
      <c r="HW9" s="208">
        <v>6668</v>
      </c>
      <c r="HX9" s="207">
        <v>7580</v>
      </c>
      <c r="HY9" s="207">
        <v>8148</v>
      </c>
      <c r="HZ9" s="207">
        <v>8720</v>
      </c>
      <c r="IA9" s="6">
        <f>+'[1]Summary Medians'!$C$23</f>
        <v>9073</v>
      </c>
      <c r="IB9" s="6">
        <f>+'[1]Summary Medians'!$D$23</f>
        <v>9350</v>
      </c>
      <c r="IC9" s="6">
        <v>9430</v>
      </c>
      <c r="ID9" s="6">
        <v>9544</v>
      </c>
      <c r="IE9" s="47">
        <v>3555</v>
      </c>
      <c r="IF9" s="10">
        <v>3960</v>
      </c>
      <c r="IG9" s="43">
        <v>4220</v>
      </c>
      <c r="IH9" s="43">
        <v>4502</v>
      </c>
      <c r="II9" s="43">
        <v>4788</v>
      </c>
      <c r="IJ9" s="43">
        <v>5720</v>
      </c>
      <c r="IK9" s="43">
        <v>5410</v>
      </c>
      <c r="IL9" s="43">
        <v>6000</v>
      </c>
      <c r="IM9" s="43">
        <v>6393</v>
      </c>
      <c r="IN9" s="6">
        <v>6990</v>
      </c>
      <c r="IO9" s="6">
        <v>6752</v>
      </c>
      <c r="IP9" s="6">
        <v>7372</v>
      </c>
      <c r="IQ9" s="6">
        <v>8014</v>
      </c>
      <c r="IR9" s="6">
        <v>8062</v>
      </c>
      <c r="IS9" s="6">
        <v>8419</v>
      </c>
      <c r="IT9" s="6">
        <v>9203</v>
      </c>
      <c r="IU9" s="6">
        <v>10188</v>
      </c>
      <c r="IV9" s="6">
        <v>12084</v>
      </c>
      <c r="IW9" s="208">
        <v>13476</v>
      </c>
      <c r="IX9" s="207">
        <v>14394</v>
      </c>
      <c r="IY9" s="207">
        <v>14808</v>
      </c>
      <c r="IZ9" s="207">
        <v>15656</v>
      </c>
      <c r="JA9" s="6">
        <f>+'[1]Summary Medians'!$F$23</f>
        <v>16393</v>
      </c>
      <c r="JB9" s="6">
        <f>+'[1]Summary Medians'!$G$23</f>
        <v>18149</v>
      </c>
      <c r="JC9" s="6">
        <v>18433</v>
      </c>
      <c r="JD9" s="6">
        <v>18268</v>
      </c>
      <c r="JE9" s="45">
        <v>1612.5</v>
      </c>
      <c r="JF9" s="10">
        <v>1667.5</v>
      </c>
      <c r="JG9" s="10">
        <v>1822</v>
      </c>
      <c r="JH9" s="10">
        <v>1959</v>
      </c>
      <c r="JI9" s="10">
        <v>2117.5</v>
      </c>
      <c r="JJ9" s="43">
        <v>2184</v>
      </c>
      <c r="JK9" s="43">
        <v>2370</v>
      </c>
      <c r="JL9" s="43">
        <v>2667</v>
      </c>
      <c r="JM9" s="6">
        <v>2989</v>
      </c>
      <c r="JN9" s="6">
        <v>3127</v>
      </c>
      <c r="JO9" s="6">
        <v>3480</v>
      </c>
      <c r="JP9" s="6">
        <v>3710</v>
      </c>
      <c r="JQ9" s="6">
        <v>4179</v>
      </c>
      <c r="JR9" s="6">
        <v>4986</v>
      </c>
      <c r="JS9" s="6">
        <v>4986</v>
      </c>
      <c r="JT9" s="6">
        <v>5344</v>
      </c>
      <c r="JU9" s="6">
        <v>5875</v>
      </c>
      <c r="JV9" s="6">
        <v>6395</v>
      </c>
      <c r="JW9" s="208">
        <v>7137</v>
      </c>
      <c r="JX9" s="207">
        <v>7719</v>
      </c>
      <c r="JY9" s="207">
        <v>8300</v>
      </c>
      <c r="JZ9" s="207">
        <v>8830</v>
      </c>
      <c r="KA9" s="207">
        <v>9339</v>
      </c>
      <c r="KB9" s="6">
        <f>+'[1]Summary Medians'!$D$24</f>
        <v>10072</v>
      </c>
      <c r="KC9" s="6">
        <v>10458</v>
      </c>
      <c r="KD9" s="6">
        <v>10802</v>
      </c>
      <c r="KE9" s="45">
        <v>2405</v>
      </c>
      <c r="KF9" s="10">
        <v>2535</v>
      </c>
      <c r="KG9" s="10">
        <v>3049</v>
      </c>
      <c r="KH9" s="43">
        <v>3496</v>
      </c>
      <c r="KI9" s="43">
        <v>3904</v>
      </c>
      <c r="KJ9" s="43">
        <v>4248</v>
      </c>
      <c r="KK9" s="43">
        <v>4695</v>
      </c>
      <c r="KL9" s="43">
        <v>5145</v>
      </c>
      <c r="KM9" s="43">
        <v>5741</v>
      </c>
      <c r="KN9" s="6">
        <v>6029</v>
      </c>
      <c r="KO9" s="6">
        <v>6540</v>
      </c>
      <c r="KP9" s="6">
        <v>7130</v>
      </c>
      <c r="KQ9" s="6">
        <v>8017</v>
      </c>
      <c r="KR9" s="6">
        <v>9635</v>
      </c>
      <c r="KS9" s="6">
        <v>9635</v>
      </c>
      <c r="KT9" s="6">
        <v>10323</v>
      </c>
      <c r="KU9" s="6">
        <v>11250</v>
      </c>
      <c r="KV9" s="6">
        <v>12195</v>
      </c>
      <c r="KW9" s="208">
        <v>13484</v>
      </c>
      <c r="KX9" s="207">
        <v>14663</v>
      </c>
      <c r="KY9" s="207">
        <v>15780</v>
      </c>
      <c r="KZ9" s="207">
        <v>16930</v>
      </c>
      <c r="LA9" s="6">
        <f>+'[1]Summary Medians'!$F$24</f>
        <v>18053</v>
      </c>
      <c r="LB9" s="6">
        <f>+'[1]Summary Medians'!$G$24</f>
        <v>19329</v>
      </c>
      <c r="LC9" s="6">
        <v>20236</v>
      </c>
      <c r="LD9" s="6">
        <v>20924</v>
      </c>
      <c r="LE9" s="47">
        <v>1395</v>
      </c>
      <c r="LF9" s="10">
        <v>1485</v>
      </c>
      <c r="LG9" s="43">
        <v>1530</v>
      </c>
      <c r="LH9" s="10">
        <v>1575</v>
      </c>
      <c r="LI9" s="10">
        <v>1590</v>
      </c>
      <c r="LJ9" s="43">
        <v>1800</v>
      </c>
      <c r="LK9" s="43">
        <v>2130</v>
      </c>
      <c r="LL9" s="43">
        <v>2250</v>
      </c>
      <c r="LM9" s="46">
        <v>2370</v>
      </c>
      <c r="LN9" s="6">
        <v>2730</v>
      </c>
      <c r="LO9" s="6">
        <v>3090</v>
      </c>
      <c r="LP9" s="6">
        <v>3570</v>
      </c>
      <c r="LQ9" s="6">
        <v>3870</v>
      </c>
      <c r="LR9" s="6">
        <v>3870</v>
      </c>
      <c r="LS9" s="6">
        <v>3870</v>
      </c>
      <c r="LT9" s="6">
        <v>4050</v>
      </c>
      <c r="LU9" s="6">
        <v>4050</v>
      </c>
      <c r="LV9" s="6">
        <v>4350</v>
      </c>
      <c r="LW9" s="208">
        <v>4860</v>
      </c>
      <c r="LX9" s="207">
        <v>5340</v>
      </c>
      <c r="LY9" s="207">
        <v>5340</v>
      </c>
      <c r="LZ9" s="207">
        <v>5760</v>
      </c>
      <c r="MA9" s="6">
        <f>+'[1]Summary Medians'!$C$25</f>
        <v>6120</v>
      </c>
      <c r="MB9" s="6">
        <f>+'[1]Summary Medians'!$D$25</f>
        <v>6270</v>
      </c>
      <c r="MC9" s="6">
        <v>6480</v>
      </c>
      <c r="MD9" s="6">
        <v>6690</v>
      </c>
      <c r="ME9" s="47">
        <v>2745</v>
      </c>
      <c r="MF9" s="10">
        <v>2925</v>
      </c>
      <c r="MG9" s="43">
        <v>3015</v>
      </c>
      <c r="MH9" s="43">
        <v>3105</v>
      </c>
      <c r="MI9" s="43">
        <v>3195</v>
      </c>
      <c r="MJ9" s="43">
        <v>3555</v>
      </c>
      <c r="MK9" s="43">
        <v>4200</v>
      </c>
      <c r="ML9" s="43">
        <v>4440</v>
      </c>
      <c r="MM9" s="43">
        <v>4620</v>
      </c>
      <c r="MN9" s="6">
        <v>5280</v>
      </c>
      <c r="MO9" s="6">
        <v>5940</v>
      </c>
      <c r="MP9" s="6">
        <v>6720</v>
      </c>
      <c r="MQ9" s="6">
        <v>7170</v>
      </c>
      <c r="MR9" s="6">
        <v>7170</v>
      </c>
      <c r="MS9" s="6">
        <v>7170</v>
      </c>
      <c r="MT9" s="6">
        <v>7350</v>
      </c>
      <c r="MU9" s="6">
        <v>7350</v>
      </c>
      <c r="MV9" s="6">
        <v>7950</v>
      </c>
      <c r="MW9" s="6">
        <v>8970</v>
      </c>
      <c r="MX9" s="207">
        <v>9930</v>
      </c>
      <c r="MY9" s="207">
        <v>9930</v>
      </c>
      <c r="MZ9" s="207">
        <v>10770</v>
      </c>
      <c r="NA9" s="6">
        <f>+'[1]Summary Medians'!$F$25</f>
        <v>11490</v>
      </c>
      <c r="NB9" s="6">
        <f>+'[1]Summary Medians'!$G$25</f>
        <v>11790</v>
      </c>
      <c r="NC9" s="6">
        <v>12210</v>
      </c>
      <c r="ND9" s="6">
        <v>12630</v>
      </c>
    </row>
    <row r="10" spans="1:368">
      <c r="A10" s="4" t="s">
        <v>20</v>
      </c>
      <c r="B10" s="3">
        <v>790</v>
      </c>
      <c r="C10" s="10">
        <v>830</v>
      </c>
      <c r="D10" s="10">
        <v>1560</v>
      </c>
      <c r="E10" s="10">
        <v>1700</v>
      </c>
      <c r="F10" s="10">
        <v>1888</v>
      </c>
      <c r="G10" s="10">
        <v>1970</v>
      </c>
      <c r="H10" s="10">
        <v>1992</v>
      </c>
      <c r="I10" s="10">
        <v>2156</v>
      </c>
      <c r="J10" s="10">
        <v>2736</v>
      </c>
      <c r="K10" s="10">
        <v>2972</v>
      </c>
      <c r="L10" s="10">
        <v>3046</v>
      </c>
      <c r="M10" s="6">
        <v>3209</v>
      </c>
      <c r="N10" s="6">
        <v>3458</v>
      </c>
      <c r="O10" s="6">
        <v>3851</v>
      </c>
      <c r="P10" s="6">
        <v>4468</v>
      </c>
      <c r="Q10" s="6">
        <v>4700</v>
      </c>
      <c r="R10" s="6">
        <v>5210</v>
      </c>
      <c r="S10" s="6">
        <v>5689</v>
      </c>
      <c r="T10" s="6">
        <v>5835</v>
      </c>
      <c r="U10" s="208">
        <v>6370</v>
      </c>
      <c r="V10" s="208">
        <v>6435</v>
      </c>
      <c r="W10" s="208">
        <v>6750</v>
      </c>
      <c r="X10" s="208">
        <v>7065</v>
      </c>
      <c r="Y10" s="208">
        <v>7335</v>
      </c>
      <c r="Z10" s="6">
        <f>+'[1]Summary Medians'!$C$43</f>
        <v>7608.5</v>
      </c>
      <c r="AA10" s="6">
        <f>+'[1]Summary Medians'!$D$43</f>
        <v>7849</v>
      </c>
      <c r="AB10" s="6">
        <v>8156</v>
      </c>
      <c r="AC10" s="217">
        <v>8402.5</v>
      </c>
      <c r="AD10" s="10">
        <v>1790</v>
      </c>
      <c r="AE10" s="10">
        <v>3060</v>
      </c>
      <c r="AF10" s="10">
        <v>3492</v>
      </c>
      <c r="AG10" s="10">
        <v>3720</v>
      </c>
      <c r="AH10" s="10">
        <v>3826</v>
      </c>
      <c r="AI10" s="10">
        <v>4114</v>
      </c>
      <c r="AJ10" s="10">
        <v>4522</v>
      </c>
      <c r="AK10" s="10">
        <v>5406</v>
      </c>
      <c r="AL10" s="10">
        <v>5904</v>
      </c>
      <c r="AM10" s="10">
        <v>6144</v>
      </c>
      <c r="AN10" s="6">
        <v>6509</v>
      </c>
      <c r="AO10" s="6">
        <v>6989</v>
      </c>
      <c r="AP10" s="6">
        <v>7437</v>
      </c>
      <c r="AQ10" s="6">
        <v>8609</v>
      </c>
      <c r="AR10" s="6">
        <v>8990</v>
      </c>
      <c r="AS10" s="6">
        <v>9620</v>
      </c>
      <c r="AT10" s="6">
        <v>10309</v>
      </c>
      <c r="AU10" s="6">
        <v>10602</v>
      </c>
      <c r="AV10" s="6">
        <v>10962</v>
      </c>
      <c r="AW10" s="207">
        <v>11396</v>
      </c>
      <c r="AX10" s="208">
        <v>11977.5</v>
      </c>
      <c r="AY10" s="208">
        <v>12398</v>
      </c>
      <c r="AZ10" s="208">
        <v>13004</v>
      </c>
      <c r="BA10" s="6">
        <f>+'[1]Summary Medians'!$F$43</f>
        <v>13499</v>
      </c>
      <c r="BB10" s="6">
        <f>+'[1]Summary Medians'!$G$43</f>
        <v>14086</v>
      </c>
      <c r="BC10" s="6">
        <v>13660</v>
      </c>
      <c r="BD10" s="6">
        <v>13388</v>
      </c>
      <c r="BE10" s="47">
        <v>1838</v>
      </c>
      <c r="BF10" s="10">
        <v>1946</v>
      </c>
      <c r="BG10" s="43">
        <v>2054</v>
      </c>
      <c r="BH10" s="10">
        <v>2190</v>
      </c>
      <c r="BI10" s="10">
        <v>2518</v>
      </c>
      <c r="BJ10" s="43">
        <v>2816</v>
      </c>
      <c r="BK10" s="43">
        <v>3040</v>
      </c>
      <c r="BL10" s="43">
        <v>3466</v>
      </c>
      <c r="BM10" s="49">
        <v>3818</v>
      </c>
      <c r="BN10" s="6" t="s">
        <v>17</v>
      </c>
      <c r="BO10" s="6" t="s">
        <v>17</v>
      </c>
      <c r="BP10" s="6" t="s">
        <v>17</v>
      </c>
      <c r="BQ10" s="6">
        <v>5135</v>
      </c>
      <c r="BR10" s="6">
        <v>5495</v>
      </c>
      <c r="BS10" s="6">
        <v>5808</v>
      </c>
      <c r="BT10" s="6">
        <v>6038</v>
      </c>
      <c r="BU10" s="6">
        <v>6399</v>
      </c>
      <c r="BV10" s="6">
        <v>6459</v>
      </c>
      <c r="BW10" s="6">
        <v>6767</v>
      </c>
      <c r="BX10" s="208">
        <v>7173</v>
      </c>
      <c r="BY10" s="208">
        <v>7553</v>
      </c>
      <c r="BZ10" s="208">
        <v>7818</v>
      </c>
      <c r="CA10" s="6">
        <f>+'[1]Summary Medians'!$C$37</f>
        <v>8208.2999999999993</v>
      </c>
      <c r="CB10" s="6">
        <f>+'[1]Summary Medians'!$D$37</f>
        <v>8521</v>
      </c>
      <c r="CC10" s="6">
        <v>8820</v>
      </c>
      <c r="CD10" s="6">
        <v>9062</v>
      </c>
      <c r="CE10" s="47">
        <v>4718</v>
      </c>
      <c r="CF10" s="10">
        <v>4970</v>
      </c>
      <c r="CG10" s="43">
        <v>5150</v>
      </c>
      <c r="CH10" s="43">
        <v>5382</v>
      </c>
      <c r="CI10" s="43">
        <v>6040</v>
      </c>
      <c r="CJ10" s="43">
        <v>6764</v>
      </c>
      <c r="CK10" s="43">
        <v>7870</v>
      </c>
      <c r="CL10" s="43">
        <v>8659</v>
      </c>
      <c r="CM10" s="43">
        <v>9488</v>
      </c>
      <c r="CN10" s="6" t="s">
        <v>17</v>
      </c>
      <c r="CO10" s="6" t="s">
        <v>17</v>
      </c>
      <c r="CP10" s="6" t="s">
        <v>17</v>
      </c>
      <c r="CQ10" s="6">
        <v>12425</v>
      </c>
      <c r="CR10" s="6">
        <v>13222</v>
      </c>
      <c r="CS10" s="6">
        <v>13942</v>
      </c>
      <c r="CT10" s="6">
        <v>14492</v>
      </c>
      <c r="CU10" s="6">
        <v>15276</v>
      </c>
      <c r="CV10" s="6">
        <v>15336</v>
      </c>
      <c r="CW10" s="6">
        <v>16000</v>
      </c>
      <c r="CX10" s="208">
        <v>17606</v>
      </c>
      <c r="CY10" s="208">
        <v>18435</v>
      </c>
      <c r="CZ10" s="208">
        <v>19075</v>
      </c>
      <c r="DA10" s="6">
        <f>+'[1]Summary Medians'!$F$37</f>
        <v>20298.599999999999</v>
      </c>
      <c r="DB10" s="6">
        <f>+'[1]Summary Medians'!$G$37</f>
        <v>21825</v>
      </c>
      <c r="DC10" s="6">
        <v>23168</v>
      </c>
      <c r="DD10" s="6">
        <v>24308</v>
      </c>
      <c r="DE10" s="45" t="s">
        <v>17</v>
      </c>
      <c r="DF10" s="10" t="s">
        <v>17</v>
      </c>
      <c r="DG10" s="10" t="s">
        <v>17</v>
      </c>
      <c r="DH10" s="10" t="s">
        <v>17</v>
      </c>
      <c r="DI10" s="10" t="s">
        <v>17</v>
      </c>
      <c r="DJ10" s="10" t="s">
        <v>17</v>
      </c>
      <c r="DK10" s="10" t="s">
        <v>17</v>
      </c>
      <c r="DL10" s="10" t="s">
        <v>17</v>
      </c>
      <c r="DM10" s="10" t="s">
        <v>17</v>
      </c>
      <c r="DN10" s="6">
        <v>4158</v>
      </c>
      <c r="DO10" s="6">
        <v>4456</v>
      </c>
      <c r="DP10" s="6">
        <v>4768</v>
      </c>
      <c r="DQ10" s="10" t="s">
        <v>17</v>
      </c>
      <c r="DR10" s="10" t="s">
        <v>17</v>
      </c>
      <c r="DS10" s="10" t="s">
        <v>17</v>
      </c>
      <c r="DT10" s="10" t="s">
        <v>17</v>
      </c>
      <c r="DU10" s="10" t="s">
        <v>17</v>
      </c>
      <c r="DV10" s="10" t="s">
        <v>17</v>
      </c>
      <c r="DW10" s="10" t="s">
        <v>17</v>
      </c>
      <c r="DX10" s="10" t="s">
        <v>17</v>
      </c>
      <c r="DY10" s="10" t="s">
        <v>17</v>
      </c>
      <c r="DZ10" s="10">
        <v>7601</v>
      </c>
      <c r="EA10" s="6">
        <f>+'[1]Summary Medians'!$C$38</f>
        <v>8045</v>
      </c>
      <c r="EB10" s="6">
        <f>+'[1]Summary Medians'!$D$38</f>
        <v>8165</v>
      </c>
      <c r="EC10" s="6">
        <v>8633</v>
      </c>
      <c r="ED10" s="6">
        <v>8459</v>
      </c>
      <c r="EE10" s="45" t="s">
        <v>17</v>
      </c>
      <c r="EF10" s="10" t="s">
        <v>17</v>
      </c>
      <c r="EG10" s="10" t="s">
        <v>17</v>
      </c>
      <c r="EH10" s="10" t="s">
        <v>17</v>
      </c>
      <c r="EI10" s="10" t="s">
        <v>17</v>
      </c>
      <c r="EJ10" s="10" t="s">
        <v>17</v>
      </c>
      <c r="EK10" s="10" t="s">
        <v>17</v>
      </c>
      <c r="EL10" s="10" t="s">
        <v>17</v>
      </c>
      <c r="EM10" s="10" t="s">
        <v>17</v>
      </c>
      <c r="EN10" s="6">
        <v>10113</v>
      </c>
      <c r="EO10" s="6">
        <v>10828</v>
      </c>
      <c r="EP10" s="6">
        <v>11518</v>
      </c>
      <c r="EQ10" s="10" t="s">
        <v>17</v>
      </c>
      <c r="ER10" s="10" t="s">
        <v>17</v>
      </c>
      <c r="ES10" s="6" t="s">
        <v>17</v>
      </c>
      <c r="ET10" s="6" t="s">
        <v>17</v>
      </c>
      <c r="EU10" s="6" t="s">
        <v>17</v>
      </c>
      <c r="EV10" s="6" t="s">
        <v>17</v>
      </c>
      <c r="EW10" s="6" t="s">
        <v>17</v>
      </c>
      <c r="EX10" s="6" t="s">
        <v>17</v>
      </c>
      <c r="EY10" s="6" t="s">
        <v>17</v>
      </c>
      <c r="EZ10" s="6">
        <v>18076</v>
      </c>
      <c r="FA10" s="6">
        <f>+'[1]Summary Medians'!$F$38</f>
        <v>19115</v>
      </c>
      <c r="FB10" s="6">
        <f>+'[1]Summary Medians'!$G$38</f>
        <v>19235</v>
      </c>
      <c r="FC10" s="6">
        <v>20888</v>
      </c>
      <c r="FD10" s="6">
        <v>20714</v>
      </c>
      <c r="FE10" s="47">
        <v>1764</v>
      </c>
      <c r="FF10" s="10">
        <v>2020</v>
      </c>
      <c r="FG10" s="43">
        <v>2000</v>
      </c>
      <c r="FH10" s="10">
        <v>2010</v>
      </c>
      <c r="FI10" s="10">
        <v>2392</v>
      </c>
      <c r="FJ10" s="43">
        <v>2607</v>
      </c>
      <c r="FK10" s="43">
        <v>3016</v>
      </c>
      <c r="FL10" s="43">
        <v>3240</v>
      </c>
      <c r="FM10" s="46">
        <v>3402</v>
      </c>
      <c r="FN10" s="6">
        <v>3893</v>
      </c>
      <c r="FO10" s="6">
        <v>4208</v>
      </c>
      <c r="FP10" s="6">
        <v>4598</v>
      </c>
      <c r="FQ10" s="6">
        <v>5053</v>
      </c>
      <c r="FR10" s="6">
        <v>4672.5</v>
      </c>
      <c r="FS10" s="6">
        <v>5710</v>
      </c>
      <c r="FT10" s="6">
        <v>6010</v>
      </c>
      <c r="FU10" s="6">
        <v>6370</v>
      </c>
      <c r="FV10" s="6">
        <v>6370</v>
      </c>
      <c r="FW10" s="208">
        <v>6642</v>
      </c>
      <c r="FX10" s="208">
        <v>7040</v>
      </c>
      <c r="FY10" s="208">
        <v>7256</v>
      </c>
      <c r="FZ10" s="208">
        <v>7552.5</v>
      </c>
      <c r="GA10" s="6">
        <f>+'[1]Summary Medians'!$C$39</f>
        <v>7720</v>
      </c>
      <c r="GB10" s="6">
        <f>+'[1]Summary Medians'!$D$39</f>
        <v>7889</v>
      </c>
      <c r="GC10" s="6">
        <v>8200</v>
      </c>
      <c r="GD10" s="6">
        <v>8478</v>
      </c>
      <c r="GE10" s="47">
        <v>3856</v>
      </c>
      <c r="GF10" s="10">
        <v>4423</v>
      </c>
      <c r="GG10" s="43">
        <v>3586</v>
      </c>
      <c r="GH10" s="43">
        <v>3824</v>
      </c>
      <c r="GI10" s="43">
        <v>5060</v>
      </c>
      <c r="GJ10" s="43">
        <v>5370</v>
      </c>
      <c r="GK10" s="43">
        <v>6212</v>
      </c>
      <c r="GL10" s="43">
        <v>6644</v>
      </c>
      <c r="GM10" s="43">
        <v>6982</v>
      </c>
      <c r="GN10" s="6">
        <v>9143</v>
      </c>
      <c r="GO10" s="6">
        <v>9826</v>
      </c>
      <c r="GP10" s="6">
        <v>10538</v>
      </c>
      <c r="GQ10" s="6">
        <v>11437</v>
      </c>
      <c r="GR10" s="6">
        <v>8842.5</v>
      </c>
      <c r="GS10" s="6">
        <v>12726</v>
      </c>
      <c r="GT10" s="6">
        <v>13232</v>
      </c>
      <c r="GU10" s="6">
        <v>14290</v>
      </c>
      <c r="GV10" s="6">
        <v>14290</v>
      </c>
      <c r="GW10" s="208">
        <v>14860</v>
      </c>
      <c r="GX10" s="208">
        <v>12569</v>
      </c>
      <c r="GY10" s="208">
        <v>12720</v>
      </c>
      <c r="GZ10" s="208">
        <v>13120</v>
      </c>
      <c r="HA10" s="6">
        <f>+'[1]Summary Medians'!$F$39</f>
        <v>13518</v>
      </c>
      <c r="HB10" s="6">
        <f>+'[1]Summary Medians'!$G$39</f>
        <v>14050</v>
      </c>
      <c r="HC10" s="6">
        <v>14260</v>
      </c>
      <c r="HD10" s="6">
        <v>14778</v>
      </c>
      <c r="HE10" s="47">
        <v>1546</v>
      </c>
      <c r="HF10" s="10">
        <v>1700</v>
      </c>
      <c r="HG10" s="10" t="s">
        <v>17</v>
      </c>
      <c r="HH10" s="10" t="s">
        <v>17</v>
      </c>
      <c r="HI10" s="10" t="s">
        <v>17</v>
      </c>
      <c r="HJ10" s="10" t="s">
        <v>17</v>
      </c>
      <c r="HK10" s="10" t="s">
        <v>17</v>
      </c>
      <c r="HL10" s="10" t="s">
        <v>17</v>
      </c>
      <c r="HM10" s="10" t="s">
        <v>17</v>
      </c>
      <c r="HN10" s="10" t="s">
        <v>17</v>
      </c>
      <c r="HO10" s="10" t="s">
        <v>17</v>
      </c>
      <c r="HP10" s="6" t="s">
        <v>17</v>
      </c>
      <c r="HQ10" s="6" t="s">
        <v>17</v>
      </c>
      <c r="HR10" s="6">
        <v>4100</v>
      </c>
      <c r="HS10" s="6">
        <v>5045</v>
      </c>
      <c r="HT10" s="6">
        <v>5404.5</v>
      </c>
      <c r="HU10" s="6">
        <v>5727</v>
      </c>
      <c r="HV10" s="6">
        <v>5907</v>
      </c>
      <c r="HW10" s="208">
        <v>6426</v>
      </c>
      <c r="HX10" s="208">
        <v>6714</v>
      </c>
      <c r="HY10" s="208">
        <v>7065</v>
      </c>
      <c r="HZ10" s="208">
        <v>7335</v>
      </c>
      <c r="IA10" s="6">
        <f>+'[1]Summary Medians'!$C$40</f>
        <v>7608.5</v>
      </c>
      <c r="IB10" s="6">
        <f>+'[1]Summary Medians'!$D$40</f>
        <v>7852.5</v>
      </c>
      <c r="IC10" s="6">
        <v>8156</v>
      </c>
      <c r="ID10" s="6">
        <v>8453.5</v>
      </c>
      <c r="IE10" s="47">
        <v>2966</v>
      </c>
      <c r="IF10" s="10">
        <v>3274</v>
      </c>
      <c r="IG10" s="10" t="s">
        <v>17</v>
      </c>
      <c r="IH10" s="10" t="s">
        <v>17</v>
      </c>
      <c r="II10" s="10" t="s">
        <v>17</v>
      </c>
      <c r="IJ10" s="10" t="s">
        <v>17</v>
      </c>
      <c r="IK10" s="10" t="s">
        <v>17</v>
      </c>
      <c r="IL10" s="10" t="s">
        <v>17</v>
      </c>
      <c r="IM10" s="10" t="s">
        <v>17</v>
      </c>
      <c r="IN10" s="10" t="s">
        <v>17</v>
      </c>
      <c r="IO10" s="10" t="s">
        <v>17</v>
      </c>
      <c r="IP10" s="6" t="s">
        <v>17</v>
      </c>
      <c r="IQ10" s="6" t="s">
        <v>17</v>
      </c>
      <c r="IR10" s="6">
        <v>6980</v>
      </c>
      <c r="IS10" s="6">
        <v>9485</v>
      </c>
      <c r="IT10" s="6">
        <v>10009.5</v>
      </c>
      <c r="IU10" s="6">
        <v>10602</v>
      </c>
      <c r="IV10" s="6">
        <v>10962</v>
      </c>
      <c r="IW10" s="208">
        <v>11008</v>
      </c>
      <c r="IX10" s="208">
        <v>11658</v>
      </c>
      <c r="IY10" s="208">
        <v>11520</v>
      </c>
      <c r="IZ10" s="208">
        <v>11970</v>
      </c>
      <c r="JA10" s="6">
        <f>+'[1]Summary Medians'!$F$40</f>
        <v>12513.5</v>
      </c>
      <c r="JB10" s="6">
        <f>+'[1]Summary Medians'!$G$40</f>
        <v>12937.5</v>
      </c>
      <c r="JC10" s="6">
        <v>13406</v>
      </c>
      <c r="JD10" s="6">
        <v>11183.5</v>
      </c>
      <c r="JE10" s="47">
        <v>1590</v>
      </c>
      <c r="JF10" s="10">
        <v>1675</v>
      </c>
      <c r="JG10" s="43">
        <v>1844</v>
      </c>
      <c r="JH10" s="10">
        <v>1952</v>
      </c>
      <c r="JI10" s="10">
        <v>2007</v>
      </c>
      <c r="JJ10" s="43">
        <v>2126</v>
      </c>
      <c r="JK10" s="43">
        <v>2288</v>
      </c>
      <c r="JL10" s="43">
        <v>2462</v>
      </c>
      <c r="JM10" s="6">
        <v>2768</v>
      </c>
      <c r="JN10" s="6">
        <v>2966</v>
      </c>
      <c r="JO10" s="6">
        <v>3252</v>
      </c>
      <c r="JP10" s="6">
        <v>3820</v>
      </c>
      <c r="JQ10" s="6">
        <v>4168</v>
      </c>
      <c r="JR10" s="6">
        <v>4254</v>
      </c>
      <c r="JS10" s="6">
        <v>4520</v>
      </c>
      <c r="JT10" s="6">
        <v>4762</v>
      </c>
      <c r="JU10" s="6">
        <v>5123</v>
      </c>
      <c r="JV10" s="6">
        <v>5408</v>
      </c>
      <c r="JW10" s="208">
        <v>4990</v>
      </c>
      <c r="JX10" s="208">
        <v>5290</v>
      </c>
      <c r="JY10" s="208">
        <v>5560</v>
      </c>
      <c r="JZ10" s="208">
        <v>5793</v>
      </c>
      <c r="KA10" s="208">
        <v>6082</v>
      </c>
      <c r="KB10" s="6">
        <f>+'[1]Summary Medians'!$D$41</f>
        <v>6447</v>
      </c>
      <c r="KC10" s="6">
        <v>6943</v>
      </c>
      <c r="KD10" s="6">
        <v>7462</v>
      </c>
      <c r="KE10" s="47">
        <v>3050</v>
      </c>
      <c r="KF10" s="10">
        <v>3280</v>
      </c>
      <c r="KG10" s="43">
        <v>3573</v>
      </c>
      <c r="KH10" s="43">
        <v>3773</v>
      </c>
      <c r="KI10" s="43">
        <v>3888</v>
      </c>
      <c r="KJ10" s="43">
        <v>4136</v>
      </c>
      <c r="KK10" s="43">
        <v>4466</v>
      </c>
      <c r="KL10" s="43">
        <v>4814</v>
      </c>
      <c r="KM10" s="43">
        <v>5315</v>
      </c>
      <c r="KN10" s="6">
        <v>5762</v>
      </c>
      <c r="KO10" s="6">
        <v>6204</v>
      </c>
      <c r="KP10" s="6">
        <v>7231</v>
      </c>
      <c r="KQ10" s="6">
        <v>7808</v>
      </c>
      <c r="KR10" s="6">
        <v>8439</v>
      </c>
      <c r="KS10" s="6">
        <v>7580</v>
      </c>
      <c r="KT10" s="6">
        <v>7882</v>
      </c>
      <c r="KU10" s="6">
        <v>8438</v>
      </c>
      <c r="KV10" s="6">
        <v>8858</v>
      </c>
      <c r="KW10" s="208">
        <v>9640</v>
      </c>
      <c r="KX10" s="208">
        <v>10510</v>
      </c>
      <c r="KY10" s="208">
        <v>11050</v>
      </c>
      <c r="KZ10" s="208">
        <v>11590</v>
      </c>
      <c r="LA10" s="6">
        <f>+'[1]Summary Medians'!$F$41</f>
        <v>12052</v>
      </c>
      <c r="LB10" s="6">
        <f>+'[1]Summary Medians'!$G$41</f>
        <v>12297</v>
      </c>
      <c r="LC10" s="6">
        <v>12883</v>
      </c>
      <c r="LD10" s="6">
        <v>13312</v>
      </c>
      <c r="LE10" s="47">
        <v>1500</v>
      </c>
      <c r="LF10" s="10">
        <v>1572</v>
      </c>
      <c r="LG10" s="43">
        <v>1716</v>
      </c>
      <c r="LH10" s="10">
        <v>1786</v>
      </c>
      <c r="LI10" s="10">
        <v>1860</v>
      </c>
      <c r="LJ10" s="43">
        <v>2111.5</v>
      </c>
      <c r="LK10" s="43">
        <v>1883</v>
      </c>
      <c r="LL10" s="43">
        <v>2545</v>
      </c>
      <c r="LM10" s="10">
        <v>2885</v>
      </c>
      <c r="LN10" s="6">
        <v>3072</v>
      </c>
      <c r="LO10" s="6">
        <v>3316.5</v>
      </c>
      <c r="LP10" s="6">
        <v>3536</v>
      </c>
      <c r="LQ10" s="6">
        <v>3834</v>
      </c>
      <c r="LR10" s="6" t="s">
        <v>17</v>
      </c>
      <c r="LS10" s="6">
        <v>4454</v>
      </c>
      <c r="LT10" s="6">
        <v>4499</v>
      </c>
      <c r="LU10" s="6">
        <v>4543</v>
      </c>
      <c r="LV10" s="6">
        <v>4698</v>
      </c>
      <c r="LW10" s="208">
        <v>4975.5</v>
      </c>
      <c r="LX10" s="208">
        <v>5298.5</v>
      </c>
      <c r="LY10" s="208">
        <v>5476.5</v>
      </c>
      <c r="LZ10" s="208">
        <v>5689.5</v>
      </c>
      <c r="MA10" s="6">
        <f>+'[1]Summary Medians'!$C$42</f>
        <v>5959</v>
      </c>
      <c r="MB10" s="6">
        <f>+'[1]Summary Medians'!$D$42</f>
        <v>6296.5</v>
      </c>
      <c r="MC10" s="6">
        <v>5390</v>
      </c>
      <c r="MD10" s="6">
        <v>6394.5</v>
      </c>
      <c r="ME10" s="47">
        <v>3324</v>
      </c>
      <c r="MF10" s="10">
        <v>3492</v>
      </c>
      <c r="MG10" s="43">
        <v>3732</v>
      </c>
      <c r="MH10" s="43">
        <v>3898</v>
      </c>
      <c r="MI10" s="43">
        <v>4068</v>
      </c>
      <c r="MJ10" s="43">
        <v>4411.5</v>
      </c>
      <c r="MK10" s="43">
        <v>4950</v>
      </c>
      <c r="ML10" s="43">
        <v>5276</v>
      </c>
      <c r="MM10" s="43">
        <v>5930</v>
      </c>
      <c r="MN10" s="6">
        <v>6267</v>
      </c>
      <c r="MO10" s="6">
        <v>6702</v>
      </c>
      <c r="MP10" s="6">
        <v>7121</v>
      </c>
      <c r="MQ10" s="6">
        <v>7606.5</v>
      </c>
      <c r="MR10" s="6" t="s">
        <v>17</v>
      </c>
      <c r="MS10" s="6">
        <v>8864</v>
      </c>
      <c r="MT10" s="6">
        <v>8909</v>
      </c>
      <c r="MU10" s="6">
        <v>9418</v>
      </c>
      <c r="MV10" s="6">
        <v>9738</v>
      </c>
      <c r="MW10" s="6">
        <v>10435.5</v>
      </c>
      <c r="MX10" s="208">
        <v>11156</v>
      </c>
      <c r="MY10" s="208">
        <v>11566.5</v>
      </c>
      <c r="MZ10" s="208">
        <v>11989.5</v>
      </c>
      <c r="NA10" s="6">
        <f>+'[1]Summary Medians'!$F$42</f>
        <v>12409</v>
      </c>
      <c r="NB10" s="6">
        <f>+'[1]Summary Medians'!$G$42</f>
        <v>13087.5</v>
      </c>
      <c r="NC10" s="6">
        <v>12038</v>
      </c>
      <c r="ND10" s="6">
        <v>13057</v>
      </c>
    </row>
    <row r="11" spans="1:368">
      <c r="A11" s="4" t="s">
        <v>38</v>
      </c>
      <c r="B11" s="6" t="s">
        <v>65</v>
      </c>
      <c r="C11" s="10">
        <v>1247</v>
      </c>
      <c r="D11" s="37">
        <v>2755</v>
      </c>
      <c r="E11" s="10">
        <v>2957</v>
      </c>
      <c r="F11" s="10">
        <v>3116</v>
      </c>
      <c r="G11" s="10">
        <v>3268</v>
      </c>
      <c r="H11" s="10">
        <v>3533</v>
      </c>
      <c r="I11" s="10">
        <v>3692</v>
      </c>
      <c r="J11" s="10">
        <v>3765</v>
      </c>
      <c r="K11" s="10">
        <v>4057</v>
      </c>
      <c r="L11" s="10">
        <v>4237</v>
      </c>
      <c r="M11" s="6">
        <v>4486</v>
      </c>
      <c r="N11" s="6">
        <v>4873</v>
      </c>
      <c r="O11" s="6">
        <v>5397</v>
      </c>
      <c r="P11" s="6">
        <v>5965</v>
      </c>
      <c r="Q11" s="6">
        <v>6388.5</v>
      </c>
      <c r="R11" s="6">
        <v>6743</v>
      </c>
      <c r="S11" s="6">
        <v>7148</v>
      </c>
      <c r="T11" s="6">
        <v>7563.5</v>
      </c>
      <c r="U11" s="6">
        <v>7983.5</v>
      </c>
      <c r="V11" s="207">
        <v>8469.5</v>
      </c>
      <c r="W11" s="207">
        <v>9124</v>
      </c>
      <c r="X11" s="207">
        <v>9509</v>
      </c>
      <c r="Y11" s="207">
        <v>9724</v>
      </c>
      <c r="Z11" s="6">
        <f>+'[1]Summary Medians'!$C$60</f>
        <v>9839</v>
      </c>
      <c r="AA11" s="6">
        <f>+'[1]Summary Medians'!$D$60</f>
        <v>10025.5</v>
      </c>
      <c r="AB11" s="6">
        <v>10181</v>
      </c>
      <c r="AC11" s="217">
        <v>10514</v>
      </c>
      <c r="AD11" s="10">
        <v>3042</v>
      </c>
      <c r="AE11" s="61">
        <f>((AF11-AD11)/2)+AD11</f>
        <v>5282.5</v>
      </c>
      <c r="AF11" s="10">
        <v>7523</v>
      </c>
      <c r="AG11" s="10">
        <v>7931</v>
      </c>
      <c r="AH11" s="10">
        <v>8444</v>
      </c>
      <c r="AI11" s="10">
        <v>8963</v>
      </c>
      <c r="AJ11" s="10">
        <v>9938</v>
      </c>
      <c r="AK11" s="10">
        <v>9639</v>
      </c>
      <c r="AL11" s="10">
        <v>10238</v>
      </c>
      <c r="AM11" s="10">
        <v>10667</v>
      </c>
      <c r="AN11" s="6">
        <v>11168</v>
      </c>
      <c r="AO11" s="6">
        <v>12021</v>
      </c>
      <c r="AP11" s="6">
        <v>12652</v>
      </c>
      <c r="AQ11" s="6">
        <v>13636.5</v>
      </c>
      <c r="AR11" s="6">
        <v>14589</v>
      </c>
      <c r="AS11" s="6">
        <v>15247</v>
      </c>
      <c r="AT11" s="6">
        <v>16250</v>
      </c>
      <c r="AU11" s="6">
        <v>17434</v>
      </c>
      <c r="AV11" s="6">
        <v>18464</v>
      </c>
      <c r="AW11" s="207">
        <v>19859</v>
      </c>
      <c r="AX11" s="207">
        <v>21257</v>
      </c>
      <c r="AY11" s="207">
        <v>22232</v>
      </c>
      <c r="AZ11" s="207">
        <v>22812</v>
      </c>
      <c r="BA11" s="6">
        <f>+'[1]Summary Medians'!$F$60</f>
        <v>23192</v>
      </c>
      <c r="BB11" s="6">
        <f>+'[1]Summary Medians'!$G$60</f>
        <v>23779</v>
      </c>
      <c r="BC11" s="6">
        <v>24194</v>
      </c>
      <c r="BD11" s="6">
        <v>25027</v>
      </c>
      <c r="BE11" s="47">
        <v>3722</v>
      </c>
      <c r="BF11" s="10">
        <v>3948</v>
      </c>
      <c r="BG11" s="43">
        <v>4100</v>
      </c>
      <c r="BH11" s="10">
        <v>4286</v>
      </c>
      <c r="BI11" s="10">
        <v>4430</v>
      </c>
      <c r="BJ11" s="43">
        <v>4574</v>
      </c>
      <c r="BK11" s="43">
        <v>4716</v>
      </c>
      <c r="BL11" s="43">
        <v>4858</v>
      </c>
      <c r="BM11" s="43">
        <v>5004</v>
      </c>
      <c r="BN11" s="6">
        <v>5290</v>
      </c>
      <c r="BO11" s="6">
        <v>5790</v>
      </c>
      <c r="BP11" s="6">
        <v>6498</v>
      </c>
      <c r="BQ11" s="6">
        <v>6954</v>
      </c>
      <c r="BR11" s="6">
        <v>7318</v>
      </c>
      <c r="BS11" s="6">
        <v>7740</v>
      </c>
      <c r="BT11" s="6">
        <v>8150</v>
      </c>
      <c r="BU11" s="6">
        <v>8646</v>
      </c>
      <c r="BV11" s="6">
        <v>9486</v>
      </c>
      <c r="BW11" s="6">
        <v>10208</v>
      </c>
      <c r="BX11" s="207">
        <v>11192</v>
      </c>
      <c r="BY11" s="207">
        <v>11682</v>
      </c>
      <c r="BZ11" s="207">
        <v>12112</v>
      </c>
      <c r="CA11" s="6">
        <f>+'[1]Summary Medians'!$C$54</f>
        <v>12342</v>
      </c>
      <c r="CB11" s="6">
        <f>+'[1]Summary Medians'!$D$54</f>
        <v>12520</v>
      </c>
      <c r="CC11" s="6">
        <v>12830</v>
      </c>
      <c r="CD11" s="6">
        <v>13160</v>
      </c>
      <c r="CE11" s="47">
        <v>9382</v>
      </c>
      <c r="CF11" s="10">
        <v>10048</v>
      </c>
      <c r="CG11" s="43">
        <v>10630</v>
      </c>
      <c r="CH11" s="43">
        <v>11156</v>
      </c>
      <c r="CI11" s="43">
        <v>11690</v>
      </c>
      <c r="CJ11" s="43">
        <v>12204</v>
      </c>
      <c r="CK11" s="43">
        <v>12716</v>
      </c>
      <c r="CL11" s="43">
        <v>13228</v>
      </c>
      <c r="CM11" s="10">
        <v>13754</v>
      </c>
      <c r="CN11" s="6">
        <v>14380</v>
      </c>
      <c r="CO11" s="6">
        <v>15290</v>
      </c>
      <c r="CP11" s="6">
        <v>16028</v>
      </c>
      <c r="CQ11" s="6">
        <v>16640</v>
      </c>
      <c r="CR11" s="6">
        <v>17474</v>
      </c>
      <c r="CS11" s="6">
        <v>18450</v>
      </c>
      <c r="CT11" s="6">
        <v>19400</v>
      </c>
      <c r="CU11" s="6">
        <v>21126</v>
      </c>
      <c r="CV11" s="6">
        <v>23186</v>
      </c>
      <c r="CW11" s="6">
        <v>25408</v>
      </c>
      <c r="CX11" s="207">
        <v>27462</v>
      </c>
      <c r="CY11" s="207">
        <v>28772</v>
      </c>
      <c r="CZ11" s="207">
        <v>29932</v>
      </c>
      <c r="DA11" s="6">
        <f>+'[1]Summary Medians'!$F$54</f>
        <v>30692</v>
      </c>
      <c r="DB11" s="6">
        <f>+'[1]Summary Medians'!$G$54</f>
        <v>31420</v>
      </c>
      <c r="DC11" s="6">
        <v>32250</v>
      </c>
      <c r="DD11" s="6">
        <v>33150</v>
      </c>
      <c r="DE11" s="45" t="s">
        <v>17</v>
      </c>
      <c r="DF11" s="10" t="s">
        <v>17</v>
      </c>
      <c r="DG11" s="10" t="s">
        <v>17</v>
      </c>
      <c r="DH11" s="10" t="s">
        <v>17</v>
      </c>
      <c r="DI11" s="10" t="s">
        <v>17</v>
      </c>
      <c r="DJ11" s="10" t="s">
        <v>17</v>
      </c>
      <c r="DK11" s="10" t="s">
        <v>17</v>
      </c>
      <c r="DL11" s="10" t="s">
        <v>17</v>
      </c>
      <c r="DM11" s="10" t="s">
        <v>17</v>
      </c>
      <c r="DN11" s="10" t="s">
        <v>17</v>
      </c>
      <c r="DO11" s="10" t="s">
        <v>17</v>
      </c>
      <c r="DP11" s="10" t="s">
        <v>17</v>
      </c>
      <c r="DQ11" s="10" t="s">
        <v>17</v>
      </c>
      <c r="DR11" s="10" t="s">
        <v>17</v>
      </c>
      <c r="DS11" s="10" t="s">
        <v>17</v>
      </c>
      <c r="DT11" s="10" t="s">
        <v>17</v>
      </c>
      <c r="DU11" s="10" t="s">
        <v>17</v>
      </c>
      <c r="DV11" s="10" t="s">
        <v>17</v>
      </c>
      <c r="DW11" s="10" t="s">
        <v>17</v>
      </c>
      <c r="DX11" s="10" t="s">
        <v>17</v>
      </c>
      <c r="DY11" s="10" t="s">
        <v>17</v>
      </c>
      <c r="DZ11" s="10" t="s">
        <v>17</v>
      </c>
      <c r="EA11" s="10" t="s">
        <v>17</v>
      </c>
      <c r="EB11" s="10" t="s">
        <v>17</v>
      </c>
      <c r="EC11" s="10" t="s">
        <v>17</v>
      </c>
      <c r="ED11" s="10" t="s">
        <v>17</v>
      </c>
      <c r="EE11" s="45" t="s">
        <v>17</v>
      </c>
      <c r="EF11" s="10" t="s">
        <v>17</v>
      </c>
      <c r="EG11" s="10" t="s">
        <v>17</v>
      </c>
      <c r="EH11" s="10" t="s">
        <v>17</v>
      </c>
      <c r="EI11" s="10" t="s">
        <v>17</v>
      </c>
      <c r="EJ11" s="10" t="s">
        <v>17</v>
      </c>
      <c r="EK11" s="10" t="s">
        <v>17</v>
      </c>
      <c r="EL11" s="10" t="s">
        <v>17</v>
      </c>
      <c r="EM11" s="10" t="s">
        <v>17</v>
      </c>
      <c r="EN11" s="10" t="s">
        <v>17</v>
      </c>
      <c r="EO11" s="10" t="s">
        <v>17</v>
      </c>
      <c r="EP11" s="6" t="s">
        <v>17</v>
      </c>
      <c r="EQ11" s="10" t="s">
        <v>17</v>
      </c>
      <c r="ER11" s="10" t="s">
        <v>17</v>
      </c>
      <c r="ES11" s="6" t="s">
        <v>17</v>
      </c>
      <c r="ET11" s="6" t="s">
        <v>17</v>
      </c>
      <c r="EU11" s="6" t="s">
        <v>17</v>
      </c>
      <c r="EV11" s="6" t="s">
        <v>17</v>
      </c>
      <c r="EW11" s="6" t="s">
        <v>17</v>
      </c>
      <c r="EX11" s="6" t="s">
        <v>17</v>
      </c>
      <c r="EY11" s="6" t="s">
        <v>17</v>
      </c>
      <c r="EZ11" s="6" t="s">
        <v>17</v>
      </c>
      <c r="FA11" s="6" t="s">
        <v>17</v>
      </c>
      <c r="FB11" s="6" t="s">
        <v>17</v>
      </c>
      <c r="FC11" s="6" t="s">
        <v>17</v>
      </c>
      <c r="FD11" s="6" t="s">
        <v>17</v>
      </c>
      <c r="FE11" s="45" t="s">
        <v>17</v>
      </c>
      <c r="FF11" s="10" t="s">
        <v>17</v>
      </c>
      <c r="FG11" s="10" t="s">
        <v>17</v>
      </c>
      <c r="FH11" s="10" t="s">
        <v>17</v>
      </c>
      <c r="FI11" s="10" t="s">
        <v>17</v>
      </c>
      <c r="FJ11" s="10" t="s">
        <v>17</v>
      </c>
      <c r="FK11" s="10" t="s">
        <v>17</v>
      </c>
      <c r="FL11" s="10" t="s">
        <v>17</v>
      </c>
      <c r="FM11" s="10" t="s">
        <v>17</v>
      </c>
      <c r="FN11" s="10" t="s">
        <v>17</v>
      </c>
      <c r="FO11" s="10" t="s">
        <v>17</v>
      </c>
      <c r="FP11" s="6" t="s">
        <v>17</v>
      </c>
      <c r="FQ11" s="6" t="s">
        <v>17</v>
      </c>
      <c r="FR11" s="6" t="s">
        <v>17</v>
      </c>
      <c r="FS11" s="6" t="s">
        <v>17</v>
      </c>
      <c r="FT11" s="6" t="s">
        <v>17</v>
      </c>
      <c r="FU11" s="6" t="s">
        <v>17</v>
      </c>
      <c r="FV11" s="6" t="s">
        <v>17</v>
      </c>
      <c r="FW11" s="6" t="s">
        <v>17</v>
      </c>
      <c r="FX11" s="6" t="s">
        <v>17</v>
      </c>
      <c r="FY11" s="6">
        <v>7336</v>
      </c>
      <c r="FZ11" s="6">
        <v>7336</v>
      </c>
      <c r="GA11" s="6">
        <f>+'[1]Summary Medians'!$C$56</f>
        <v>7336</v>
      </c>
      <c r="GB11" s="6">
        <f>+'[1]Summary Medians'!$D$56</f>
        <v>7531</v>
      </c>
      <c r="GC11" s="6">
        <v>7532</v>
      </c>
      <c r="GD11" s="6">
        <v>7868</v>
      </c>
      <c r="GE11" s="47" t="s">
        <v>17</v>
      </c>
      <c r="GF11" s="10" t="s">
        <v>17</v>
      </c>
      <c r="GG11" s="10" t="s">
        <v>17</v>
      </c>
      <c r="GH11" s="10" t="s">
        <v>17</v>
      </c>
      <c r="GI11" s="10" t="s">
        <v>17</v>
      </c>
      <c r="GJ11" s="10" t="s">
        <v>17</v>
      </c>
      <c r="GK11" s="10" t="s">
        <v>17</v>
      </c>
      <c r="GL11" s="10" t="s">
        <v>17</v>
      </c>
      <c r="GM11" s="10" t="s">
        <v>17</v>
      </c>
      <c r="GN11" s="10" t="s">
        <v>17</v>
      </c>
      <c r="GO11" s="10" t="s">
        <v>17</v>
      </c>
      <c r="GP11" s="6" t="s">
        <v>17</v>
      </c>
      <c r="GQ11" s="6" t="s">
        <v>17</v>
      </c>
      <c r="GR11" s="10" t="s">
        <v>17</v>
      </c>
      <c r="GS11" s="6" t="s">
        <v>17</v>
      </c>
      <c r="GT11" s="6" t="s">
        <v>17</v>
      </c>
      <c r="GU11" s="6" t="s">
        <v>17</v>
      </c>
      <c r="GV11" s="6" t="s">
        <v>17</v>
      </c>
      <c r="GW11" s="6" t="s">
        <v>17</v>
      </c>
      <c r="GX11" s="6" t="s">
        <v>17</v>
      </c>
      <c r="GY11" s="6">
        <v>15692</v>
      </c>
      <c r="GZ11" s="6">
        <v>15692</v>
      </c>
      <c r="HA11" s="6">
        <f>+'[1]Summary Medians'!$F$56</f>
        <v>15692</v>
      </c>
      <c r="HB11" s="6">
        <f>+'[1]Summary Medians'!$G$56</f>
        <v>16138</v>
      </c>
      <c r="HC11" s="6">
        <v>16138</v>
      </c>
      <c r="HD11" s="6">
        <v>16904</v>
      </c>
      <c r="HE11" s="47">
        <v>1788</v>
      </c>
      <c r="HF11" s="10">
        <v>1966</v>
      </c>
      <c r="HG11" s="43">
        <v>2132</v>
      </c>
      <c r="HH11" s="10">
        <v>2250</v>
      </c>
      <c r="HI11" s="10">
        <v>2636</v>
      </c>
      <c r="HJ11" s="43">
        <v>2810</v>
      </c>
      <c r="HK11" s="43">
        <v>2814</v>
      </c>
      <c r="HL11" s="43">
        <v>3256</v>
      </c>
      <c r="HM11" s="10">
        <v>3470</v>
      </c>
      <c r="HN11" s="6">
        <v>3682</v>
      </c>
      <c r="HO11" s="6">
        <v>3956</v>
      </c>
      <c r="HP11" s="6">
        <v>4296</v>
      </c>
      <c r="HQ11" s="6">
        <v>4976</v>
      </c>
      <c r="HR11" s="6">
        <v>5459</v>
      </c>
      <c r="HS11" s="6">
        <v>5746</v>
      </c>
      <c r="HT11" s="6">
        <v>6146</v>
      </c>
      <c r="HU11" s="6">
        <v>6481</v>
      </c>
      <c r="HV11" s="6">
        <v>6481</v>
      </c>
      <c r="HW11" s="208">
        <v>6731</v>
      </c>
      <c r="HX11" s="207">
        <v>7056</v>
      </c>
      <c r="HY11" s="207" t="s">
        <v>17</v>
      </c>
      <c r="HZ11" s="207" t="s">
        <v>17</v>
      </c>
      <c r="IA11" s="6" t="s">
        <v>17</v>
      </c>
      <c r="IB11" s="6" t="s">
        <v>17</v>
      </c>
      <c r="IC11" s="6" t="s">
        <v>17</v>
      </c>
      <c r="ID11" s="6" t="s">
        <v>17</v>
      </c>
      <c r="IE11" s="47">
        <v>4346</v>
      </c>
      <c r="IF11" s="10">
        <v>4998</v>
      </c>
      <c r="IG11" s="43">
        <v>5232</v>
      </c>
      <c r="IH11" s="43">
        <v>5732</v>
      </c>
      <c r="II11" s="43">
        <v>6236</v>
      </c>
      <c r="IJ11" s="43">
        <v>7672</v>
      </c>
      <c r="IK11" s="43">
        <v>6562</v>
      </c>
      <c r="IL11" s="43">
        <v>7248</v>
      </c>
      <c r="IM11" s="43">
        <v>7580</v>
      </c>
      <c r="IN11" s="6">
        <v>7956</v>
      </c>
      <c r="IO11" s="6">
        <v>8752</v>
      </c>
      <c r="IP11" s="6">
        <v>9276</v>
      </c>
      <c r="IQ11" s="6">
        <v>10633</v>
      </c>
      <c r="IR11" s="6">
        <v>11704</v>
      </c>
      <c r="IS11" s="6">
        <v>12044</v>
      </c>
      <c r="IT11" s="6">
        <v>13100</v>
      </c>
      <c r="IU11" s="6">
        <v>13742</v>
      </c>
      <c r="IV11" s="6">
        <v>13742</v>
      </c>
      <c r="IW11" s="208">
        <v>14310</v>
      </c>
      <c r="IX11" s="207">
        <v>15052</v>
      </c>
      <c r="IY11" s="207" t="s">
        <v>17</v>
      </c>
      <c r="IZ11" s="207" t="s">
        <v>17</v>
      </c>
      <c r="JA11" s="6" t="s">
        <v>17</v>
      </c>
      <c r="JB11" s="6" t="s">
        <v>17</v>
      </c>
      <c r="JC11" s="6" t="s">
        <v>17</v>
      </c>
      <c r="JD11" s="6" t="s">
        <v>17</v>
      </c>
      <c r="JE11" s="45" t="s">
        <v>17</v>
      </c>
      <c r="JF11" s="10" t="s">
        <v>17</v>
      </c>
      <c r="JG11" s="10" t="s">
        <v>17</v>
      </c>
      <c r="JH11" s="10" t="s">
        <v>17</v>
      </c>
      <c r="JI11" s="10" t="s">
        <v>17</v>
      </c>
      <c r="JJ11" s="10" t="s">
        <v>17</v>
      </c>
      <c r="JK11" s="10" t="s">
        <v>17</v>
      </c>
      <c r="JL11" s="10" t="s">
        <v>17</v>
      </c>
      <c r="JM11" s="10" t="s">
        <v>17</v>
      </c>
      <c r="JN11" s="10" t="s">
        <v>17</v>
      </c>
      <c r="JO11" s="10" t="s">
        <v>17</v>
      </c>
      <c r="JP11" s="6" t="s">
        <v>17</v>
      </c>
      <c r="JQ11" s="6" t="s">
        <v>17</v>
      </c>
      <c r="JR11" s="6" t="s">
        <v>17</v>
      </c>
      <c r="JS11" s="6" t="s">
        <v>17</v>
      </c>
      <c r="JT11" s="6" t="s">
        <v>17</v>
      </c>
      <c r="JU11" s="6" t="s">
        <v>17</v>
      </c>
      <c r="JV11" s="6" t="s">
        <v>17</v>
      </c>
      <c r="JW11" s="6" t="s">
        <v>17</v>
      </c>
      <c r="JX11" s="6" t="s">
        <v>17</v>
      </c>
      <c r="JY11" s="6" t="s">
        <v>17</v>
      </c>
      <c r="JZ11" s="6" t="s">
        <v>17</v>
      </c>
      <c r="KA11" s="6" t="s">
        <v>17</v>
      </c>
      <c r="KB11" s="6" t="s">
        <v>17</v>
      </c>
      <c r="KC11" s="6" t="s">
        <v>17</v>
      </c>
      <c r="KD11" s="6" t="s">
        <v>17</v>
      </c>
      <c r="KE11" s="45" t="s">
        <v>17</v>
      </c>
      <c r="KF11" s="10" t="s">
        <v>17</v>
      </c>
      <c r="KG11" s="10" t="s">
        <v>17</v>
      </c>
      <c r="KH11" s="10" t="s">
        <v>17</v>
      </c>
      <c r="KI11" s="10" t="s">
        <v>17</v>
      </c>
      <c r="KJ11" s="10" t="s">
        <v>17</v>
      </c>
      <c r="KK11" s="10" t="s">
        <v>17</v>
      </c>
      <c r="KL11" s="10" t="s">
        <v>17</v>
      </c>
      <c r="KM11" s="10" t="s">
        <v>17</v>
      </c>
      <c r="KN11" s="10" t="s">
        <v>17</v>
      </c>
      <c r="KO11" s="10" t="s">
        <v>17</v>
      </c>
      <c r="KP11" s="6" t="s">
        <v>17</v>
      </c>
      <c r="KQ11" s="6" t="s">
        <v>17</v>
      </c>
      <c r="KR11" s="6" t="s">
        <v>17</v>
      </c>
      <c r="KS11" s="6" t="s">
        <v>17</v>
      </c>
      <c r="KT11" s="6" t="s">
        <v>17</v>
      </c>
      <c r="KU11" s="6" t="s">
        <v>17</v>
      </c>
      <c r="KV11" s="6" t="s">
        <v>17</v>
      </c>
      <c r="KW11" s="6" t="s">
        <v>17</v>
      </c>
      <c r="KX11" s="6" t="s">
        <v>17</v>
      </c>
      <c r="KY11" s="6" t="s">
        <v>17</v>
      </c>
      <c r="KZ11" s="6" t="s">
        <v>17</v>
      </c>
      <c r="LA11" s="6" t="s">
        <v>17</v>
      </c>
      <c r="LB11" s="6" t="s">
        <v>17</v>
      </c>
      <c r="LC11" s="6" t="s">
        <v>17</v>
      </c>
      <c r="LD11" s="6" t="s">
        <v>17</v>
      </c>
      <c r="LE11" s="45" t="s">
        <v>17</v>
      </c>
      <c r="LF11" s="10" t="s">
        <v>17</v>
      </c>
      <c r="LG11" s="10" t="s">
        <v>17</v>
      </c>
      <c r="LH11" s="10" t="s">
        <v>17</v>
      </c>
      <c r="LI11" s="10" t="s">
        <v>17</v>
      </c>
      <c r="LJ11" s="10" t="s">
        <v>17</v>
      </c>
      <c r="LK11" s="10" t="s">
        <v>17</v>
      </c>
      <c r="LL11" s="10" t="s">
        <v>17</v>
      </c>
      <c r="LM11" s="10" t="s">
        <v>17</v>
      </c>
      <c r="LN11" s="10" t="s">
        <v>17</v>
      </c>
      <c r="LO11" s="10" t="s">
        <v>17</v>
      </c>
      <c r="LP11" s="6" t="s">
        <v>17</v>
      </c>
      <c r="LQ11" s="6" t="s">
        <v>17</v>
      </c>
      <c r="LR11" s="6" t="s">
        <v>17</v>
      </c>
      <c r="LS11" s="6" t="s">
        <v>17</v>
      </c>
      <c r="LT11" s="6" t="s">
        <v>17</v>
      </c>
      <c r="LU11" s="6" t="s">
        <v>17</v>
      </c>
      <c r="LV11" s="6" t="s">
        <v>17</v>
      </c>
      <c r="LW11" s="6" t="s">
        <v>17</v>
      </c>
      <c r="LX11" s="6" t="s">
        <v>17</v>
      </c>
      <c r="LY11" s="6" t="s">
        <v>17</v>
      </c>
      <c r="LZ11" s="6" t="s">
        <v>17</v>
      </c>
      <c r="MA11" s="6" t="s">
        <v>17</v>
      </c>
      <c r="MB11" s="6" t="s">
        <v>17</v>
      </c>
      <c r="MC11" s="6" t="s">
        <v>17</v>
      </c>
      <c r="MD11" s="6" t="s">
        <v>17</v>
      </c>
      <c r="ME11" s="45" t="s">
        <v>17</v>
      </c>
      <c r="MF11" s="10" t="s">
        <v>17</v>
      </c>
      <c r="MG11" s="10" t="s">
        <v>17</v>
      </c>
      <c r="MH11" s="10" t="s">
        <v>17</v>
      </c>
      <c r="MI11" s="10" t="s">
        <v>17</v>
      </c>
      <c r="MJ11" s="10" t="s">
        <v>17</v>
      </c>
      <c r="MK11" s="10" t="s">
        <v>17</v>
      </c>
      <c r="ML11" s="10" t="s">
        <v>17</v>
      </c>
      <c r="MM11" s="10" t="s">
        <v>17</v>
      </c>
      <c r="MN11" s="10" t="s">
        <v>17</v>
      </c>
      <c r="MO11" s="10" t="s">
        <v>17</v>
      </c>
      <c r="MP11" s="6" t="s">
        <v>17</v>
      </c>
      <c r="MQ11" s="6" t="s">
        <v>17</v>
      </c>
      <c r="MR11" s="6" t="s">
        <v>17</v>
      </c>
      <c r="MS11" s="6" t="s">
        <v>17</v>
      </c>
      <c r="MT11" s="6" t="s">
        <v>17</v>
      </c>
      <c r="MU11" s="6" t="s">
        <v>17</v>
      </c>
      <c r="MV11" s="6" t="s">
        <v>17</v>
      </c>
      <c r="MW11" s="6" t="s">
        <v>17</v>
      </c>
      <c r="MX11" s="6" t="s">
        <v>17</v>
      </c>
      <c r="MY11" s="6" t="s">
        <v>17</v>
      </c>
      <c r="MZ11" s="6" t="s">
        <v>17</v>
      </c>
      <c r="NA11" s="6" t="s">
        <v>17</v>
      </c>
      <c r="NB11" s="6" t="s">
        <v>17</v>
      </c>
      <c r="NC11" s="6" t="s">
        <v>17</v>
      </c>
      <c r="ND11" s="6" t="s">
        <v>17</v>
      </c>
    </row>
    <row r="12" spans="1:368">
      <c r="A12" s="4" t="s">
        <v>21</v>
      </c>
      <c r="B12" s="3">
        <v>743</v>
      </c>
      <c r="C12" s="10">
        <v>775</v>
      </c>
      <c r="D12" s="10">
        <v>1701</v>
      </c>
      <c r="E12" s="10">
        <v>1757</v>
      </c>
      <c r="F12" s="10">
        <v>1791</v>
      </c>
      <c r="G12" s="10">
        <v>1798</v>
      </c>
      <c r="H12" s="10">
        <v>1884</v>
      </c>
      <c r="I12" s="10">
        <v>2022.6</v>
      </c>
      <c r="J12" s="10">
        <v>2132</v>
      </c>
      <c r="K12" s="10">
        <v>2264</v>
      </c>
      <c r="L12" s="10">
        <v>2392</v>
      </c>
      <c r="M12" s="6">
        <v>2556.1</v>
      </c>
      <c r="N12" s="6">
        <v>2696.2</v>
      </c>
      <c r="O12" s="6">
        <v>2908.4</v>
      </c>
      <c r="P12" s="6">
        <v>3092.1</v>
      </c>
      <c r="Q12" s="6">
        <v>3268</v>
      </c>
      <c r="R12" s="6">
        <v>3352.5</v>
      </c>
      <c r="S12" s="6">
        <v>3514.3249999999998</v>
      </c>
      <c r="T12" s="6">
        <v>3781.7429999999999</v>
      </c>
      <c r="U12" s="6">
        <v>4372.8100000000004</v>
      </c>
      <c r="V12" s="207">
        <v>4981.2</v>
      </c>
      <c r="W12" s="207">
        <v>5583.9</v>
      </c>
      <c r="X12" s="207">
        <v>6234.9</v>
      </c>
      <c r="Y12" s="207">
        <v>6317.0999999999985</v>
      </c>
      <c r="Z12" s="6">
        <f>+'[1]Summary Medians'!$C$77</f>
        <v>6359.4</v>
      </c>
      <c r="AA12" s="6">
        <f>+'[1]Summary Medians'!$D$77</f>
        <v>6368.4</v>
      </c>
      <c r="AB12" s="6">
        <v>5803</v>
      </c>
      <c r="AC12" s="217">
        <v>5969.5</v>
      </c>
      <c r="AD12" s="10">
        <v>2725</v>
      </c>
      <c r="AE12" s="10">
        <v>6460</v>
      </c>
      <c r="AF12" s="10">
        <v>6659</v>
      </c>
      <c r="AG12" s="10">
        <v>6693</v>
      </c>
      <c r="AH12" s="10">
        <v>6700</v>
      </c>
      <c r="AI12" s="10">
        <v>7129.2</v>
      </c>
      <c r="AJ12" s="10">
        <v>7939.2</v>
      </c>
      <c r="AK12" s="10">
        <v>8787.7999999999993</v>
      </c>
      <c r="AL12" s="10">
        <v>9253</v>
      </c>
      <c r="AM12" s="10">
        <v>9730</v>
      </c>
      <c r="AN12" s="6">
        <v>10443.700000000001</v>
      </c>
      <c r="AO12" s="6">
        <v>12171.8</v>
      </c>
      <c r="AP12" s="6">
        <v>13883.7</v>
      </c>
      <c r="AQ12" s="6">
        <v>15545.7</v>
      </c>
      <c r="AR12" s="6">
        <v>16077</v>
      </c>
      <c r="AS12" s="6">
        <v>16115</v>
      </c>
      <c r="AT12" s="6">
        <v>16290.9</v>
      </c>
      <c r="AU12" s="6">
        <v>17237.400000000001</v>
      </c>
      <c r="AV12" s="6">
        <v>17829.3</v>
      </c>
      <c r="AW12" s="207">
        <v>18296.7</v>
      </c>
      <c r="AX12" s="207">
        <v>19868.899999999994</v>
      </c>
      <c r="AY12" s="207">
        <v>21569.200000000001</v>
      </c>
      <c r="AZ12" s="207">
        <v>21673</v>
      </c>
      <c r="BA12" s="6">
        <f>+'[1]Summary Medians'!$F$77</f>
        <v>21673</v>
      </c>
      <c r="BB12" s="6">
        <f>+'[1]Summary Medians'!$G$77</f>
        <v>21515.5</v>
      </c>
      <c r="BC12" s="6">
        <v>18191.5</v>
      </c>
      <c r="BD12" s="6">
        <v>18191.5</v>
      </c>
      <c r="BE12" s="47">
        <v>1664</v>
      </c>
      <c r="BF12" s="10">
        <v>1738</v>
      </c>
      <c r="BG12" s="43">
        <v>1751.4</v>
      </c>
      <c r="BH12" s="10">
        <v>1798</v>
      </c>
      <c r="BI12" s="10">
        <v>1881.9</v>
      </c>
      <c r="BJ12" s="43">
        <v>1987.8</v>
      </c>
      <c r="BK12" s="43">
        <v>2084.4</v>
      </c>
      <c r="BL12" s="43">
        <v>2195.6999999999998</v>
      </c>
      <c r="BM12" s="43">
        <v>2378</v>
      </c>
      <c r="BN12" s="6">
        <v>2513.1</v>
      </c>
      <c r="BO12" s="6">
        <v>2684.4</v>
      </c>
      <c r="BP12" s="6">
        <v>2859.6</v>
      </c>
      <c r="BQ12" s="6">
        <v>3037.5</v>
      </c>
      <c r="BR12" s="6">
        <v>3208</v>
      </c>
      <c r="BS12" s="6">
        <v>3306.9</v>
      </c>
      <c r="BT12" s="6">
        <v>3463.5249999999996</v>
      </c>
      <c r="BU12" s="6">
        <v>3967.3430000000003</v>
      </c>
      <c r="BV12" s="6">
        <v>4566.1099999999997</v>
      </c>
      <c r="BW12" s="6">
        <v>5091.38</v>
      </c>
      <c r="BX12" s="207">
        <v>5675.18</v>
      </c>
      <c r="BY12" s="207">
        <v>6334.4</v>
      </c>
      <c r="BZ12" s="207">
        <v>6363.4</v>
      </c>
      <c r="CA12" s="6">
        <f>+'[1]Summary Medians'!$C$71</f>
        <v>6389.0499999999993</v>
      </c>
      <c r="CB12" s="6">
        <f>+'[1]Summary Medians'!$D$71</f>
        <v>6395.5</v>
      </c>
      <c r="CC12" s="6">
        <v>6395.5</v>
      </c>
      <c r="CD12" s="6">
        <v>6395.5</v>
      </c>
      <c r="CE12" s="47">
        <v>6423.5</v>
      </c>
      <c r="CF12" s="10">
        <v>6640</v>
      </c>
      <c r="CG12" s="43">
        <v>6653.7</v>
      </c>
      <c r="CH12" s="43">
        <v>6700</v>
      </c>
      <c r="CI12" s="43">
        <v>7127</v>
      </c>
      <c r="CJ12" s="43">
        <v>7904.4</v>
      </c>
      <c r="CK12" s="43">
        <v>8740.2000000000007</v>
      </c>
      <c r="CL12" s="43">
        <v>9184.2000000000007</v>
      </c>
      <c r="CM12" s="43">
        <v>9716</v>
      </c>
      <c r="CN12" s="6">
        <v>10400.700000000001</v>
      </c>
      <c r="CO12" s="6">
        <v>12228.3</v>
      </c>
      <c r="CP12" s="6">
        <v>13887.6</v>
      </c>
      <c r="CQ12" s="6">
        <v>15671.7</v>
      </c>
      <c r="CR12" s="6">
        <v>16340</v>
      </c>
      <c r="CS12" s="6">
        <v>16438.5</v>
      </c>
      <c r="CT12" s="6">
        <v>17182.650000000001</v>
      </c>
      <c r="CU12" s="6">
        <v>18929.5</v>
      </c>
      <c r="CV12" s="6">
        <v>19010.5</v>
      </c>
      <c r="CW12" s="6">
        <v>19682.2</v>
      </c>
      <c r="CX12" s="207">
        <v>20991.7</v>
      </c>
      <c r="CY12" s="207">
        <v>21569.200000000001</v>
      </c>
      <c r="CZ12" s="207">
        <v>21684.75</v>
      </c>
      <c r="DA12" s="6">
        <f>+'[1]Summary Medians'!$F$71</f>
        <v>21711</v>
      </c>
      <c r="DB12" s="6">
        <f>+'[1]Summary Medians'!$G$71</f>
        <v>21632.25</v>
      </c>
      <c r="DC12" s="6">
        <v>20313.5</v>
      </c>
      <c r="DD12" s="6">
        <v>20318.5</v>
      </c>
      <c r="DE12" s="47">
        <v>1777</v>
      </c>
      <c r="DF12" s="10">
        <v>1823.5</v>
      </c>
      <c r="DG12" s="43">
        <v>1833.6</v>
      </c>
      <c r="DH12" s="10">
        <v>1824</v>
      </c>
      <c r="DI12" s="10">
        <v>1907.75</v>
      </c>
      <c r="DJ12" s="43">
        <v>2024.2</v>
      </c>
      <c r="DK12" s="43">
        <v>2120.8000000000002</v>
      </c>
      <c r="DL12" s="43">
        <v>2272.1999999999998</v>
      </c>
      <c r="DM12" s="43">
        <v>2396</v>
      </c>
      <c r="DN12" s="6">
        <v>2581.8000000000002</v>
      </c>
      <c r="DO12" s="6">
        <v>2786.4</v>
      </c>
      <c r="DP12" s="6">
        <v>3012.6</v>
      </c>
      <c r="DQ12" s="6">
        <v>3157.6</v>
      </c>
      <c r="DR12" s="6">
        <v>3339</v>
      </c>
      <c r="DS12" s="6">
        <v>3427</v>
      </c>
      <c r="DT12" s="6">
        <v>3530.6750000000002</v>
      </c>
      <c r="DU12" s="6">
        <v>3888.2430000000004</v>
      </c>
      <c r="DV12" s="6">
        <v>4311.3100000000004</v>
      </c>
      <c r="DW12" s="208">
        <v>4924.1000000000004</v>
      </c>
      <c r="DX12" s="207">
        <v>5483.3</v>
      </c>
      <c r="DY12" s="207">
        <v>6140</v>
      </c>
      <c r="DZ12" s="10" t="s">
        <v>17</v>
      </c>
      <c r="EA12" s="10" t="s">
        <v>17</v>
      </c>
      <c r="EB12" s="10" t="s">
        <v>17</v>
      </c>
      <c r="EC12" s="10" t="s">
        <v>17</v>
      </c>
      <c r="ED12" s="10" t="s">
        <v>17</v>
      </c>
      <c r="EE12" s="47">
        <v>6536.5</v>
      </c>
      <c r="EF12" s="10">
        <v>6725.5</v>
      </c>
      <c r="EG12" s="43">
        <v>6735.9</v>
      </c>
      <c r="EH12" s="43">
        <v>6726.5</v>
      </c>
      <c r="EI12" s="43">
        <v>7153</v>
      </c>
      <c r="EJ12" s="43">
        <v>7940.8</v>
      </c>
      <c r="EK12" s="43">
        <v>8776.6</v>
      </c>
      <c r="EL12" s="43">
        <v>9260.7000000000007</v>
      </c>
      <c r="EM12" s="43">
        <v>9734</v>
      </c>
      <c r="EN12" s="6">
        <v>10469.4</v>
      </c>
      <c r="EO12" s="6">
        <v>12285.9</v>
      </c>
      <c r="EP12" s="6">
        <v>14040.6</v>
      </c>
      <c r="EQ12" s="6">
        <v>15664</v>
      </c>
      <c r="ER12" s="6">
        <v>16471</v>
      </c>
      <c r="ES12" s="6">
        <v>16490.8</v>
      </c>
      <c r="ET12" s="6">
        <v>16233.8</v>
      </c>
      <c r="EU12" s="6">
        <v>16951.199999999997</v>
      </c>
      <c r="EV12" s="6">
        <v>17829.3</v>
      </c>
      <c r="EW12" s="208">
        <v>18261.500000000004</v>
      </c>
      <c r="EX12" s="207">
        <v>19868.899999999994</v>
      </c>
      <c r="EY12" s="207">
        <v>21696.5</v>
      </c>
      <c r="EZ12" s="6" t="s">
        <v>17</v>
      </c>
      <c r="FA12" s="6" t="s">
        <v>17</v>
      </c>
      <c r="FB12" s="6" t="s">
        <v>17</v>
      </c>
      <c r="FC12" s="6" t="s">
        <v>17</v>
      </c>
      <c r="FD12" s="6" t="s">
        <v>17</v>
      </c>
      <c r="FE12" s="45">
        <v>1701</v>
      </c>
      <c r="FF12" s="10">
        <v>1756</v>
      </c>
      <c r="FG12" s="10">
        <v>1774.7</v>
      </c>
      <c r="FH12" s="10">
        <v>1757</v>
      </c>
      <c r="FI12" s="10">
        <v>1847.05</v>
      </c>
      <c r="FJ12" s="43">
        <v>2031.15</v>
      </c>
      <c r="FK12" s="43">
        <v>2156.6999999999998</v>
      </c>
      <c r="FL12" s="43">
        <v>2293.5</v>
      </c>
      <c r="FM12" s="43">
        <v>2412</v>
      </c>
      <c r="FN12" s="6">
        <v>2666.8</v>
      </c>
      <c r="FO12" s="6">
        <v>2754.4</v>
      </c>
      <c r="FP12" s="6">
        <v>2912.86</v>
      </c>
      <c r="FQ12" s="6">
        <v>3063.7</v>
      </c>
      <c r="FR12" s="6">
        <v>3198</v>
      </c>
      <c r="FS12" s="6">
        <v>3311.7</v>
      </c>
      <c r="FT12" s="6">
        <v>3409.125</v>
      </c>
      <c r="FU12" s="6">
        <v>3655.143</v>
      </c>
      <c r="FV12" s="6">
        <v>4193.41</v>
      </c>
      <c r="FW12" s="208">
        <v>4793.7</v>
      </c>
      <c r="FX12" s="207">
        <v>5425.2</v>
      </c>
      <c r="FY12" s="207">
        <v>6234.9</v>
      </c>
      <c r="FZ12" s="207">
        <v>6352.4999999999991</v>
      </c>
      <c r="GA12" s="6">
        <f>+'[1]Summary Medians'!$C$73</f>
        <v>6359.4</v>
      </c>
      <c r="GB12" s="6">
        <f>+'[1]Summary Medians'!$D$73</f>
        <v>6359.4</v>
      </c>
      <c r="GC12" s="6">
        <v>5776</v>
      </c>
      <c r="GD12" s="6">
        <v>5776</v>
      </c>
      <c r="GE12" s="47">
        <v>6460</v>
      </c>
      <c r="GF12" s="10">
        <v>6632</v>
      </c>
      <c r="GG12" s="10">
        <v>6677</v>
      </c>
      <c r="GH12" s="43">
        <v>6659.5</v>
      </c>
      <c r="GI12" s="43">
        <v>7092</v>
      </c>
      <c r="GJ12" s="43">
        <v>7948</v>
      </c>
      <c r="GK12" s="43">
        <v>8812.5</v>
      </c>
      <c r="GL12" s="43">
        <v>9282</v>
      </c>
      <c r="GM12" s="43">
        <v>9750</v>
      </c>
      <c r="GN12" s="6">
        <v>10554.4</v>
      </c>
      <c r="GO12" s="6">
        <v>11748.9</v>
      </c>
      <c r="GP12" s="6">
        <v>13268.1</v>
      </c>
      <c r="GQ12" s="6">
        <v>15160.3</v>
      </c>
      <c r="GR12" s="6">
        <v>15160</v>
      </c>
      <c r="GS12" s="6">
        <v>15186.2</v>
      </c>
      <c r="GT12" s="6">
        <v>15191.1</v>
      </c>
      <c r="GU12" s="6">
        <v>15512.4</v>
      </c>
      <c r="GV12" s="6">
        <v>17091.900000000001</v>
      </c>
      <c r="GW12" s="208">
        <v>17675.399999999998</v>
      </c>
      <c r="GX12" s="207">
        <v>18306.899999999998</v>
      </c>
      <c r="GY12" s="207">
        <v>19120.2</v>
      </c>
      <c r="GZ12" s="207">
        <v>19237.8</v>
      </c>
      <c r="HA12" s="6">
        <f>+'[1]Summary Medians'!$F$73</f>
        <v>19241.099999999999</v>
      </c>
      <c r="HB12" s="6">
        <f>+'[1]Summary Medians'!$G$73</f>
        <v>19241.099999999999</v>
      </c>
      <c r="HC12" s="6">
        <v>18658</v>
      </c>
      <c r="HD12" s="6">
        <v>18658</v>
      </c>
      <c r="HE12" s="47">
        <v>1700.5</v>
      </c>
      <c r="HF12" s="10">
        <v>1775.5</v>
      </c>
      <c r="HG12" s="43">
        <v>1789.25</v>
      </c>
      <c r="HH12" s="10">
        <v>1806</v>
      </c>
      <c r="HI12" s="10">
        <v>1921.65</v>
      </c>
      <c r="HJ12" s="43">
        <v>2006.4</v>
      </c>
      <c r="HK12" s="10" t="s">
        <v>17</v>
      </c>
      <c r="HL12" s="10" t="s">
        <v>17</v>
      </c>
      <c r="HM12" s="10" t="s">
        <v>17</v>
      </c>
      <c r="HN12" s="10" t="s">
        <v>17</v>
      </c>
      <c r="HO12" s="10" t="s">
        <v>17</v>
      </c>
      <c r="HP12" s="6" t="s">
        <v>17</v>
      </c>
      <c r="HQ12" s="6" t="s">
        <v>17</v>
      </c>
      <c r="HR12" s="6" t="s">
        <v>17</v>
      </c>
      <c r="HS12" s="6" t="s">
        <v>17</v>
      </c>
      <c r="HT12" s="6" t="s">
        <v>17</v>
      </c>
      <c r="HU12" s="6">
        <v>3968.6430000000005</v>
      </c>
      <c r="HV12" s="6">
        <v>4426.51</v>
      </c>
      <c r="HW12" s="208">
        <v>4981.2</v>
      </c>
      <c r="HX12" s="207">
        <v>5532.5999999999995</v>
      </c>
      <c r="HY12" s="207">
        <v>6068.4</v>
      </c>
      <c r="HZ12" s="207">
        <v>6170.7</v>
      </c>
      <c r="IA12" s="6">
        <f>+'[1]Summary Medians'!$C$74</f>
        <v>6170.7</v>
      </c>
      <c r="IB12" s="6">
        <f>+'[1]Summary Medians'!$D$74</f>
        <v>6170.7</v>
      </c>
      <c r="IC12" s="6">
        <v>5821</v>
      </c>
      <c r="ID12" s="6">
        <v>5969.5</v>
      </c>
      <c r="IE12" s="47">
        <v>6460</v>
      </c>
      <c r="IF12" s="10">
        <v>6678.5</v>
      </c>
      <c r="IG12" s="43">
        <v>6691.6</v>
      </c>
      <c r="IH12" s="43">
        <v>6708</v>
      </c>
      <c r="II12" s="43">
        <v>7167</v>
      </c>
      <c r="IJ12" s="43">
        <v>7923</v>
      </c>
      <c r="IK12" s="10" t="s">
        <v>17</v>
      </c>
      <c r="IL12" s="10" t="s">
        <v>17</v>
      </c>
      <c r="IM12" s="10" t="s">
        <v>17</v>
      </c>
      <c r="IN12" s="10" t="s">
        <v>17</v>
      </c>
      <c r="IO12" s="10" t="s">
        <v>17</v>
      </c>
      <c r="IP12" s="6" t="s">
        <v>17</v>
      </c>
      <c r="IQ12" s="6" t="s">
        <v>17</v>
      </c>
      <c r="IR12" s="6" t="s">
        <v>17</v>
      </c>
      <c r="IS12" s="6" t="s">
        <v>17</v>
      </c>
      <c r="IT12" s="6" t="s">
        <v>17</v>
      </c>
      <c r="IU12" s="6">
        <v>17237.400000000001</v>
      </c>
      <c r="IV12" s="6">
        <v>19686</v>
      </c>
      <c r="IW12" s="208">
        <v>21308.099999999995</v>
      </c>
      <c r="IX12" s="207">
        <v>23166.299999999996</v>
      </c>
      <c r="IY12" s="207">
        <v>25112.100000000002</v>
      </c>
      <c r="IZ12" s="207">
        <v>25214.400000000005</v>
      </c>
      <c r="JA12" s="6">
        <f>+'[1]Summary Medians'!$F$74</f>
        <v>25161.9</v>
      </c>
      <c r="JB12" s="6">
        <f>+'[1]Summary Medians'!$G$74</f>
        <v>25214.400000000001</v>
      </c>
      <c r="JC12" s="6">
        <v>16735</v>
      </c>
      <c r="JD12" s="6">
        <v>20948.5</v>
      </c>
      <c r="JE12" s="45" t="s">
        <v>17</v>
      </c>
      <c r="JF12" s="10" t="s">
        <v>17</v>
      </c>
      <c r="JG12" s="10" t="s">
        <v>17</v>
      </c>
      <c r="JH12" s="10" t="s">
        <v>17</v>
      </c>
      <c r="JI12" s="10" t="s">
        <v>17</v>
      </c>
      <c r="JJ12" s="10" t="s">
        <v>17</v>
      </c>
      <c r="JK12" s="43">
        <v>1890.7</v>
      </c>
      <c r="JL12" s="43">
        <v>2025.5</v>
      </c>
      <c r="JM12" s="6">
        <v>2191</v>
      </c>
      <c r="JN12" s="6">
        <v>2523.8000000000002</v>
      </c>
      <c r="JO12" s="6">
        <v>2627.9</v>
      </c>
      <c r="JP12" s="6">
        <v>2908.4</v>
      </c>
      <c r="JQ12" s="6">
        <v>3150.5</v>
      </c>
      <c r="JR12" s="6">
        <v>3355</v>
      </c>
      <c r="JS12" s="6">
        <v>3559.8</v>
      </c>
      <c r="JT12" s="6">
        <v>3712.125</v>
      </c>
      <c r="JU12" s="6" t="s">
        <v>17</v>
      </c>
      <c r="JV12" s="6" t="s">
        <v>17</v>
      </c>
      <c r="JW12" s="6" t="s">
        <v>17</v>
      </c>
      <c r="JX12" s="6" t="s">
        <v>17</v>
      </c>
      <c r="JY12" s="6" t="s">
        <v>17</v>
      </c>
      <c r="JZ12" s="6" t="s">
        <v>17</v>
      </c>
      <c r="KA12" s="6" t="s">
        <v>17</v>
      </c>
      <c r="KB12" s="6" t="s">
        <v>17</v>
      </c>
      <c r="KC12" s="6">
        <v>5587</v>
      </c>
      <c r="KD12" s="6">
        <v>5587</v>
      </c>
      <c r="KE12" s="45" t="s">
        <v>17</v>
      </c>
      <c r="KF12" s="10" t="s">
        <v>17</v>
      </c>
      <c r="KG12" s="10" t="s">
        <v>17</v>
      </c>
      <c r="KH12" s="10" t="s">
        <v>17</v>
      </c>
      <c r="KI12" s="10" t="s">
        <v>17</v>
      </c>
      <c r="KJ12" s="10" t="s">
        <v>17</v>
      </c>
      <c r="KK12" s="43">
        <v>8546.5</v>
      </c>
      <c r="KL12" s="43">
        <v>9014</v>
      </c>
      <c r="KM12" s="43">
        <v>9529</v>
      </c>
      <c r="KN12" s="6">
        <v>10411.4</v>
      </c>
      <c r="KO12" s="6">
        <v>12171.8</v>
      </c>
      <c r="KP12" s="6">
        <v>13263.2</v>
      </c>
      <c r="KQ12" s="6">
        <v>15247.1</v>
      </c>
      <c r="KR12" s="6">
        <v>15344</v>
      </c>
      <c r="KS12" s="6">
        <v>15481.5</v>
      </c>
      <c r="KT12" s="6">
        <v>16230</v>
      </c>
      <c r="KU12" s="6" t="s">
        <v>17</v>
      </c>
      <c r="KV12" s="6" t="s">
        <v>17</v>
      </c>
      <c r="KW12" s="6" t="s">
        <v>17</v>
      </c>
      <c r="KX12" s="6" t="s">
        <v>17</v>
      </c>
      <c r="KY12" s="6" t="s">
        <v>17</v>
      </c>
      <c r="KZ12" s="6" t="s">
        <v>17</v>
      </c>
      <c r="LA12" s="6" t="s">
        <v>17</v>
      </c>
      <c r="LB12" s="6" t="s">
        <v>17</v>
      </c>
      <c r="LC12" s="6">
        <v>16501</v>
      </c>
      <c r="LD12" s="6">
        <v>16501</v>
      </c>
      <c r="LE12" s="45" t="s">
        <v>17</v>
      </c>
      <c r="LF12" s="10" t="s">
        <v>17</v>
      </c>
      <c r="LG12" s="10" t="s">
        <v>17</v>
      </c>
      <c r="LH12" s="10" t="s">
        <v>17</v>
      </c>
      <c r="LI12" s="10" t="s">
        <v>17</v>
      </c>
      <c r="LJ12" s="10" t="s">
        <v>17</v>
      </c>
      <c r="LK12" s="10" t="s">
        <v>17</v>
      </c>
      <c r="LL12" s="10" t="s">
        <v>17</v>
      </c>
      <c r="LM12" s="10" t="s">
        <v>17</v>
      </c>
      <c r="LN12" s="6">
        <v>2406.1</v>
      </c>
      <c r="LO12" s="6">
        <v>2518.9</v>
      </c>
      <c r="LP12" s="6">
        <v>2701.3</v>
      </c>
      <c r="LQ12" s="6">
        <v>2876.7</v>
      </c>
      <c r="LR12" s="6">
        <v>3013</v>
      </c>
      <c r="LS12" s="6">
        <v>3111.3</v>
      </c>
      <c r="LT12" s="6">
        <v>3201.2249999999999</v>
      </c>
      <c r="LU12" s="6">
        <v>3439.4430000000002</v>
      </c>
      <c r="LV12" s="6">
        <v>3986.41</v>
      </c>
      <c r="LW12" s="208">
        <v>4469.7</v>
      </c>
      <c r="LX12" s="207">
        <v>5049.9000000000005</v>
      </c>
      <c r="LY12" s="207">
        <v>5652.5999999999995</v>
      </c>
      <c r="LZ12" s="207">
        <v>5721.2999999999993</v>
      </c>
      <c r="MA12" s="6">
        <f>+'[1]Summary Medians'!$C$76</f>
        <v>5763</v>
      </c>
      <c r="MB12" s="6">
        <f>+'[1]Summary Medians'!$D$76</f>
        <v>5763</v>
      </c>
      <c r="MC12" s="6">
        <v>4936</v>
      </c>
      <c r="MD12" s="6">
        <v>4940</v>
      </c>
      <c r="ME12" s="45" t="s">
        <v>17</v>
      </c>
      <c r="MF12" s="10" t="s">
        <v>17</v>
      </c>
      <c r="MG12" s="10" t="s">
        <v>17</v>
      </c>
      <c r="MH12" s="10" t="s">
        <v>17</v>
      </c>
      <c r="MI12" s="10" t="s">
        <v>17</v>
      </c>
      <c r="MJ12" s="10" t="s">
        <v>17</v>
      </c>
      <c r="MK12" s="10" t="s">
        <v>17</v>
      </c>
      <c r="ML12" s="10" t="s">
        <v>17</v>
      </c>
      <c r="MM12" s="10" t="s">
        <v>17</v>
      </c>
      <c r="MN12" s="6">
        <v>10293.700000000001</v>
      </c>
      <c r="MO12" s="6">
        <v>11510.8</v>
      </c>
      <c r="MP12" s="6">
        <v>13729.3</v>
      </c>
      <c r="MQ12" s="6">
        <v>15383.1</v>
      </c>
      <c r="MR12" s="6">
        <v>16147</v>
      </c>
      <c r="MS12" s="6">
        <v>16636.5</v>
      </c>
      <c r="MT12" s="6">
        <v>18078.900000000001</v>
      </c>
      <c r="MU12" s="6">
        <v>19804.8</v>
      </c>
      <c r="MV12" s="6">
        <v>21988.2</v>
      </c>
      <c r="MW12" s="6">
        <v>23011.5</v>
      </c>
      <c r="MX12" s="207">
        <v>24240.599999999995</v>
      </c>
      <c r="MY12" s="207">
        <v>24843.299999999996</v>
      </c>
      <c r="MZ12" s="207">
        <v>24912</v>
      </c>
      <c r="NA12" s="6">
        <f>+'[1]Summary Medians'!$F$76</f>
        <v>24953.699999999997</v>
      </c>
      <c r="NB12" s="6">
        <f>+'[1]Summary Medians'!$G$76</f>
        <v>24953.699999999997</v>
      </c>
      <c r="NC12" s="6">
        <v>16580</v>
      </c>
      <c r="ND12" s="6">
        <v>16580</v>
      </c>
    </row>
    <row r="13" spans="1:368">
      <c r="A13" s="4" t="s">
        <v>22</v>
      </c>
      <c r="B13" s="3">
        <v>1089</v>
      </c>
      <c r="C13" s="10">
        <v>1212</v>
      </c>
      <c r="D13" s="10">
        <v>1686</v>
      </c>
      <c r="E13" s="10">
        <v>1730</v>
      </c>
      <c r="F13" s="10">
        <v>1785</v>
      </c>
      <c r="G13" s="10">
        <v>1884</v>
      </c>
      <c r="H13" s="10">
        <v>2004</v>
      </c>
      <c r="I13" s="10">
        <v>2124</v>
      </c>
      <c r="J13" s="10">
        <v>2212</v>
      </c>
      <c r="K13" s="10">
        <v>2296</v>
      </c>
      <c r="L13" s="10">
        <v>2410</v>
      </c>
      <c r="M13" s="6">
        <v>2478</v>
      </c>
      <c r="N13" s="6">
        <v>2576</v>
      </c>
      <c r="O13" s="6">
        <v>2784</v>
      </c>
      <c r="P13" s="6">
        <v>2906</v>
      </c>
      <c r="Q13" s="6">
        <v>3044</v>
      </c>
      <c r="R13" s="6">
        <v>3236</v>
      </c>
      <c r="S13" s="6">
        <v>3601</v>
      </c>
      <c r="T13" s="6">
        <v>4032</v>
      </c>
      <c r="U13" s="6">
        <v>5093</v>
      </c>
      <c r="V13" s="207">
        <v>5896</v>
      </c>
      <c r="W13" s="207">
        <v>6282</v>
      </c>
      <c r="X13" s="207">
        <v>6339</v>
      </c>
      <c r="Y13" s="207">
        <v>6622</v>
      </c>
      <c r="Z13" s="6">
        <f>+'[1]Summary Medians'!$C$94</f>
        <v>6857</v>
      </c>
      <c r="AA13" s="6">
        <f>+'[1]Summary Medians'!$D$94</f>
        <v>7117</v>
      </c>
      <c r="AB13" s="6">
        <v>5619</v>
      </c>
      <c r="AC13" s="217">
        <v>5938.5</v>
      </c>
      <c r="AD13" s="10">
        <v>3384</v>
      </c>
      <c r="AE13" s="10">
        <v>4368</v>
      </c>
      <c r="AF13" s="10">
        <v>4493</v>
      </c>
      <c r="AG13" s="10">
        <v>4629</v>
      </c>
      <c r="AH13" s="10">
        <v>5094</v>
      </c>
      <c r="AI13" s="10">
        <v>5883</v>
      </c>
      <c r="AJ13" s="10">
        <v>6585</v>
      </c>
      <c r="AK13" s="10">
        <v>7432</v>
      </c>
      <c r="AL13" s="10">
        <v>7516</v>
      </c>
      <c r="AM13" s="10">
        <v>8038</v>
      </c>
      <c r="AN13" s="6">
        <v>8273</v>
      </c>
      <c r="AO13" s="6">
        <v>8606</v>
      </c>
      <c r="AP13" s="6">
        <v>9420</v>
      </c>
      <c r="AQ13" s="6">
        <v>9874</v>
      </c>
      <c r="AR13" s="6">
        <v>10360</v>
      </c>
      <c r="AS13" s="6">
        <v>10918</v>
      </c>
      <c r="AT13" s="6">
        <v>12205</v>
      </c>
      <c r="AU13" s="6">
        <v>13324</v>
      </c>
      <c r="AV13" s="6">
        <v>16707</v>
      </c>
      <c r="AW13" s="207">
        <v>17872</v>
      </c>
      <c r="AX13" s="207">
        <v>18258</v>
      </c>
      <c r="AY13" s="207">
        <v>18429</v>
      </c>
      <c r="AZ13" s="207">
        <v>19315</v>
      </c>
      <c r="BA13" s="6">
        <f>+'[1]Summary Medians'!$F$94</f>
        <v>19753</v>
      </c>
      <c r="BB13" s="6">
        <f>+'[1]Summary Medians'!$G$94</f>
        <v>20340</v>
      </c>
      <c r="BC13" s="6">
        <v>15822</v>
      </c>
      <c r="BD13" s="6">
        <v>16562</v>
      </c>
      <c r="BE13" s="47">
        <v>2175</v>
      </c>
      <c r="BF13" s="10">
        <v>2250</v>
      </c>
      <c r="BG13" s="43">
        <v>2352</v>
      </c>
      <c r="BH13" s="10">
        <v>2559</v>
      </c>
      <c r="BI13" s="10">
        <v>2539.5</v>
      </c>
      <c r="BJ13" s="43">
        <v>2751</v>
      </c>
      <c r="BK13" s="43">
        <v>2983</v>
      </c>
      <c r="BL13" s="43">
        <v>2958.03</v>
      </c>
      <c r="BM13" s="43">
        <v>3204</v>
      </c>
      <c r="BN13" s="6">
        <v>3355</v>
      </c>
      <c r="BO13" s="6">
        <v>3544</v>
      </c>
      <c r="BP13" s="6">
        <v>3999</v>
      </c>
      <c r="BQ13" s="6">
        <v>4213</v>
      </c>
      <c r="BR13" s="6">
        <v>4546</v>
      </c>
      <c r="BS13" s="6">
        <v>4891</v>
      </c>
      <c r="BT13" s="6">
        <v>5553</v>
      </c>
      <c r="BU13" s="6">
        <v>6043</v>
      </c>
      <c r="BV13" s="6">
        <v>7614</v>
      </c>
      <c r="BW13" s="6">
        <v>8717</v>
      </c>
      <c r="BX13" s="207">
        <v>9441</v>
      </c>
      <c r="BY13" s="207">
        <v>9753</v>
      </c>
      <c r="BZ13" s="207">
        <v>10095</v>
      </c>
      <c r="CA13" s="6">
        <f>+'[1]Summary Medians'!$C$88</f>
        <v>10538</v>
      </c>
      <c r="CB13" s="6">
        <f>+'[1]Summary Medians'!$D$88</f>
        <v>11154</v>
      </c>
      <c r="CC13" s="6">
        <v>10304</v>
      </c>
      <c r="CD13" s="6">
        <v>10465</v>
      </c>
      <c r="CE13" s="47">
        <v>5757</v>
      </c>
      <c r="CF13" s="10">
        <v>5940</v>
      </c>
      <c r="CG13" s="43">
        <v>6150</v>
      </c>
      <c r="CH13" s="43">
        <v>6846</v>
      </c>
      <c r="CI13" s="43">
        <v>8258</v>
      </c>
      <c r="CJ13" s="43">
        <v>9102</v>
      </c>
      <c r="CK13" s="43">
        <v>10318</v>
      </c>
      <c r="CL13" s="43">
        <v>10200.030000000001</v>
      </c>
      <c r="CM13" s="43">
        <v>10722</v>
      </c>
      <c r="CN13" s="6">
        <v>11251</v>
      </c>
      <c r="CO13" s="6">
        <v>12414</v>
      </c>
      <c r="CP13" s="6">
        <v>14199</v>
      </c>
      <c r="CQ13" s="6">
        <v>14924</v>
      </c>
      <c r="CR13" s="6">
        <v>16113</v>
      </c>
      <c r="CS13" s="6">
        <v>17268</v>
      </c>
      <c r="CT13" s="6">
        <v>19849</v>
      </c>
      <c r="CU13" s="6">
        <v>21483</v>
      </c>
      <c r="CV13" s="6">
        <v>25824</v>
      </c>
      <c r="CW13" s="6">
        <v>28427</v>
      </c>
      <c r="CX13" s="207">
        <v>27651</v>
      </c>
      <c r="CY13" s="207">
        <v>27963</v>
      </c>
      <c r="CZ13" s="207">
        <v>28305</v>
      </c>
      <c r="DA13" s="6">
        <f>+'[1]Summary Medians'!$F$88</f>
        <v>28748</v>
      </c>
      <c r="DB13" s="6">
        <f>+'[1]Summary Medians'!$G$88</f>
        <v>29364</v>
      </c>
      <c r="DC13" s="6">
        <v>26693</v>
      </c>
      <c r="DD13" s="6">
        <v>27181.5</v>
      </c>
      <c r="DE13" s="47">
        <v>2078.5</v>
      </c>
      <c r="DF13" s="10">
        <v>2148</v>
      </c>
      <c r="DG13" s="43">
        <v>2248.5</v>
      </c>
      <c r="DH13" s="10">
        <v>2353</v>
      </c>
      <c r="DI13" s="10">
        <v>2610</v>
      </c>
      <c r="DJ13" s="43">
        <v>2851</v>
      </c>
      <c r="DK13" s="43">
        <v>2991</v>
      </c>
      <c r="DL13" s="43">
        <v>3107</v>
      </c>
      <c r="DM13" s="43">
        <v>3308</v>
      </c>
      <c r="DN13" s="6">
        <v>3454</v>
      </c>
      <c r="DO13" s="6">
        <v>3616</v>
      </c>
      <c r="DP13" s="6">
        <v>4076</v>
      </c>
      <c r="DQ13" s="6">
        <v>4278</v>
      </c>
      <c r="DR13" s="6">
        <v>4648</v>
      </c>
      <c r="DS13" s="6">
        <v>4926</v>
      </c>
      <c r="DT13" s="6">
        <v>5642</v>
      </c>
      <c r="DU13" s="6">
        <v>6040</v>
      </c>
      <c r="DV13" s="6">
        <v>7606</v>
      </c>
      <c r="DW13" s="208">
        <v>8716</v>
      </c>
      <c r="DX13" s="207">
        <v>9652</v>
      </c>
      <c r="DY13" s="207">
        <v>10098</v>
      </c>
      <c r="DZ13" s="207">
        <v>10650</v>
      </c>
      <c r="EA13" s="207">
        <v>11394</v>
      </c>
      <c r="EB13" s="6">
        <f>+'[1]Summary Medians'!$D$89</f>
        <v>12204</v>
      </c>
      <c r="EC13" s="6">
        <v>12212</v>
      </c>
      <c r="ED13" s="6">
        <v>12418</v>
      </c>
      <c r="EE13" s="47">
        <v>6394.5</v>
      </c>
      <c r="EF13" s="10">
        <v>6591.75</v>
      </c>
      <c r="EG13" s="43">
        <v>6838.5</v>
      </c>
      <c r="EH13" s="43">
        <v>7531</v>
      </c>
      <c r="EI13" s="43">
        <v>8871</v>
      </c>
      <c r="EJ13" s="43">
        <v>9571</v>
      </c>
      <c r="EK13" s="43">
        <v>9921</v>
      </c>
      <c r="EL13" s="43">
        <v>10349</v>
      </c>
      <c r="EM13" s="43">
        <v>10826</v>
      </c>
      <c r="EN13" s="6">
        <v>11850</v>
      </c>
      <c r="EO13" s="6">
        <v>13986</v>
      </c>
      <c r="EP13" s="6">
        <v>16002</v>
      </c>
      <c r="EQ13" s="6">
        <v>17558</v>
      </c>
      <c r="ER13" s="6">
        <v>18990</v>
      </c>
      <c r="ES13" s="6">
        <v>20272</v>
      </c>
      <c r="ET13" s="6">
        <v>23366</v>
      </c>
      <c r="EU13" s="6">
        <v>25182</v>
      </c>
      <c r="EV13" s="6">
        <v>25816</v>
      </c>
      <c r="EW13" s="208">
        <v>26926</v>
      </c>
      <c r="EX13" s="207">
        <v>27862</v>
      </c>
      <c r="EY13" s="207">
        <v>29402</v>
      </c>
      <c r="EZ13" s="207">
        <v>29954</v>
      </c>
      <c r="FA13" s="207">
        <v>30698</v>
      </c>
      <c r="FB13" s="6">
        <f>+'[1]Summary Medians'!$G$89</f>
        <v>32396</v>
      </c>
      <c r="FC13" s="6">
        <v>32404</v>
      </c>
      <c r="FD13" s="6">
        <v>33014</v>
      </c>
      <c r="FE13" s="47">
        <v>1776</v>
      </c>
      <c r="FF13" s="10">
        <v>1825.5</v>
      </c>
      <c r="FG13" s="43">
        <v>1878</v>
      </c>
      <c r="FH13" s="10">
        <v>1965</v>
      </c>
      <c r="FI13" s="10">
        <v>2055</v>
      </c>
      <c r="FJ13" s="43">
        <v>2241</v>
      </c>
      <c r="FK13" s="43">
        <v>2396</v>
      </c>
      <c r="FL13" s="43">
        <v>2365</v>
      </c>
      <c r="FM13" s="43">
        <v>2471</v>
      </c>
      <c r="FN13" s="6">
        <v>2532</v>
      </c>
      <c r="FO13" s="6">
        <v>2626</v>
      </c>
      <c r="FP13" s="6">
        <v>2843</v>
      </c>
      <c r="FQ13" s="6">
        <v>3049</v>
      </c>
      <c r="FR13" s="6">
        <v>3278</v>
      </c>
      <c r="FS13" s="6">
        <v>3490</v>
      </c>
      <c r="FT13" s="6">
        <v>4038</v>
      </c>
      <c r="FU13" s="6">
        <v>4348</v>
      </c>
      <c r="FV13" s="6">
        <v>5540</v>
      </c>
      <c r="FW13" s="208">
        <v>6240</v>
      </c>
      <c r="FX13" s="207">
        <v>6606</v>
      </c>
      <c r="FY13" s="207">
        <v>6717</v>
      </c>
      <c r="FZ13" s="207">
        <v>6858</v>
      </c>
      <c r="GA13" s="6">
        <f>+'[1]Summary Medians'!$C$90</f>
        <v>7059</v>
      </c>
      <c r="GB13" s="6">
        <f>+'[1]Summary Medians'!$D$90</f>
        <v>7322</v>
      </c>
      <c r="GC13" s="6">
        <v>6267.5</v>
      </c>
      <c r="GD13" s="6">
        <v>6351.5</v>
      </c>
      <c r="GE13" s="47">
        <v>4458</v>
      </c>
      <c r="GF13" s="10">
        <v>4588.5</v>
      </c>
      <c r="GG13" s="43">
        <v>4722</v>
      </c>
      <c r="GH13" s="43">
        <v>5175</v>
      </c>
      <c r="GI13" s="43">
        <v>5934</v>
      </c>
      <c r="GJ13" s="43">
        <v>6702</v>
      </c>
      <c r="GK13" s="43">
        <v>7616</v>
      </c>
      <c r="GL13" s="43">
        <v>7585</v>
      </c>
      <c r="GM13" s="43">
        <v>8099</v>
      </c>
      <c r="GN13" s="6">
        <v>8328</v>
      </c>
      <c r="GO13" s="6">
        <v>8656</v>
      </c>
      <c r="GP13" s="6">
        <v>9479</v>
      </c>
      <c r="GQ13" s="6">
        <v>10017</v>
      </c>
      <c r="GR13" s="6">
        <v>10594</v>
      </c>
      <c r="GS13" s="6">
        <v>11172</v>
      </c>
      <c r="GT13" s="6">
        <v>12910</v>
      </c>
      <c r="GU13" s="6">
        <v>13930</v>
      </c>
      <c r="GV13" s="6">
        <v>17516</v>
      </c>
      <c r="GW13" s="208">
        <v>18216</v>
      </c>
      <c r="GX13" s="207">
        <v>18582</v>
      </c>
      <c r="GY13" s="207">
        <v>18993</v>
      </c>
      <c r="GZ13" s="207">
        <v>19440</v>
      </c>
      <c r="HA13" s="6">
        <f>+'[1]Summary Medians'!$F$90</f>
        <v>20072</v>
      </c>
      <c r="HB13" s="6">
        <f>+'[1]Summary Medians'!$G$90</f>
        <v>20548</v>
      </c>
      <c r="HC13" s="6">
        <v>16859</v>
      </c>
      <c r="HD13" s="6">
        <v>17169</v>
      </c>
      <c r="HE13" s="47">
        <v>1689</v>
      </c>
      <c r="HF13" s="10">
        <v>1729.5</v>
      </c>
      <c r="HG13" s="43">
        <v>1785</v>
      </c>
      <c r="HH13" s="10">
        <v>1884</v>
      </c>
      <c r="HI13" s="10">
        <v>1996.5</v>
      </c>
      <c r="HJ13" s="43">
        <v>2106</v>
      </c>
      <c r="HK13" s="43">
        <v>2166</v>
      </c>
      <c r="HL13" s="43">
        <v>2280</v>
      </c>
      <c r="HM13" s="43">
        <v>2378</v>
      </c>
      <c r="HN13" s="6">
        <v>2501</v>
      </c>
      <c r="HO13" s="6">
        <v>2564</v>
      </c>
      <c r="HP13" s="6">
        <v>2778</v>
      </c>
      <c r="HQ13" s="6">
        <v>2897</v>
      </c>
      <c r="HR13" s="6">
        <v>3022</v>
      </c>
      <c r="HS13" s="6">
        <v>3188</v>
      </c>
      <c r="HT13" s="6">
        <v>3514</v>
      </c>
      <c r="HU13" s="6">
        <v>3876</v>
      </c>
      <c r="HV13" s="6">
        <v>5099</v>
      </c>
      <c r="HW13" s="208">
        <v>5896</v>
      </c>
      <c r="HX13" s="207">
        <v>6282</v>
      </c>
      <c r="HY13" s="207">
        <v>6241</v>
      </c>
      <c r="HZ13" s="207">
        <v>6552</v>
      </c>
      <c r="IA13" s="6">
        <f>+'[1]Summary Medians'!$C$91</f>
        <v>6632</v>
      </c>
      <c r="IB13" s="6">
        <f>+'[1]Summary Medians'!$D$91</f>
        <v>6811</v>
      </c>
      <c r="IC13" s="6">
        <v>5490</v>
      </c>
      <c r="ID13" s="6">
        <v>5735</v>
      </c>
      <c r="IE13" s="47">
        <v>4371</v>
      </c>
      <c r="IF13" s="10">
        <v>4492.5</v>
      </c>
      <c r="IG13" s="43">
        <v>4629</v>
      </c>
      <c r="IH13" s="43">
        <v>5094</v>
      </c>
      <c r="II13" s="43">
        <v>5876</v>
      </c>
      <c r="IJ13" s="43">
        <v>6567</v>
      </c>
      <c r="IK13" s="43">
        <v>7386</v>
      </c>
      <c r="IL13" s="43">
        <v>7500</v>
      </c>
      <c r="IM13" s="43">
        <v>8006</v>
      </c>
      <c r="IN13" s="6">
        <v>8297</v>
      </c>
      <c r="IO13" s="6">
        <v>8594</v>
      </c>
      <c r="IP13" s="6">
        <v>9414</v>
      </c>
      <c r="IQ13" s="6">
        <v>9865</v>
      </c>
      <c r="IR13" s="6">
        <v>10338</v>
      </c>
      <c r="IS13" s="6">
        <v>10870</v>
      </c>
      <c r="IT13" s="6">
        <v>12118</v>
      </c>
      <c r="IU13" s="6">
        <v>13168</v>
      </c>
      <c r="IV13" s="6">
        <v>16713</v>
      </c>
      <c r="IW13" s="208">
        <v>17872</v>
      </c>
      <c r="IX13" s="207">
        <v>18258</v>
      </c>
      <c r="IY13" s="207">
        <v>18331</v>
      </c>
      <c r="IZ13" s="207">
        <v>19274</v>
      </c>
      <c r="JA13" s="6">
        <f>+'[1]Summary Medians'!$F$91</f>
        <v>19333</v>
      </c>
      <c r="JB13" s="6">
        <f>+'[1]Summary Medians'!$G$91</f>
        <v>19830</v>
      </c>
      <c r="JC13" s="6">
        <v>15616</v>
      </c>
      <c r="JD13" s="6">
        <v>16196</v>
      </c>
      <c r="JE13" s="45">
        <v>1590</v>
      </c>
      <c r="JF13" s="10">
        <v>1660.5</v>
      </c>
      <c r="JG13" s="10">
        <v>1737</v>
      </c>
      <c r="JH13" s="10">
        <v>1827</v>
      </c>
      <c r="JI13" s="10">
        <v>1903.5</v>
      </c>
      <c r="JJ13" s="43">
        <v>2066</v>
      </c>
      <c r="JK13" s="43">
        <v>2141</v>
      </c>
      <c r="JL13" s="43">
        <v>2124</v>
      </c>
      <c r="JM13" s="6">
        <v>2328</v>
      </c>
      <c r="JN13" s="6">
        <v>2410</v>
      </c>
      <c r="JO13" s="6">
        <v>2576</v>
      </c>
      <c r="JP13" s="6">
        <v>2783</v>
      </c>
      <c r="JQ13" s="6">
        <v>2904</v>
      </c>
      <c r="JR13" s="6">
        <v>3044</v>
      </c>
      <c r="JS13" s="6">
        <v>3206</v>
      </c>
      <c r="JT13" s="6">
        <v>3546</v>
      </c>
      <c r="JU13" s="6">
        <v>3836</v>
      </c>
      <c r="JV13" s="6">
        <v>4857</v>
      </c>
      <c r="JW13" s="208">
        <v>5485</v>
      </c>
      <c r="JX13" s="207">
        <v>5918</v>
      </c>
      <c r="JY13" s="207">
        <v>5998</v>
      </c>
      <c r="JZ13" s="207">
        <v>6288</v>
      </c>
      <c r="KA13" s="6">
        <f>+'[1]Summary Medians'!$C$92</f>
        <v>6302</v>
      </c>
      <c r="KB13" s="6">
        <f>+'[1]Summary Medians'!$D$92</f>
        <v>6425</v>
      </c>
      <c r="KC13" s="6">
        <v>5453</v>
      </c>
      <c r="KD13" s="6">
        <v>5542</v>
      </c>
      <c r="KE13" s="45">
        <v>4272</v>
      </c>
      <c r="KF13" s="10">
        <v>4423.5</v>
      </c>
      <c r="KG13" s="10">
        <v>4581</v>
      </c>
      <c r="KH13" s="43">
        <v>5037</v>
      </c>
      <c r="KI13" s="43">
        <v>5783</v>
      </c>
      <c r="KJ13" s="43">
        <v>6527</v>
      </c>
      <c r="KK13" s="43">
        <v>7361</v>
      </c>
      <c r="KL13" s="43">
        <v>7344</v>
      </c>
      <c r="KM13" s="43">
        <v>7956</v>
      </c>
      <c r="KN13" s="6">
        <v>8206</v>
      </c>
      <c r="KO13" s="6">
        <v>8606</v>
      </c>
      <c r="KP13" s="6">
        <v>9419</v>
      </c>
      <c r="KQ13" s="6">
        <v>9872</v>
      </c>
      <c r="KR13" s="6">
        <v>10360</v>
      </c>
      <c r="KS13" s="6">
        <v>10888</v>
      </c>
      <c r="KT13" s="6">
        <v>12150</v>
      </c>
      <c r="KU13" s="6">
        <v>13128</v>
      </c>
      <c r="KV13" s="6">
        <v>16471</v>
      </c>
      <c r="KW13" s="208">
        <v>17099</v>
      </c>
      <c r="KX13" s="207">
        <v>17532</v>
      </c>
      <c r="KY13" s="207">
        <v>17902</v>
      </c>
      <c r="KZ13" s="207">
        <v>18490</v>
      </c>
      <c r="LA13" s="6">
        <f>+'[1]Summary Medians'!$F$92</f>
        <v>18808</v>
      </c>
      <c r="LB13" s="6">
        <f>+'[1]Summary Medians'!$G$92</f>
        <v>19245</v>
      </c>
      <c r="LC13" s="6">
        <v>15709</v>
      </c>
      <c r="LD13" s="6">
        <v>16003</v>
      </c>
      <c r="LE13" s="47">
        <v>1521</v>
      </c>
      <c r="LF13" s="10">
        <v>1567.5</v>
      </c>
      <c r="LG13" s="43">
        <v>1623</v>
      </c>
      <c r="LH13" s="10">
        <v>1719</v>
      </c>
      <c r="LI13" s="10">
        <v>1836</v>
      </c>
      <c r="LJ13" s="43">
        <v>2246</v>
      </c>
      <c r="LK13" s="43">
        <v>2348</v>
      </c>
      <c r="LL13" s="43">
        <v>2564</v>
      </c>
      <c r="LM13" s="43">
        <v>2632</v>
      </c>
      <c r="LN13" s="6">
        <v>2550</v>
      </c>
      <c r="LO13" s="6">
        <v>2436</v>
      </c>
      <c r="LP13" s="6">
        <v>2670</v>
      </c>
      <c r="LQ13" s="6">
        <v>2802</v>
      </c>
      <c r="LR13" s="6">
        <v>2962</v>
      </c>
      <c r="LS13" s="6">
        <v>2458</v>
      </c>
      <c r="LT13" s="6">
        <v>2821</v>
      </c>
      <c r="LU13" s="6">
        <v>3017</v>
      </c>
      <c r="LV13" s="6">
        <v>3882.5</v>
      </c>
      <c r="LW13" s="208">
        <v>3701</v>
      </c>
      <c r="LX13" s="207">
        <v>4252</v>
      </c>
      <c r="LY13" s="207">
        <v>3732</v>
      </c>
      <c r="LZ13" s="207">
        <v>3910</v>
      </c>
      <c r="MA13" s="6">
        <f>+'[1]Summary Medians'!$C$93</f>
        <v>4072</v>
      </c>
      <c r="MB13" s="6">
        <f>+'[1]Summary Medians'!$D$93</f>
        <v>4542</v>
      </c>
      <c r="MC13" s="6">
        <v>3855.5</v>
      </c>
      <c r="MD13" s="6">
        <v>4354</v>
      </c>
      <c r="ME13" s="47">
        <v>4203</v>
      </c>
      <c r="MF13" s="10">
        <v>4330.5</v>
      </c>
      <c r="MG13" s="43">
        <v>4467</v>
      </c>
      <c r="MH13" s="43">
        <v>4929</v>
      </c>
      <c r="MI13" s="43">
        <v>5715</v>
      </c>
      <c r="MJ13" s="43">
        <v>6707</v>
      </c>
      <c r="MK13" s="43">
        <v>7568</v>
      </c>
      <c r="ML13" s="43">
        <v>7784</v>
      </c>
      <c r="MM13" s="43">
        <v>8260</v>
      </c>
      <c r="MN13" s="6">
        <v>8232</v>
      </c>
      <c r="MO13" s="6">
        <v>8466</v>
      </c>
      <c r="MP13" s="6">
        <v>9306</v>
      </c>
      <c r="MQ13" s="6">
        <v>9770</v>
      </c>
      <c r="MR13" s="6">
        <v>10278</v>
      </c>
      <c r="MS13" s="6">
        <v>8703</v>
      </c>
      <c r="MT13" s="6">
        <v>9931</v>
      </c>
      <c r="MU13" s="6">
        <v>10654</v>
      </c>
      <c r="MV13" s="6">
        <v>13430.5</v>
      </c>
      <c r="MW13" s="6">
        <v>11942</v>
      </c>
      <c r="MX13" s="207">
        <v>12493</v>
      </c>
      <c r="MY13" s="207">
        <v>11400</v>
      </c>
      <c r="MZ13" s="207">
        <v>11768</v>
      </c>
      <c r="NA13" s="6">
        <f>+'[1]Summary Medians'!$F$93</f>
        <v>12128</v>
      </c>
      <c r="NB13" s="6">
        <f>+'[1]Summary Medians'!$G$93</f>
        <v>13328</v>
      </c>
      <c r="NC13" s="6">
        <v>10860.5</v>
      </c>
      <c r="ND13" s="6">
        <v>12776</v>
      </c>
    </row>
    <row r="14" spans="1:368">
      <c r="A14" s="4" t="s">
        <v>23</v>
      </c>
      <c r="B14" s="3">
        <v>905</v>
      </c>
      <c r="C14" s="10">
        <v>964</v>
      </c>
      <c r="D14" s="10">
        <v>1580</v>
      </c>
      <c r="E14" s="10">
        <v>1750</v>
      </c>
      <c r="F14" s="10">
        <v>1831</v>
      </c>
      <c r="G14" s="10">
        <v>1970</v>
      </c>
      <c r="H14" s="10">
        <v>2050</v>
      </c>
      <c r="I14" s="10">
        <v>2145</v>
      </c>
      <c r="J14" s="10">
        <v>2267</v>
      </c>
      <c r="K14" s="10">
        <v>2404</v>
      </c>
      <c r="L14" s="10">
        <v>2549</v>
      </c>
      <c r="M14" s="6">
        <v>2787</v>
      </c>
      <c r="N14" s="6">
        <v>3126</v>
      </c>
      <c r="O14" s="6">
        <v>3590</v>
      </c>
      <c r="P14" s="6">
        <v>4176</v>
      </c>
      <c r="Q14" s="6">
        <v>4814</v>
      </c>
      <c r="R14" s="6">
        <v>5320</v>
      </c>
      <c r="S14" s="6">
        <v>5817</v>
      </c>
      <c r="T14" s="6">
        <v>6304</v>
      </c>
      <c r="U14" s="6">
        <v>6552</v>
      </c>
      <c r="V14" s="207">
        <v>6876</v>
      </c>
      <c r="W14" s="207">
        <v>7272</v>
      </c>
      <c r="X14" s="207">
        <v>7692</v>
      </c>
      <c r="Y14" s="207">
        <v>7916</v>
      </c>
      <c r="Z14" s="6">
        <f>+'[1]Summary Medians'!$C$111</f>
        <v>8388</v>
      </c>
      <c r="AA14" s="6">
        <f>+'[1]Summary Medians'!$D$111</f>
        <v>8785</v>
      </c>
      <c r="AB14" s="6">
        <v>9126</v>
      </c>
      <c r="AC14" s="217">
        <v>9555</v>
      </c>
      <c r="AD14" s="10">
        <v>2734</v>
      </c>
      <c r="AE14" s="10">
        <v>4260</v>
      </c>
      <c r="AF14" s="10">
        <v>4750</v>
      </c>
      <c r="AG14" s="10">
        <v>4991</v>
      </c>
      <c r="AH14" s="10">
        <v>5330</v>
      </c>
      <c r="AI14" s="10">
        <v>5530</v>
      </c>
      <c r="AJ14" s="10">
        <v>5745</v>
      </c>
      <c r="AK14" s="10">
        <v>6107</v>
      </c>
      <c r="AL14" s="10">
        <v>6444</v>
      </c>
      <c r="AM14" s="10">
        <v>6892</v>
      </c>
      <c r="AN14" s="6">
        <v>7398</v>
      </c>
      <c r="AO14" s="6">
        <v>8076</v>
      </c>
      <c r="AP14" s="6">
        <v>8981</v>
      </c>
      <c r="AQ14" s="6">
        <v>10650</v>
      </c>
      <c r="AR14" s="6">
        <v>12417</v>
      </c>
      <c r="AS14" s="6">
        <v>13768</v>
      </c>
      <c r="AT14" s="6">
        <v>14856.5</v>
      </c>
      <c r="AU14" s="6">
        <v>15801</v>
      </c>
      <c r="AV14" s="6">
        <v>16513</v>
      </c>
      <c r="AW14" s="207">
        <v>17418</v>
      </c>
      <c r="AX14" s="207">
        <v>18378.5</v>
      </c>
      <c r="AY14" s="207">
        <v>18315.599999999999</v>
      </c>
      <c r="AZ14" s="207">
        <v>18955</v>
      </c>
      <c r="BA14" s="6">
        <f>+'[1]Summary Medians'!$F$111</f>
        <v>19889</v>
      </c>
      <c r="BB14" s="6">
        <f>+'[1]Summary Medians'!$G$111</f>
        <v>20479</v>
      </c>
      <c r="BC14" s="6">
        <v>20692</v>
      </c>
      <c r="BD14" s="6">
        <v>21729</v>
      </c>
      <c r="BE14" s="47">
        <v>1998</v>
      </c>
      <c r="BF14" s="10">
        <v>2278</v>
      </c>
      <c r="BG14" s="43">
        <v>2510</v>
      </c>
      <c r="BH14" s="10">
        <v>2594</v>
      </c>
      <c r="BI14" s="10">
        <v>2676</v>
      </c>
      <c r="BJ14" s="43">
        <v>2736</v>
      </c>
      <c r="BK14" s="43">
        <v>3016</v>
      </c>
      <c r="BL14" s="43">
        <v>3296</v>
      </c>
      <c r="BM14" s="43">
        <v>3296</v>
      </c>
      <c r="BN14" s="6">
        <v>3734</v>
      </c>
      <c r="BO14" s="6">
        <v>3975</v>
      </c>
      <c r="BP14" s="6">
        <v>4546</v>
      </c>
      <c r="BQ14" s="6">
        <v>5164</v>
      </c>
      <c r="BR14" s="6">
        <v>5812</v>
      </c>
      <c r="BS14" s="6">
        <v>6510</v>
      </c>
      <c r="BT14" s="6">
        <v>7199</v>
      </c>
      <c r="BU14" s="6">
        <v>7706</v>
      </c>
      <c r="BV14" s="6">
        <v>8092.5</v>
      </c>
      <c r="BW14" s="6">
        <v>8579.5</v>
      </c>
      <c r="BX14" s="207">
        <v>9193</v>
      </c>
      <c r="BY14" s="207">
        <v>9739</v>
      </c>
      <c r="BZ14" s="207">
        <v>10028</v>
      </c>
      <c r="CA14" s="6">
        <f>+'[1]Summary Medians'!$C$105</f>
        <v>10448</v>
      </c>
      <c r="CB14" s="6">
        <f>+'[1]Summary Medians'!$D$105</f>
        <v>10759</v>
      </c>
      <c r="CC14" s="6">
        <v>11374</v>
      </c>
      <c r="CD14" s="6">
        <v>11603</v>
      </c>
      <c r="CE14" s="47">
        <v>5358</v>
      </c>
      <c r="CF14" s="10">
        <v>6198</v>
      </c>
      <c r="CG14" s="43">
        <v>6870</v>
      </c>
      <c r="CH14" s="43">
        <v>7114</v>
      </c>
      <c r="CI14" s="43">
        <v>7356</v>
      </c>
      <c r="CJ14" s="43">
        <v>7536</v>
      </c>
      <c r="CK14" s="43">
        <v>8376</v>
      </c>
      <c r="CL14" s="43">
        <v>9216</v>
      </c>
      <c r="CM14" s="43">
        <v>9216</v>
      </c>
      <c r="CN14" s="6">
        <v>10274</v>
      </c>
      <c r="CO14" s="6">
        <v>10526</v>
      </c>
      <c r="CP14" s="6">
        <v>11226</v>
      </c>
      <c r="CQ14" s="6">
        <v>11944</v>
      </c>
      <c r="CR14" s="6">
        <v>12798</v>
      </c>
      <c r="CS14" s="6">
        <v>13970</v>
      </c>
      <c r="CT14" s="6">
        <v>14995</v>
      </c>
      <c r="CU14" s="6">
        <v>17172</v>
      </c>
      <c r="CV14" s="6">
        <v>18031</v>
      </c>
      <c r="CW14" s="6">
        <v>19110</v>
      </c>
      <c r="CX14" s="207">
        <v>20355.5</v>
      </c>
      <c r="CY14" s="207">
        <v>21571.5</v>
      </c>
      <c r="CZ14" s="207">
        <v>22513.5</v>
      </c>
      <c r="DA14" s="6">
        <f>+'[1]Summary Medians'!$F$105</f>
        <v>23527</v>
      </c>
      <c r="DB14" s="6">
        <f>+'[1]Summary Medians'!$G$105</f>
        <v>24574</v>
      </c>
      <c r="DC14" s="6">
        <v>26310</v>
      </c>
      <c r="DD14" s="6">
        <v>27166</v>
      </c>
      <c r="DE14" s="47">
        <v>1880</v>
      </c>
      <c r="DF14" s="10">
        <v>2170</v>
      </c>
      <c r="DG14" s="43">
        <v>2390</v>
      </c>
      <c r="DH14" s="10">
        <v>2470</v>
      </c>
      <c r="DI14" s="10">
        <v>2570</v>
      </c>
      <c r="DJ14" s="43">
        <v>2630</v>
      </c>
      <c r="DK14" s="43">
        <v>2920</v>
      </c>
      <c r="DL14" s="43">
        <v>3406</v>
      </c>
      <c r="DM14" s="43">
        <v>3406</v>
      </c>
      <c r="DN14" s="6">
        <v>3954</v>
      </c>
      <c r="DO14" s="6">
        <v>4082</v>
      </c>
      <c r="DP14" s="6">
        <v>4450</v>
      </c>
      <c r="DQ14" s="6">
        <v>5040</v>
      </c>
      <c r="DR14" s="6">
        <v>5532</v>
      </c>
      <c r="DS14" s="6">
        <v>6252</v>
      </c>
      <c r="DT14" s="6">
        <v>6870</v>
      </c>
      <c r="DU14" s="6">
        <v>6080</v>
      </c>
      <c r="DV14" s="10" t="s">
        <v>17</v>
      </c>
      <c r="DW14" s="10" t="s">
        <v>17</v>
      </c>
      <c r="DX14" s="10" t="s">
        <v>17</v>
      </c>
      <c r="DY14" s="10" t="s">
        <v>17</v>
      </c>
      <c r="DZ14" s="10" t="s">
        <v>17</v>
      </c>
      <c r="EA14" s="10" t="s">
        <v>17</v>
      </c>
      <c r="EB14" s="10" t="s">
        <v>17</v>
      </c>
      <c r="EC14" s="10" t="s">
        <v>17</v>
      </c>
      <c r="ED14" s="10" t="s">
        <v>17</v>
      </c>
      <c r="EE14" s="47">
        <v>5240</v>
      </c>
      <c r="EF14" s="10">
        <v>6090</v>
      </c>
      <c r="EG14" s="43">
        <v>6750</v>
      </c>
      <c r="EH14" s="43">
        <v>6990</v>
      </c>
      <c r="EI14" s="43">
        <v>7250</v>
      </c>
      <c r="EJ14" s="43">
        <v>7430</v>
      </c>
      <c r="EK14" s="43">
        <v>8280</v>
      </c>
      <c r="EL14" s="43">
        <v>9326</v>
      </c>
      <c r="EM14" s="43">
        <v>9326</v>
      </c>
      <c r="EN14" s="6">
        <v>10632</v>
      </c>
      <c r="EO14" s="6">
        <v>11162</v>
      </c>
      <c r="EP14" s="6">
        <v>12166</v>
      </c>
      <c r="EQ14" s="6">
        <v>13752</v>
      </c>
      <c r="ER14" s="6">
        <v>15092</v>
      </c>
      <c r="ES14" s="6">
        <v>16072</v>
      </c>
      <c r="ET14" s="6">
        <v>17664</v>
      </c>
      <c r="EU14" s="6">
        <v>16612</v>
      </c>
      <c r="EV14" s="6" t="s">
        <v>17</v>
      </c>
      <c r="EW14" s="6" t="s">
        <v>17</v>
      </c>
      <c r="EX14" s="6" t="s">
        <v>17</v>
      </c>
      <c r="EY14" s="6" t="s">
        <v>17</v>
      </c>
      <c r="EZ14" s="6" t="s">
        <v>17</v>
      </c>
      <c r="FA14" s="6" t="s">
        <v>17</v>
      </c>
      <c r="FB14" s="6" t="s">
        <v>17</v>
      </c>
      <c r="FC14" s="6" t="s">
        <v>17</v>
      </c>
      <c r="FD14" s="6" t="s">
        <v>17</v>
      </c>
      <c r="FE14" s="47">
        <v>1544</v>
      </c>
      <c r="FF14" s="10">
        <v>1708</v>
      </c>
      <c r="FG14" s="43">
        <v>1802</v>
      </c>
      <c r="FH14" s="10">
        <v>1910</v>
      </c>
      <c r="FI14" s="10">
        <v>2030</v>
      </c>
      <c r="FJ14" s="43">
        <v>2120</v>
      </c>
      <c r="FK14" s="43">
        <v>2260</v>
      </c>
      <c r="FL14" s="43">
        <v>2390</v>
      </c>
      <c r="FM14" s="43">
        <v>2390</v>
      </c>
      <c r="FN14" s="6">
        <v>2754</v>
      </c>
      <c r="FO14" s="6">
        <v>3032</v>
      </c>
      <c r="FP14" s="6">
        <v>3436</v>
      </c>
      <c r="FQ14" s="6">
        <v>3984</v>
      </c>
      <c r="FR14" s="6">
        <v>4660</v>
      </c>
      <c r="FS14" s="6">
        <v>5192</v>
      </c>
      <c r="FT14" s="6">
        <v>5682</v>
      </c>
      <c r="FU14" s="6">
        <v>6099</v>
      </c>
      <c r="FV14" s="208">
        <v>6175</v>
      </c>
      <c r="FW14" s="208">
        <v>6558</v>
      </c>
      <c r="FX14" s="207">
        <v>6951</v>
      </c>
      <c r="FY14" s="207">
        <v>7303.2</v>
      </c>
      <c r="FZ14" s="207">
        <v>7517</v>
      </c>
      <c r="GA14" s="6">
        <f>+'[1]Summary Medians'!$C$107</f>
        <v>7920</v>
      </c>
      <c r="GB14" s="6">
        <f>+'[1]Summary Medians'!$D$107</f>
        <v>8450</v>
      </c>
      <c r="GC14" s="6">
        <v>8868</v>
      </c>
      <c r="GD14" s="6">
        <v>9366</v>
      </c>
      <c r="GE14" s="47">
        <v>4224</v>
      </c>
      <c r="GF14" s="10">
        <v>4708</v>
      </c>
      <c r="GG14" s="43">
        <v>4962</v>
      </c>
      <c r="GH14" s="43">
        <v>5270</v>
      </c>
      <c r="GI14" s="43">
        <v>5510</v>
      </c>
      <c r="GJ14" s="43">
        <v>5720</v>
      </c>
      <c r="GK14" s="43">
        <v>6100</v>
      </c>
      <c r="GL14" s="43">
        <v>6430</v>
      </c>
      <c r="GM14" s="43">
        <v>6430</v>
      </c>
      <c r="GN14" s="6">
        <v>7422</v>
      </c>
      <c r="GO14" s="6">
        <v>8040</v>
      </c>
      <c r="GP14" s="6">
        <v>8890</v>
      </c>
      <c r="GQ14" s="6">
        <v>10836</v>
      </c>
      <c r="GR14" s="6">
        <v>13070</v>
      </c>
      <c r="GS14" s="6">
        <v>14400</v>
      </c>
      <c r="GT14" s="6">
        <v>15382</v>
      </c>
      <c r="GU14" s="6">
        <v>13347</v>
      </c>
      <c r="GV14" s="208">
        <v>16758</v>
      </c>
      <c r="GW14" s="208">
        <v>17592</v>
      </c>
      <c r="GX14" s="207">
        <v>18474</v>
      </c>
      <c r="GY14" s="207">
        <v>18315.599999999999</v>
      </c>
      <c r="GZ14" s="207">
        <v>18746</v>
      </c>
      <c r="HA14" s="6">
        <f>+'[1]Summary Medians'!$F$107</f>
        <v>19666</v>
      </c>
      <c r="HB14" s="6">
        <f>+'[1]Summary Medians'!$G$107</f>
        <v>20246</v>
      </c>
      <c r="HC14" s="6">
        <v>18384</v>
      </c>
      <c r="HD14" s="6">
        <v>19144</v>
      </c>
      <c r="HE14" s="47">
        <v>1630</v>
      </c>
      <c r="HF14" s="10">
        <v>1800</v>
      </c>
      <c r="HG14" s="43">
        <v>1900</v>
      </c>
      <c r="HH14" s="10">
        <v>2000</v>
      </c>
      <c r="HI14" s="10">
        <v>2090</v>
      </c>
      <c r="HJ14" s="43">
        <v>2150</v>
      </c>
      <c r="HK14" s="43">
        <v>2270</v>
      </c>
      <c r="HL14" s="43">
        <v>2440</v>
      </c>
      <c r="HM14" s="43">
        <v>2440</v>
      </c>
      <c r="HN14" s="6">
        <v>2765</v>
      </c>
      <c r="HO14" s="6">
        <v>3071</v>
      </c>
      <c r="HP14" s="6">
        <v>3554</v>
      </c>
      <c r="HQ14" s="6">
        <v>4104</v>
      </c>
      <c r="HR14" s="6">
        <v>4644</v>
      </c>
      <c r="HS14" s="6">
        <v>5159</v>
      </c>
      <c r="HT14" s="6">
        <v>5616</v>
      </c>
      <c r="HU14" s="6">
        <v>5692</v>
      </c>
      <c r="HV14" s="208">
        <v>6356</v>
      </c>
      <c r="HW14" s="208">
        <v>6672</v>
      </c>
      <c r="HX14" s="207">
        <v>7058</v>
      </c>
      <c r="HY14" s="207">
        <v>7461</v>
      </c>
      <c r="HZ14" s="207">
        <v>7060.5</v>
      </c>
      <c r="IA14" s="6">
        <f>+'[1]Summary Medians'!$C$108</f>
        <v>7014</v>
      </c>
      <c r="IB14" s="6">
        <f>+'[1]Summary Medians'!$D$108</f>
        <v>7364</v>
      </c>
      <c r="IC14" s="6">
        <v>7796</v>
      </c>
      <c r="ID14" s="6">
        <v>8184</v>
      </c>
      <c r="IE14" s="47">
        <v>4310</v>
      </c>
      <c r="IF14" s="10">
        <v>4800</v>
      </c>
      <c r="IG14" s="43">
        <v>5060</v>
      </c>
      <c r="IH14" s="43">
        <v>5360</v>
      </c>
      <c r="II14" s="43">
        <v>5570</v>
      </c>
      <c r="IJ14" s="43">
        <v>5750</v>
      </c>
      <c r="IK14" s="43">
        <v>6110</v>
      </c>
      <c r="IL14" s="43">
        <v>6480</v>
      </c>
      <c r="IM14" s="43">
        <v>6480</v>
      </c>
      <c r="IN14" s="6">
        <v>7136</v>
      </c>
      <c r="IO14" s="6">
        <v>7622</v>
      </c>
      <c r="IP14" s="6">
        <v>8470</v>
      </c>
      <c r="IQ14" s="6">
        <v>9648</v>
      </c>
      <c r="IR14" s="6">
        <v>10588</v>
      </c>
      <c r="IS14" s="6">
        <v>11575</v>
      </c>
      <c r="IT14" s="6">
        <v>12058</v>
      </c>
      <c r="IU14" s="6">
        <v>13490</v>
      </c>
      <c r="IV14" s="208">
        <v>13500</v>
      </c>
      <c r="IW14" s="208">
        <v>14408</v>
      </c>
      <c r="IX14" s="207">
        <v>15373</v>
      </c>
      <c r="IY14" s="207">
        <v>16203</v>
      </c>
      <c r="IZ14" s="207">
        <v>16956</v>
      </c>
      <c r="JA14" s="6">
        <f>+'[1]Summary Medians'!$F$108</f>
        <v>16832</v>
      </c>
      <c r="JB14" s="6">
        <f>+'[1]Summary Medians'!$G$108</f>
        <v>17666</v>
      </c>
      <c r="JC14" s="6">
        <v>18704</v>
      </c>
      <c r="JD14" s="6">
        <v>19638</v>
      </c>
      <c r="JE14" s="47">
        <v>1560</v>
      </c>
      <c r="JF14" s="10">
        <v>1720</v>
      </c>
      <c r="JG14" s="43">
        <v>1800</v>
      </c>
      <c r="JH14" s="10">
        <v>1980</v>
      </c>
      <c r="JI14" s="10">
        <v>2040</v>
      </c>
      <c r="JJ14" s="43">
        <v>2160</v>
      </c>
      <c r="JK14" s="43">
        <v>2264</v>
      </c>
      <c r="JL14" s="43">
        <v>2408</v>
      </c>
      <c r="JM14" s="6">
        <v>2408</v>
      </c>
      <c r="JN14" s="10" t="s">
        <v>17</v>
      </c>
      <c r="JO14" s="10" t="s">
        <v>17</v>
      </c>
      <c r="JP14" s="6" t="s">
        <v>17</v>
      </c>
      <c r="JQ14" s="6">
        <v>3834</v>
      </c>
      <c r="JR14" s="6">
        <v>4468</v>
      </c>
      <c r="JS14" s="6">
        <v>4950</v>
      </c>
      <c r="JT14" s="6">
        <v>5320</v>
      </c>
      <c r="JU14" s="6" t="s">
        <v>17</v>
      </c>
      <c r="JV14" s="6" t="s">
        <v>17</v>
      </c>
      <c r="JW14" s="6" t="s">
        <v>17</v>
      </c>
      <c r="JX14" s="6" t="s">
        <v>17</v>
      </c>
      <c r="JY14" s="6" t="s">
        <v>17</v>
      </c>
      <c r="JZ14" s="6" t="s">
        <v>17</v>
      </c>
      <c r="KA14" s="6" t="s">
        <v>17</v>
      </c>
      <c r="KB14" s="6" t="s">
        <v>17</v>
      </c>
      <c r="KC14" s="6" t="s">
        <v>17</v>
      </c>
      <c r="KD14" s="6" t="s">
        <v>17</v>
      </c>
      <c r="KE14" s="47">
        <v>4240</v>
      </c>
      <c r="KF14" s="10">
        <v>4720</v>
      </c>
      <c r="KG14" s="43">
        <v>4960</v>
      </c>
      <c r="KH14" s="43">
        <v>5340</v>
      </c>
      <c r="KI14" s="43">
        <v>5520</v>
      </c>
      <c r="KJ14" s="43">
        <v>5760</v>
      </c>
      <c r="KK14" s="43">
        <v>6104</v>
      </c>
      <c r="KL14" s="43">
        <v>6448</v>
      </c>
      <c r="KM14" s="43">
        <v>6448</v>
      </c>
      <c r="KN14" s="10" t="s">
        <v>17</v>
      </c>
      <c r="KO14" s="10" t="s">
        <v>17</v>
      </c>
      <c r="KP14" s="6" t="s">
        <v>17</v>
      </c>
      <c r="KQ14" s="6">
        <v>9350</v>
      </c>
      <c r="KR14" s="6">
        <v>10910</v>
      </c>
      <c r="KS14" s="6">
        <v>11500</v>
      </c>
      <c r="KT14" s="6">
        <v>12490</v>
      </c>
      <c r="KU14" s="6" t="s">
        <v>17</v>
      </c>
      <c r="KV14" s="6" t="s">
        <v>17</v>
      </c>
      <c r="KW14" s="6" t="s">
        <v>17</v>
      </c>
      <c r="KX14" s="6" t="s">
        <v>17</v>
      </c>
      <c r="KY14" s="6" t="s">
        <v>17</v>
      </c>
      <c r="KZ14" s="6" t="s">
        <v>17</v>
      </c>
      <c r="LA14" s="6" t="s">
        <v>17</v>
      </c>
      <c r="LB14" s="6" t="s">
        <v>17</v>
      </c>
      <c r="LC14" s="6" t="s">
        <v>17</v>
      </c>
      <c r="LD14" s="6" t="s">
        <v>17</v>
      </c>
      <c r="LE14" s="47">
        <v>1440</v>
      </c>
      <c r="LF14" s="10">
        <v>1600</v>
      </c>
      <c r="LG14" s="43">
        <v>1760</v>
      </c>
      <c r="LH14" s="10">
        <v>1860</v>
      </c>
      <c r="LI14" s="10">
        <v>1950</v>
      </c>
      <c r="LJ14" s="43">
        <v>2050</v>
      </c>
      <c r="LK14" s="43">
        <v>2170</v>
      </c>
      <c r="LL14" s="43">
        <v>2300</v>
      </c>
      <c r="LM14" s="43">
        <v>2300</v>
      </c>
      <c r="LN14" s="6">
        <v>2648</v>
      </c>
      <c r="LO14" s="6">
        <v>3132</v>
      </c>
      <c r="LP14" s="6">
        <v>3370</v>
      </c>
      <c r="LQ14" s="6" t="s">
        <v>17</v>
      </c>
      <c r="LR14" s="6" t="s">
        <v>17</v>
      </c>
      <c r="LS14" s="6" t="s">
        <v>17</v>
      </c>
      <c r="LT14" s="6" t="s">
        <v>17</v>
      </c>
      <c r="LU14" s="6" t="s">
        <v>17</v>
      </c>
      <c r="LV14" s="6" t="s">
        <v>17</v>
      </c>
      <c r="LW14" s="6" t="s">
        <v>17</v>
      </c>
      <c r="LX14" s="6" t="s">
        <v>17</v>
      </c>
      <c r="LY14" s="6" t="s">
        <v>17</v>
      </c>
      <c r="LZ14" s="6" t="s">
        <v>17</v>
      </c>
      <c r="MA14" s="6" t="s">
        <v>17</v>
      </c>
      <c r="MB14" s="6" t="s">
        <v>17</v>
      </c>
      <c r="MC14" s="6" t="s">
        <v>17</v>
      </c>
      <c r="MD14" s="6" t="s">
        <v>17</v>
      </c>
      <c r="ME14" s="47">
        <v>4120</v>
      </c>
      <c r="MF14" s="10">
        <v>4600</v>
      </c>
      <c r="MG14" s="43">
        <v>4920</v>
      </c>
      <c r="MH14" s="43">
        <v>5130</v>
      </c>
      <c r="MI14" s="43">
        <v>5430</v>
      </c>
      <c r="MJ14" s="43">
        <v>5650</v>
      </c>
      <c r="MK14" s="43">
        <v>6010</v>
      </c>
      <c r="ML14" s="43">
        <v>6340</v>
      </c>
      <c r="MM14" s="43">
        <v>6340</v>
      </c>
      <c r="MN14" s="6">
        <v>7208</v>
      </c>
      <c r="MO14" s="6">
        <v>8384</v>
      </c>
      <c r="MP14" s="6">
        <v>9014</v>
      </c>
      <c r="MQ14" s="6" t="s">
        <v>17</v>
      </c>
      <c r="MR14" s="6" t="s">
        <v>17</v>
      </c>
      <c r="MS14" s="6" t="s">
        <v>17</v>
      </c>
      <c r="MT14" s="6" t="s">
        <v>17</v>
      </c>
      <c r="MU14" s="6" t="s">
        <v>17</v>
      </c>
      <c r="MV14" s="6" t="s">
        <v>17</v>
      </c>
      <c r="MW14" s="6">
        <v>0</v>
      </c>
      <c r="MX14" s="207" t="s">
        <v>17</v>
      </c>
      <c r="MY14" s="207" t="s">
        <v>17</v>
      </c>
      <c r="MZ14" s="207" t="s">
        <v>17</v>
      </c>
      <c r="NA14" s="6" t="s">
        <v>17</v>
      </c>
      <c r="NB14" s="6" t="s">
        <v>17</v>
      </c>
      <c r="NC14" s="6" t="s">
        <v>17</v>
      </c>
      <c r="ND14" s="6" t="s">
        <v>17</v>
      </c>
    </row>
    <row r="15" spans="1:368">
      <c r="A15" s="4" t="s">
        <v>24</v>
      </c>
      <c r="B15" s="3">
        <v>793</v>
      </c>
      <c r="C15" s="10">
        <v>1014</v>
      </c>
      <c r="D15" s="10">
        <v>1820</v>
      </c>
      <c r="E15" s="10">
        <v>1981</v>
      </c>
      <c r="F15" s="10">
        <v>1987</v>
      </c>
      <c r="G15" s="10">
        <v>2017</v>
      </c>
      <c r="H15" s="10">
        <v>2017</v>
      </c>
      <c r="I15" s="10">
        <v>2068</v>
      </c>
      <c r="J15" s="10">
        <v>2136</v>
      </c>
      <c r="K15" s="10">
        <v>2206</v>
      </c>
      <c r="L15" s="10">
        <v>2368</v>
      </c>
      <c r="M15" s="6">
        <v>2441</v>
      </c>
      <c r="N15" s="6">
        <v>2515</v>
      </c>
      <c r="O15" s="6">
        <v>2928</v>
      </c>
      <c r="P15" s="6">
        <v>3240</v>
      </c>
      <c r="Q15" s="6">
        <v>3346</v>
      </c>
      <c r="R15" s="6">
        <v>3438</v>
      </c>
      <c r="S15" s="6">
        <v>3595</v>
      </c>
      <c r="T15" s="6">
        <v>3771</v>
      </c>
      <c r="U15" s="6">
        <v>4016</v>
      </c>
      <c r="V15" s="207">
        <v>4431.5</v>
      </c>
      <c r="W15" s="207">
        <v>4884</v>
      </c>
      <c r="X15" s="207">
        <v>5417.5</v>
      </c>
      <c r="Y15" s="207">
        <v>6251</v>
      </c>
      <c r="Z15" s="6">
        <f>+'[1]Summary Medians'!$C$128</f>
        <v>6728</v>
      </c>
      <c r="AA15" s="6">
        <f>+'[1]Summary Medians'!$D$128</f>
        <v>7362</v>
      </c>
      <c r="AB15" s="6">
        <v>7707</v>
      </c>
      <c r="AC15" s="217">
        <v>8037.5</v>
      </c>
      <c r="AD15" s="10">
        <v>1966</v>
      </c>
      <c r="AE15" s="10">
        <v>3543</v>
      </c>
      <c r="AF15" s="10">
        <v>3950</v>
      </c>
      <c r="AG15" s="10">
        <v>4350</v>
      </c>
      <c r="AH15" s="10">
        <v>4609</v>
      </c>
      <c r="AI15" s="10">
        <v>4609</v>
      </c>
      <c r="AJ15" s="10">
        <v>5547</v>
      </c>
      <c r="AK15" s="10">
        <v>6777</v>
      </c>
      <c r="AL15" s="10">
        <v>7358</v>
      </c>
      <c r="AM15" s="10">
        <v>8215</v>
      </c>
      <c r="AN15" s="6">
        <v>8219</v>
      </c>
      <c r="AO15" s="6">
        <v>8433</v>
      </c>
      <c r="AP15" s="6">
        <v>8810</v>
      </c>
      <c r="AQ15" s="6">
        <v>9133</v>
      </c>
      <c r="AR15" s="6">
        <v>9177</v>
      </c>
      <c r="AS15" s="6">
        <v>9298</v>
      </c>
      <c r="AT15" s="6">
        <v>9453</v>
      </c>
      <c r="AU15" s="6">
        <v>9698</v>
      </c>
      <c r="AV15" s="6">
        <v>10668.6</v>
      </c>
      <c r="AW15" s="207">
        <v>11792</v>
      </c>
      <c r="AX15" s="207">
        <v>13034</v>
      </c>
      <c r="AY15" s="207">
        <v>14445.5</v>
      </c>
      <c r="AZ15" s="207">
        <v>16132.5</v>
      </c>
      <c r="BA15" s="6">
        <f>+'[1]Summary Medians'!$F$128</f>
        <v>17568</v>
      </c>
      <c r="BB15" s="6">
        <f>+'[1]Summary Medians'!$G$128</f>
        <v>19061</v>
      </c>
      <c r="BC15" s="6">
        <v>19411.5</v>
      </c>
      <c r="BD15" s="6">
        <v>18319</v>
      </c>
      <c r="BE15" s="47">
        <v>2573</v>
      </c>
      <c r="BF15" s="10">
        <v>2625</v>
      </c>
      <c r="BG15" s="43">
        <v>2645</v>
      </c>
      <c r="BH15" s="10">
        <v>2663</v>
      </c>
      <c r="BI15" s="10">
        <v>2663</v>
      </c>
      <c r="BJ15" s="43">
        <v>2711</v>
      </c>
      <c r="BK15" s="43">
        <v>2841</v>
      </c>
      <c r="BL15" s="43">
        <v>2851</v>
      </c>
      <c r="BM15" s="43">
        <v>3395</v>
      </c>
      <c r="BN15" s="6">
        <v>3395</v>
      </c>
      <c r="BO15" s="6">
        <v>3536</v>
      </c>
      <c r="BP15" s="6">
        <v>3880</v>
      </c>
      <c r="BQ15" s="6">
        <v>4292</v>
      </c>
      <c r="BR15" s="6">
        <v>4419</v>
      </c>
      <c r="BS15" s="6">
        <v>4449</v>
      </c>
      <c r="BT15" s="6">
        <v>4688</v>
      </c>
      <c r="BU15" s="6">
        <v>5086.3999999999996</v>
      </c>
      <c r="BV15" s="6">
        <v>5233.3999999999996</v>
      </c>
      <c r="BW15" s="6">
        <v>5764</v>
      </c>
      <c r="BX15" s="207">
        <v>6354</v>
      </c>
      <c r="BY15" s="207">
        <v>6989</v>
      </c>
      <c r="BZ15" s="207">
        <v>7873</v>
      </c>
      <c r="CA15" s="6">
        <f>+'[1]Summary Medians'!$C$122</f>
        <v>8750</v>
      </c>
      <c r="CB15" s="6">
        <f>+'[1]Summary Medians'!$D$122</f>
        <v>9714</v>
      </c>
      <c r="CC15" s="6">
        <v>10814</v>
      </c>
      <c r="CD15" s="6">
        <v>11374</v>
      </c>
      <c r="CE15" s="47">
        <v>5873</v>
      </c>
      <c r="CF15" s="10">
        <v>5925</v>
      </c>
      <c r="CG15" s="43">
        <v>5948</v>
      </c>
      <c r="CH15" s="43">
        <v>5963</v>
      </c>
      <c r="CI15" s="43">
        <v>5963</v>
      </c>
      <c r="CJ15" s="43">
        <v>6311</v>
      </c>
      <c r="CK15" s="43">
        <v>6621</v>
      </c>
      <c r="CL15" s="43">
        <v>7051</v>
      </c>
      <c r="CM15" s="43">
        <v>8695</v>
      </c>
      <c r="CN15" s="6">
        <v>8695</v>
      </c>
      <c r="CO15" s="6">
        <v>8836</v>
      </c>
      <c r="CP15" s="6">
        <v>9180</v>
      </c>
      <c r="CQ15" s="6">
        <v>11092</v>
      </c>
      <c r="CR15" s="6">
        <v>12719</v>
      </c>
      <c r="CS15" s="6">
        <v>12749</v>
      </c>
      <c r="CT15" s="6">
        <v>12988</v>
      </c>
      <c r="CU15" s="6">
        <v>13800.4</v>
      </c>
      <c r="CV15" s="6">
        <v>14383.4</v>
      </c>
      <c r="CW15" s="6">
        <v>16549</v>
      </c>
      <c r="CX15" s="207">
        <v>19362</v>
      </c>
      <c r="CY15" s="207">
        <v>22265</v>
      </c>
      <c r="CZ15" s="207">
        <v>25790</v>
      </c>
      <c r="DA15" s="6">
        <f>+'[1]Summary Medians'!$F$122</f>
        <v>26467</v>
      </c>
      <c r="DB15" s="6">
        <f>+'[1]Summary Medians'!$G$122</f>
        <v>26877</v>
      </c>
      <c r="DC15" s="6">
        <v>27491</v>
      </c>
      <c r="DD15" s="6">
        <v>28051</v>
      </c>
      <c r="DE15" s="47">
        <v>1698</v>
      </c>
      <c r="DF15" s="10">
        <v>1898</v>
      </c>
      <c r="DG15" s="43">
        <v>1898</v>
      </c>
      <c r="DH15" s="10">
        <v>2140</v>
      </c>
      <c r="DI15" s="10">
        <v>2140</v>
      </c>
      <c r="DJ15" s="43">
        <v>2140</v>
      </c>
      <c r="DK15" s="43">
        <v>2196</v>
      </c>
      <c r="DL15" s="43">
        <v>2200.5</v>
      </c>
      <c r="DM15" s="43">
        <v>2452</v>
      </c>
      <c r="DN15" s="6">
        <v>2453</v>
      </c>
      <c r="DO15" s="6">
        <v>2641</v>
      </c>
      <c r="DP15" s="6">
        <v>3196</v>
      </c>
      <c r="DQ15" s="6">
        <v>3459</v>
      </c>
      <c r="DR15" s="6">
        <v>3759</v>
      </c>
      <c r="DS15" s="6">
        <v>3810</v>
      </c>
      <c r="DT15" s="6">
        <v>3984</v>
      </c>
      <c r="DU15" s="6">
        <v>4306</v>
      </c>
      <c r="DV15" s="6">
        <v>4372</v>
      </c>
      <c r="DW15" s="208">
        <v>4811</v>
      </c>
      <c r="DX15" s="207">
        <v>5257</v>
      </c>
      <c r="DY15" s="207">
        <v>5922</v>
      </c>
      <c r="DZ15" s="207">
        <v>6668</v>
      </c>
      <c r="EA15" s="6">
        <f>+'[1]Summary Medians'!$C$123</f>
        <v>7483</v>
      </c>
      <c r="EB15" s="6">
        <f>+'[1]Summary Medians'!$D$123</f>
        <v>8540</v>
      </c>
      <c r="EC15" s="6">
        <v>9117</v>
      </c>
      <c r="ED15" s="6">
        <v>9645</v>
      </c>
      <c r="EE15" s="47">
        <v>3498</v>
      </c>
      <c r="EF15" s="10">
        <v>4298</v>
      </c>
      <c r="EG15" s="43">
        <v>4989</v>
      </c>
      <c r="EH15" s="43">
        <v>5336</v>
      </c>
      <c r="EI15" s="43">
        <v>5336</v>
      </c>
      <c r="EJ15" s="43">
        <v>6547.5</v>
      </c>
      <c r="EK15" s="43">
        <v>7575</v>
      </c>
      <c r="EL15" s="43">
        <v>7579.5</v>
      </c>
      <c r="EM15" s="43">
        <v>9449</v>
      </c>
      <c r="EN15" s="6">
        <v>9450</v>
      </c>
      <c r="EO15" s="6">
        <v>9253</v>
      </c>
      <c r="EP15" s="6">
        <v>9808</v>
      </c>
      <c r="EQ15" s="6">
        <v>10071</v>
      </c>
      <c r="ER15" s="6">
        <v>9531</v>
      </c>
      <c r="ES15" s="6">
        <v>10458</v>
      </c>
      <c r="ET15" s="6">
        <v>9888</v>
      </c>
      <c r="EU15" s="6">
        <v>10941</v>
      </c>
      <c r="EV15" s="6">
        <v>12528</v>
      </c>
      <c r="EW15" s="208">
        <v>13027</v>
      </c>
      <c r="EX15" s="207">
        <v>13504</v>
      </c>
      <c r="EY15" s="207">
        <v>15196</v>
      </c>
      <c r="EZ15" s="207">
        <v>18442</v>
      </c>
      <c r="FA15" s="6">
        <f>+'[1]Summary Medians'!$F$123</f>
        <v>21092</v>
      </c>
      <c r="FB15" s="6">
        <f>+'[1]Summary Medians'!$G$123</f>
        <v>22268</v>
      </c>
      <c r="FC15" s="6">
        <v>23178</v>
      </c>
      <c r="FD15" s="6">
        <v>18558</v>
      </c>
      <c r="FE15" s="45">
        <v>1953</v>
      </c>
      <c r="FF15" s="10">
        <v>2098.5</v>
      </c>
      <c r="FG15" s="10">
        <v>2145</v>
      </c>
      <c r="FH15" s="10">
        <v>2018</v>
      </c>
      <c r="FI15" s="10">
        <v>2020</v>
      </c>
      <c r="FJ15" s="43">
        <v>2037</v>
      </c>
      <c r="FK15" s="43">
        <v>2208</v>
      </c>
      <c r="FL15" s="43">
        <v>2286</v>
      </c>
      <c r="FM15" s="43">
        <v>2307</v>
      </c>
      <c r="FN15" s="6">
        <v>2586</v>
      </c>
      <c r="FO15" s="6">
        <v>2654</v>
      </c>
      <c r="FP15" s="6">
        <v>3018</v>
      </c>
      <c r="FQ15" s="6">
        <v>3440</v>
      </c>
      <c r="FR15" s="6">
        <v>3385.5</v>
      </c>
      <c r="FS15" s="6">
        <v>3374.9</v>
      </c>
      <c r="FT15" s="6">
        <v>3501</v>
      </c>
      <c r="FU15" s="6">
        <v>3811.9</v>
      </c>
      <c r="FV15" s="6">
        <v>4023.9</v>
      </c>
      <c r="FW15" s="208">
        <v>4584</v>
      </c>
      <c r="FX15" s="207">
        <v>5074</v>
      </c>
      <c r="FY15" s="207">
        <v>5443</v>
      </c>
      <c r="FZ15" s="207">
        <v>6318</v>
      </c>
      <c r="GA15" s="6">
        <f>+'[1]Summary Medians'!$C$124</f>
        <v>6619</v>
      </c>
      <c r="GB15" s="6">
        <f>+'[1]Summary Medians'!$D$124</f>
        <v>7346</v>
      </c>
      <c r="GC15" s="6">
        <v>8080</v>
      </c>
      <c r="GD15" s="6">
        <v>8311.5</v>
      </c>
      <c r="GE15" s="47">
        <v>3472.5</v>
      </c>
      <c r="GF15" s="10">
        <v>3818</v>
      </c>
      <c r="GG15" s="10">
        <v>4218</v>
      </c>
      <c r="GH15" s="43">
        <v>4598.5</v>
      </c>
      <c r="GI15" s="43">
        <v>4638</v>
      </c>
      <c r="GJ15" s="43">
        <v>5700</v>
      </c>
      <c r="GK15" s="43">
        <v>6996</v>
      </c>
      <c r="GL15" s="43">
        <v>8008</v>
      </c>
      <c r="GM15" s="43">
        <v>8259</v>
      </c>
      <c r="GN15" s="6">
        <v>8297</v>
      </c>
      <c r="GO15" s="6">
        <v>8433</v>
      </c>
      <c r="GP15" s="6">
        <v>8810</v>
      </c>
      <c r="GQ15" s="6">
        <v>9148</v>
      </c>
      <c r="GR15" s="6">
        <v>9257.5</v>
      </c>
      <c r="GS15" s="6">
        <v>9298</v>
      </c>
      <c r="GT15" s="6">
        <v>9453</v>
      </c>
      <c r="GU15" s="6">
        <v>9698</v>
      </c>
      <c r="GV15" s="6">
        <v>10773.46</v>
      </c>
      <c r="GW15" s="208">
        <v>11925</v>
      </c>
      <c r="GX15" s="207">
        <v>13047</v>
      </c>
      <c r="GY15" s="207">
        <v>14263</v>
      </c>
      <c r="GZ15" s="207">
        <v>16890</v>
      </c>
      <c r="HA15" s="6">
        <f>+'[1]Summary Medians'!$F$124</f>
        <v>19120</v>
      </c>
      <c r="HB15" s="6">
        <f>+'[1]Summary Medians'!$G$124</f>
        <v>19758</v>
      </c>
      <c r="HC15" s="6">
        <v>20251</v>
      </c>
      <c r="HD15" s="6">
        <v>19325</v>
      </c>
      <c r="HE15" s="47">
        <v>1882.5</v>
      </c>
      <c r="HF15" s="10">
        <v>2017.5</v>
      </c>
      <c r="HG15" s="43">
        <v>2017.5</v>
      </c>
      <c r="HH15" s="10">
        <v>2067</v>
      </c>
      <c r="HI15" s="10">
        <v>2067</v>
      </c>
      <c r="HJ15" s="43">
        <v>2088</v>
      </c>
      <c r="HK15" s="43">
        <v>2142.5</v>
      </c>
      <c r="HL15" s="43">
        <v>2225.5</v>
      </c>
      <c r="HM15" s="43">
        <v>2500.5</v>
      </c>
      <c r="HN15" s="6">
        <v>2495</v>
      </c>
      <c r="HO15" s="6">
        <v>2570</v>
      </c>
      <c r="HP15" s="6">
        <v>2913</v>
      </c>
      <c r="HQ15" s="6">
        <v>3090</v>
      </c>
      <c r="HR15" s="6">
        <v>3310</v>
      </c>
      <c r="HS15" s="6">
        <v>3371.6</v>
      </c>
      <c r="HT15" s="6">
        <v>3595</v>
      </c>
      <c r="HU15" s="6">
        <v>3687.36</v>
      </c>
      <c r="HV15" s="6">
        <v>3945</v>
      </c>
      <c r="HW15" s="208">
        <v>4264.5</v>
      </c>
      <c r="HX15" s="207">
        <v>4705.5</v>
      </c>
      <c r="HY15" s="207">
        <v>5198.5</v>
      </c>
      <c r="HZ15" s="207">
        <v>5950</v>
      </c>
      <c r="IA15" s="6">
        <f>+'[1]Summary Medians'!$C$125</f>
        <v>6525</v>
      </c>
      <c r="IB15" s="6">
        <f>+'[1]Summary Medians'!$D$125</f>
        <v>7289</v>
      </c>
      <c r="IC15" s="6">
        <v>7371</v>
      </c>
      <c r="ID15" s="6">
        <v>7660.5</v>
      </c>
      <c r="IE15" s="47">
        <v>3574</v>
      </c>
      <c r="IF15" s="10">
        <v>3851</v>
      </c>
      <c r="IG15" s="43">
        <v>4162.5</v>
      </c>
      <c r="IH15" s="43">
        <v>4238</v>
      </c>
      <c r="II15" s="43">
        <v>4238</v>
      </c>
      <c r="IJ15" s="43">
        <v>5513</v>
      </c>
      <c r="IK15" s="43">
        <v>6875</v>
      </c>
      <c r="IL15" s="43">
        <v>7504.5</v>
      </c>
      <c r="IM15" s="43">
        <v>8077</v>
      </c>
      <c r="IN15" s="6">
        <v>8102.5</v>
      </c>
      <c r="IO15" s="6">
        <v>8282.5</v>
      </c>
      <c r="IP15" s="6">
        <v>8436</v>
      </c>
      <c r="IQ15" s="6">
        <v>8760</v>
      </c>
      <c r="IR15" s="6">
        <v>8760</v>
      </c>
      <c r="IS15" s="6">
        <v>8798.5</v>
      </c>
      <c r="IT15" s="6">
        <v>9043</v>
      </c>
      <c r="IU15" s="6">
        <v>9219</v>
      </c>
      <c r="IV15" s="6">
        <v>10080.25</v>
      </c>
      <c r="IW15" s="208">
        <v>11209</v>
      </c>
      <c r="IX15" s="207">
        <v>12393</v>
      </c>
      <c r="IY15" s="207">
        <v>14086.5</v>
      </c>
      <c r="IZ15" s="207">
        <v>15899</v>
      </c>
      <c r="JA15" s="6">
        <f>+'[1]Summary Medians'!$F$125</f>
        <v>17466</v>
      </c>
      <c r="JB15" s="6">
        <f>+'[1]Summary Medians'!$G$125</f>
        <v>18309</v>
      </c>
      <c r="JC15" s="6">
        <v>18408</v>
      </c>
      <c r="JD15" s="6">
        <v>17721.5</v>
      </c>
      <c r="JE15" s="45">
        <v>1762</v>
      </c>
      <c r="JF15" s="10">
        <v>1910</v>
      </c>
      <c r="JG15" s="10">
        <v>1930</v>
      </c>
      <c r="JH15" s="10">
        <v>1930</v>
      </c>
      <c r="JI15" s="10">
        <v>1930</v>
      </c>
      <c r="JJ15" s="43">
        <v>2050</v>
      </c>
      <c r="JK15" s="43">
        <v>2050</v>
      </c>
      <c r="JL15" s="43">
        <v>2060</v>
      </c>
      <c r="JM15" s="6">
        <v>2300</v>
      </c>
      <c r="JN15" s="6">
        <v>2300</v>
      </c>
      <c r="JO15" s="6">
        <v>2368</v>
      </c>
      <c r="JP15" s="6">
        <v>2747.5</v>
      </c>
      <c r="JQ15" s="6">
        <v>3056</v>
      </c>
      <c r="JR15" s="6">
        <v>3142</v>
      </c>
      <c r="JS15" s="6">
        <v>3506</v>
      </c>
      <c r="JT15" s="6">
        <v>2976</v>
      </c>
      <c r="JU15" s="6">
        <v>2989</v>
      </c>
      <c r="JV15" s="6" t="s">
        <v>17</v>
      </c>
      <c r="JW15" s="6" t="s">
        <v>17</v>
      </c>
      <c r="JX15" s="6" t="s">
        <v>17</v>
      </c>
      <c r="JY15" s="6" t="s">
        <v>17</v>
      </c>
      <c r="JZ15" s="6">
        <v>4752</v>
      </c>
      <c r="KA15" s="6">
        <f>+'[1]Summary Medians'!$C$126</f>
        <v>5250.47</v>
      </c>
      <c r="KB15" s="6">
        <f>+'[1]Summary Medians'!$D$126</f>
        <v>5931</v>
      </c>
      <c r="KC15" s="6">
        <v>6421</v>
      </c>
      <c r="KD15" s="6">
        <v>6421</v>
      </c>
      <c r="KE15" s="45">
        <v>3562</v>
      </c>
      <c r="KF15" s="10">
        <v>3426</v>
      </c>
      <c r="KG15" s="10">
        <v>4579</v>
      </c>
      <c r="KH15" s="43">
        <v>4609</v>
      </c>
      <c r="KI15" s="43">
        <v>4609</v>
      </c>
      <c r="KJ15" s="43">
        <v>5160</v>
      </c>
      <c r="KK15" s="43">
        <v>5570</v>
      </c>
      <c r="KL15" s="43">
        <v>5980</v>
      </c>
      <c r="KM15" s="43">
        <v>6230</v>
      </c>
      <c r="KN15" s="6">
        <v>6230</v>
      </c>
      <c r="KO15" s="6">
        <v>6630</v>
      </c>
      <c r="KP15" s="6">
        <v>7340.5</v>
      </c>
      <c r="KQ15" s="6">
        <v>7649</v>
      </c>
      <c r="KR15" s="6">
        <v>7735</v>
      </c>
      <c r="KS15" s="6">
        <v>9298</v>
      </c>
      <c r="KT15" s="6">
        <v>6714</v>
      </c>
      <c r="KU15" s="6">
        <v>6663</v>
      </c>
      <c r="KV15" s="6" t="s">
        <v>17</v>
      </c>
      <c r="KW15" s="6" t="s">
        <v>17</v>
      </c>
      <c r="KX15" s="6" t="s">
        <v>17</v>
      </c>
      <c r="KY15" s="6" t="s">
        <v>17</v>
      </c>
      <c r="KZ15" s="6">
        <v>11048</v>
      </c>
      <c r="LA15" s="6">
        <f>+'[1]Summary Medians'!$F$126</f>
        <v>11546.47</v>
      </c>
      <c r="LB15" s="6">
        <f>+'[1]Summary Medians'!$G$126</f>
        <v>14832</v>
      </c>
      <c r="LC15" s="6">
        <v>15322</v>
      </c>
      <c r="LD15" s="6">
        <v>15322</v>
      </c>
      <c r="LE15" s="45" t="s">
        <v>17</v>
      </c>
      <c r="LF15" s="10" t="s">
        <v>17</v>
      </c>
      <c r="LG15" s="10" t="s">
        <v>17</v>
      </c>
      <c r="LH15" s="10" t="s">
        <v>17</v>
      </c>
      <c r="LI15" s="10" t="s">
        <v>17</v>
      </c>
      <c r="LJ15" s="10" t="s">
        <v>17</v>
      </c>
      <c r="LK15" s="10" t="s">
        <v>17</v>
      </c>
      <c r="LL15" s="10" t="s">
        <v>17</v>
      </c>
      <c r="LM15" s="10" t="s">
        <v>17</v>
      </c>
      <c r="LN15" s="10" t="s">
        <v>17</v>
      </c>
      <c r="LO15" s="10" t="s">
        <v>17</v>
      </c>
      <c r="LP15" s="6" t="s">
        <v>17</v>
      </c>
      <c r="LQ15" s="6" t="s">
        <v>17</v>
      </c>
      <c r="LR15" s="6" t="s">
        <v>17</v>
      </c>
      <c r="LS15" s="6" t="s">
        <v>17</v>
      </c>
      <c r="LT15" s="6" t="s">
        <v>17</v>
      </c>
      <c r="LU15" s="6" t="s">
        <v>17</v>
      </c>
      <c r="LV15" s="6" t="s">
        <v>17</v>
      </c>
      <c r="LW15" s="6">
        <v>3817</v>
      </c>
      <c r="LX15" s="207">
        <v>4195</v>
      </c>
      <c r="LY15" s="207">
        <v>4629</v>
      </c>
      <c r="LZ15" s="207">
        <v>5337</v>
      </c>
      <c r="MA15" s="6">
        <f>+'[1]Summary Medians'!$C$127</f>
        <v>6047</v>
      </c>
      <c r="MB15" s="6">
        <f>+'[1]Summary Medians'!$D$127</f>
        <v>6158</v>
      </c>
      <c r="MC15" s="6">
        <v>6758</v>
      </c>
      <c r="MD15" s="6">
        <v>6758</v>
      </c>
      <c r="ME15" s="45" t="s">
        <v>17</v>
      </c>
      <c r="MF15" s="10" t="s">
        <v>17</v>
      </c>
      <c r="MG15" s="10" t="s">
        <v>17</v>
      </c>
      <c r="MH15" s="10" t="s">
        <v>17</v>
      </c>
      <c r="MI15" s="10" t="s">
        <v>17</v>
      </c>
      <c r="MJ15" s="10" t="s">
        <v>17</v>
      </c>
      <c r="MK15" s="10" t="s">
        <v>17</v>
      </c>
      <c r="ML15" s="10" t="s">
        <v>17</v>
      </c>
      <c r="MM15" s="10" t="s">
        <v>17</v>
      </c>
      <c r="MN15" s="10" t="s">
        <v>17</v>
      </c>
      <c r="MO15" s="10" t="s">
        <v>17</v>
      </c>
      <c r="MP15" s="6" t="s">
        <v>17</v>
      </c>
      <c r="MQ15" s="6" t="s">
        <v>17</v>
      </c>
      <c r="MR15" s="6" t="s">
        <v>17</v>
      </c>
      <c r="MS15" s="6" t="s">
        <v>17</v>
      </c>
      <c r="MT15" s="6" t="s">
        <v>17</v>
      </c>
      <c r="MU15" s="6" t="s">
        <v>17</v>
      </c>
      <c r="MV15" s="6" t="s">
        <v>17</v>
      </c>
      <c r="MW15" s="6">
        <v>6929</v>
      </c>
      <c r="MX15" s="207">
        <v>8173</v>
      </c>
      <c r="MY15" s="207">
        <v>9412</v>
      </c>
      <c r="MZ15" s="207">
        <v>11069</v>
      </c>
      <c r="NA15" s="6">
        <f>+'[1]Summary Medians'!$F$127</f>
        <v>12905</v>
      </c>
      <c r="NB15" s="6">
        <f>+'[1]Summary Medians'!$G$127</f>
        <v>13150</v>
      </c>
      <c r="NC15" s="6">
        <v>14024</v>
      </c>
      <c r="ND15" s="6">
        <v>14024</v>
      </c>
    </row>
    <row r="16" spans="1:368">
      <c r="A16" s="4" t="s">
        <v>25</v>
      </c>
      <c r="B16" s="3">
        <v>1403</v>
      </c>
      <c r="C16" s="10">
        <v>1498</v>
      </c>
      <c r="D16" s="10">
        <v>2646</v>
      </c>
      <c r="E16" s="10">
        <v>2874</v>
      </c>
      <c r="F16" s="10">
        <v>3024</v>
      </c>
      <c r="G16" s="10">
        <v>3260</v>
      </c>
      <c r="H16" s="10">
        <v>3480</v>
      </c>
      <c r="I16" s="10">
        <v>3804</v>
      </c>
      <c r="J16" s="10">
        <v>3966</v>
      </c>
      <c r="K16" s="10">
        <v>4122</v>
      </c>
      <c r="L16" s="10">
        <v>4312</v>
      </c>
      <c r="M16" s="6">
        <v>4504</v>
      </c>
      <c r="N16" s="6">
        <v>4974</v>
      </c>
      <c r="O16" s="6">
        <v>5564</v>
      </c>
      <c r="P16" s="6">
        <v>5976</v>
      </c>
      <c r="Q16" s="6">
        <v>6376</v>
      </c>
      <c r="R16" s="6">
        <v>6412</v>
      </c>
      <c r="S16" s="6">
        <v>6550</v>
      </c>
      <c r="T16" s="6">
        <v>6614</v>
      </c>
      <c r="U16" s="6">
        <v>6684</v>
      </c>
      <c r="V16" s="207">
        <v>6908</v>
      </c>
      <c r="W16" s="207">
        <v>7332</v>
      </c>
      <c r="X16" s="207">
        <v>7664</v>
      </c>
      <c r="Y16" s="207">
        <v>7838</v>
      </c>
      <c r="Z16" s="6">
        <f>+'[1]Summary Medians'!$C$145</f>
        <v>8098</v>
      </c>
      <c r="AA16" s="6">
        <f>+'[1]Summary Medians'!$D$145</f>
        <v>8488</v>
      </c>
      <c r="AB16" s="6">
        <v>8702</v>
      </c>
      <c r="AC16" s="217">
        <v>8914</v>
      </c>
      <c r="AD16" s="10">
        <v>2851</v>
      </c>
      <c r="AE16" s="10">
        <v>5280</v>
      </c>
      <c r="AF16" s="10">
        <v>5624</v>
      </c>
      <c r="AG16" s="10">
        <v>6016</v>
      </c>
      <c r="AH16" s="10">
        <v>6660</v>
      </c>
      <c r="AI16" s="10">
        <v>7646</v>
      </c>
      <c r="AJ16" s="10">
        <v>7991</v>
      </c>
      <c r="AK16" s="10">
        <v>8809</v>
      </c>
      <c r="AL16" s="10">
        <v>9457</v>
      </c>
      <c r="AM16" s="10">
        <v>10258</v>
      </c>
      <c r="AN16" s="6">
        <v>10718</v>
      </c>
      <c r="AO16" s="6">
        <v>11118</v>
      </c>
      <c r="AP16" s="6">
        <v>12465</v>
      </c>
      <c r="AQ16" s="6">
        <v>13583</v>
      </c>
      <c r="AR16" s="6">
        <v>14786</v>
      </c>
      <c r="AS16" s="6">
        <v>15442</v>
      </c>
      <c r="AT16" s="6">
        <v>16162</v>
      </c>
      <c r="AU16" s="6">
        <v>16810</v>
      </c>
      <c r="AV16" s="6">
        <v>16880</v>
      </c>
      <c r="AW16" s="207">
        <v>16846</v>
      </c>
      <c r="AX16" s="207">
        <v>17020</v>
      </c>
      <c r="AY16" s="207">
        <v>17624</v>
      </c>
      <c r="AZ16" s="207">
        <v>18376</v>
      </c>
      <c r="BA16" s="6">
        <f>+'[1]Summary Medians'!$F$145</f>
        <v>18892</v>
      </c>
      <c r="BB16" s="6">
        <f>+'[1]Summary Medians'!$G$145</f>
        <v>19744</v>
      </c>
      <c r="BC16" s="6">
        <v>20242</v>
      </c>
      <c r="BD16" s="6">
        <v>20704</v>
      </c>
      <c r="BE16" s="47">
        <v>2903</v>
      </c>
      <c r="BF16" s="10">
        <v>3179</v>
      </c>
      <c r="BG16" s="43">
        <v>3480</v>
      </c>
      <c r="BH16" s="10">
        <v>3794</v>
      </c>
      <c r="BI16" s="10">
        <v>4169</v>
      </c>
      <c r="BJ16" s="43">
        <v>4460</v>
      </c>
      <c r="BK16" s="43">
        <v>4699</v>
      </c>
      <c r="BL16" s="43">
        <v>4939</v>
      </c>
      <c r="BM16" s="43">
        <v>5136</v>
      </c>
      <c r="BN16" s="6">
        <v>5341</v>
      </c>
      <c r="BO16" s="6">
        <v>5898</v>
      </c>
      <c r="BP16" s="6">
        <v>6759</v>
      </c>
      <c r="BQ16" s="6">
        <v>7410</v>
      </c>
      <c r="BR16" s="6">
        <v>7821</v>
      </c>
      <c r="BS16" s="6">
        <v>7906</v>
      </c>
      <c r="BT16" s="6">
        <v>7969</v>
      </c>
      <c r="BU16" s="6">
        <v>8005</v>
      </c>
      <c r="BV16" s="6">
        <v>8053</v>
      </c>
      <c r="BW16" s="6">
        <v>8416</v>
      </c>
      <c r="BX16" s="207">
        <v>8655</v>
      </c>
      <c r="BY16" s="207">
        <v>8908</v>
      </c>
      <c r="BZ16" s="207">
        <v>9161</v>
      </c>
      <c r="CA16" s="6">
        <f>+'[1]Summary Medians'!$C$139</f>
        <v>9579</v>
      </c>
      <c r="CB16" s="6">
        <f>+'[1]Summary Medians'!$D$139</f>
        <v>9966</v>
      </c>
      <c r="CC16" s="6">
        <v>10181</v>
      </c>
      <c r="CD16" s="6">
        <v>10399</v>
      </c>
      <c r="CE16" s="47">
        <v>8507</v>
      </c>
      <c r="CF16" s="10">
        <v>8783</v>
      </c>
      <c r="CG16" s="43">
        <v>9284</v>
      </c>
      <c r="CH16" s="43">
        <v>9738</v>
      </c>
      <c r="CI16" s="43">
        <v>10228</v>
      </c>
      <c r="CJ16" s="43">
        <v>10589</v>
      </c>
      <c r="CK16" s="43">
        <v>11221</v>
      </c>
      <c r="CL16" s="43">
        <v>11827</v>
      </c>
      <c r="CM16" s="43">
        <v>12668</v>
      </c>
      <c r="CN16" s="6">
        <v>13413</v>
      </c>
      <c r="CO16" s="6">
        <v>15100</v>
      </c>
      <c r="CP16" s="6">
        <v>17433</v>
      </c>
      <c r="CQ16" s="6">
        <v>18710</v>
      </c>
      <c r="CR16" s="6">
        <v>20145</v>
      </c>
      <c r="CS16" s="6">
        <v>21345</v>
      </c>
      <c r="CT16" s="6">
        <v>22208</v>
      </c>
      <c r="CU16" s="6">
        <v>23076</v>
      </c>
      <c r="CV16" s="6">
        <v>23990</v>
      </c>
      <c r="CW16" s="6">
        <v>24831</v>
      </c>
      <c r="CX16" s="207">
        <v>26026</v>
      </c>
      <c r="CY16" s="207">
        <v>27287</v>
      </c>
      <c r="CZ16" s="207">
        <v>28347</v>
      </c>
      <c r="DA16" s="6">
        <f>+'[1]Summary Medians'!$F$139</f>
        <v>29720</v>
      </c>
      <c r="DB16" s="6">
        <f>+'[1]Summary Medians'!$G$139</f>
        <v>31144</v>
      </c>
      <c r="DC16" s="6">
        <v>32045</v>
      </c>
      <c r="DD16" s="6">
        <v>33606</v>
      </c>
      <c r="DE16" s="45" t="s">
        <v>17</v>
      </c>
      <c r="DF16" s="10" t="s">
        <v>17</v>
      </c>
      <c r="DG16" s="10" t="s">
        <v>17</v>
      </c>
      <c r="DH16" s="10">
        <v>3852</v>
      </c>
      <c r="DI16" s="10">
        <v>4136</v>
      </c>
      <c r="DJ16" s="43">
        <v>4570</v>
      </c>
      <c r="DK16" s="43">
        <v>4847</v>
      </c>
      <c r="DL16" s="43">
        <v>5160</v>
      </c>
      <c r="DM16" s="43">
        <v>5490</v>
      </c>
      <c r="DN16" s="6">
        <v>5910</v>
      </c>
      <c r="DO16" s="6">
        <v>6592</v>
      </c>
      <c r="DP16" s="6">
        <v>7388</v>
      </c>
      <c r="DQ16" s="6">
        <v>8020</v>
      </c>
      <c r="DR16" s="6">
        <v>8520</v>
      </c>
      <c r="DS16" s="6">
        <v>8622</v>
      </c>
      <c r="DT16" s="6">
        <v>8707</v>
      </c>
      <c r="DU16" s="6">
        <v>8780</v>
      </c>
      <c r="DV16" s="6">
        <v>8872</v>
      </c>
      <c r="DW16" s="208">
        <v>7949</v>
      </c>
      <c r="DX16" s="207">
        <v>8197.5</v>
      </c>
      <c r="DY16" s="207">
        <v>8388</v>
      </c>
      <c r="DZ16" s="207">
        <v>8643</v>
      </c>
      <c r="EA16" s="6">
        <f>+'[1]Summary Medians'!$C$140</f>
        <v>8881</v>
      </c>
      <c r="EB16" s="6">
        <f>+'[1]Summary Medians'!$D$140</f>
        <v>9257</v>
      </c>
      <c r="EC16" s="6">
        <v>9450</v>
      </c>
      <c r="ED16" s="6">
        <v>9642</v>
      </c>
      <c r="EE16" s="45" t="s">
        <v>17</v>
      </c>
      <c r="EF16" s="10" t="s">
        <v>17</v>
      </c>
      <c r="EG16" s="10" t="s">
        <v>17</v>
      </c>
      <c r="EH16" s="43">
        <v>8680</v>
      </c>
      <c r="EI16" s="43">
        <v>8928</v>
      </c>
      <c r="EJ16" s="43">
        <v>9022</v>
      </c>
      <c r="EK16" s="43">
        <v>9254</v>
      </c>
      <c r="EL16" s="43">
        <v>9633</v>
      </c>
      <c r="EM16" s="43">
        <v>10258</v>
      </c>
      <c r="EN16" s="6">
        <v>11290</v>
      </c>
      <c r="EO16" s="6">
        <v>13086</v>
      </c>
      <c r="EP16" s="6">
        <v>14290</v>
      </c>
      <c r="EQ16" s="6">
        <v>15620</v>
      </c>
      <c r="ER16" s="6">
        <v>16596</v>
      </c>
      <c r="ES16" s="6">
        <v>17354</v>
      </c>
      <c r="ET16" s="6">
        <v>17439</v>
      </c>
      <c r="EU16" s="6">
        <v>17512</v>
      </c>
      <c r="EV16" s="6">
        <v>18213</v>
      </c>
      <c r="EW16" s="208">
        <v>17486</v>
      </c>
      <c r="EX16" s="207">
        <v>18002</v>
      </c>
      <c r="EY16" s="207">
        <v>18590.5</v>
      </c>
      <c r="EZ16" s="207">
        <v>19137</v>
      </c>
      <c r="FA16" s="207">
        <v>19772</v>
      </c>
      <c r="FB16" s="6">
        <f>+'[1]Summary Medians'!$G$140</f>
        <v>20476</v>
      </c>
      <c r="FC16" s="6">
        <v>20998</v>
      </c>
      <c r="FD16" s="6">
        <v>21743</v>
      </c>
      <c r="FE16" s="47">
        <v>2966</v>
      </c>
      <c r="FF16" s="10">
        <v>3338</v>
      </c>
      <c r="FG16" s="43">
        <v>3570</v>
      </c>
      <c r="FH16" s="10" t="s">
        <v>17</v>
      </c>
      <c r="FI16" s="10" t="s">
        <v>17</v>
      </c>
      <c r="FJ16" s="10" t="s">
        <v>17</v>
      </c>
      <c r="FK16" s="43">
        <v>4335</v>
      </c>
      <c r="FL16" s="43">
        <v>4520</v>
      </c>
      <c r="FM16" s="43">
        <v>4720</v>
      </c>
      <c r="FN16" s="6">
        <v>4984</v>
      </c>
      <c r="FO16" s="6">
        <v>5591</v>
      </c>
      <c r="FP16" s="6">
        <v>6226</v>
      </c>
      <c r="FQ16" s="6">
        <v>6672</v>
      </c>
      <c r="FR16" s="6">
        <v>7096</v>
      </c>
      <c r="FS16" s="6">
        <v>7164</v>
      </c>
      <c r="FT16" s="6">
        <v>7234</v>
      </c>
      <c r="FU16" s="6">
        <v>6876</v>
      </c>
      <c r="FV16" s="6">
        <v>6983</v>
      </c>
      <c r="FW16" s="208">
        <v>7656</v>
      </c>
      <c r="FX16" s="207">
        <v>7906</v>
      </c>
      <c r="FY16" s="207">
        <v>8132</v>
      </c>
      <c r="FZ16" s="207">
        <v>8342</v>
      </c>
      <c r="GA16" s="6">
        <f>+'[1]Summary Medians'!$C$141</f>
        <v>8710</v>
      </c>
      <c r="GB16" s="6">
        <f>+'[1]Summary Medians'!$D$141</f>
        <v>9182</v>
      </c>
      <c r="GC16" s="6">
        <v>9002</v>
      </c>
      <c r="GD16" s="6">
        <v>9259</v>
      </c>
      <c r="GE16" s="47">
        <v>8192</v>
      </c>
      <c r="GF16" s="10">
        <v>8594</v>
      </c>
      <c r="GG16" s="43">
        <v>8634</v>
      </c>
      <c r="GH16" s="10" t="s">
        <v>17</v>
      </c>
      <c r="GI16" s="10" t="s">
        <v>17</v>
      </c>
      <c r="GJ16" s="10" t="s">
        <v>17</v>
      </c>
      <c r="GK16" s="43">
        <v>9940</v>
      </c>
      <c r="GL16" s="43">
        <v>10524</v>
      </c>
      <c r="GM16" s="43">
        <v>11150</v>
      </c>
      <c r="GN16" s="6">
        <v>11870</v>
      </c>
      <c r="GO16" s="6">
        <v>13311</v>
      </c>
      <c r="GP16" s="6">
        <v>14298</v>
      </c>
      <c r="GQ16" s="6">
        <v>15352</v>
      </c>
      <c r="GR16" s="6">
        <v>16030</v>
      </c>
      <c r="GS16" s="6">
        <v>16522</v>
      </c>
      <c r="GT16" s="6">
        <v>17174</v>
      </c>
      <c r="GU16" s="6">
        <v>16394</v>
      </c>
      <c r="GV16" s="6">
        <v>16825</v>
      </c>
      <c r="GW16" s="208">
        <v>19144</v>
      </c>
      <c r="GX16" s="207">
        <v>19418</v>
      </c>
      <c r="GY16" s="207">
        <v>19754</v>
      </c>
      <c r="GZ16" s="207">
        <v>20020</v>
      </c>
      <c r="HA16" s="6">
        <f>+'[1]Summary Medians'!$F$141</f>
        <v>20268</v>
      </c>
      <c r="HB16" s="6">
        <f>+'[1]Summary Medians'!$G$141</f>
        <v>20788</v>
      </c>
      <c r="HC16" s="6">
        <v>20659</v>
      </c>
      <c r="HD16" s="6">
        <v>21422</v>
      </c>
      <c r="HE16" s="45">
        <v>2580</v>
      </c>
      <c r="HF16" s="10">
        <v>2805</v>
      </c>
      <c r="HG16" s="10">
        <v>2936.5</v>
      </c>
      <c r="HH16" s="10">
        <v>3166</v>
      </c>
      <c r="HI16" s="10">
        <v>3385</v>
      </c>
      <c r="HJ16" s="43">
        <v>3674</v>
      </c>
      <c r="HK16" s="43">
        <v>3715.5</v>
      </c>
      <c r="HL16" s="43">
        <v>3961.5</v>
      </c>
      <c r="HM16" s="43">
        <v>4151</v>
      </c>
      <c r="HN16" s="6">
        <v>4371</v>
      </c>
      <c r="HO16" s="6">
        <v>4749</v>
      </c>
      <c r="HP16" s="6">
        <v>5223.5</v>
      </c>
      <c r="HQ16" s="6">
        <v>5774</v>
      </c>
      <c r="HR16" s="6">
        <v>6136.5</v>
      </c>
      <c r="HS16" s="6">
        <v>6298</v>
      </c>
      <c r="HT16" s="6">
        <v>6318</v>
      </c>
      <c r="HU16" s="6">
        <v>6267</v>
      </c>
      <c r="HV16" s="6">
        <v>6350</v>
      </c>
      <c r="HW16" s="208">
        <v>6604.5</v>
      </c>
      <c r="HX16" s="207">
        <v>6805</v>
      </c>
      <c r="HY16" s="207">
        <v>7436</v>
      </c>
      <c r="HZ16" s="207">
        <v>7728</v>
      </c>
      <c r="IA16" s="6">
        <f>+'[1]Summary Medians'!$C$142</f>
        <v>8018</v>
      </c>
      <c r="IB16" s="6">
        <f>+'[1]Summary Medians'!$D$142</f>
        <v>8326</v>
      </c>
      <c r="IC16" s="6">
        <v>8290.5</v>
      </c>
      <c r="ID16" s="6">
        <v>8489</v>
      </c>
      <c r="IE16" s="45">
        <v>4734.5</v>
      </c>
      <c r="IF16" s="10">
        <v>5212</v>
      </c>
      <c r="IG16" s="10">
        <v>5835</v>
      </c>
      <c r="IH16" s="43">
        <v>6551</v>
      </c>
      <c r="II16" s="43">
        <v>7157</v>
      </c>
      <c r="IJ16" s="43">
        <v>7891.5</v>
      </c>
      <c r="IK16" s="43">
        <v>8258.5</v>
      </c>
      <c r="IL16" s="43">
        <v>8818.5</v>
      </c>
      <c r="IM16" s="43">
        <v>9315.5</v>
      </c>
      <c r="IN16" s="6">
        <v>9903</v>
      </c>
      <c r="IO16" s="6">
        <v>10932</v>
      </c>
      <c r="IP16" s="6">
        <v>12347</v>
      </c>
      <c r="IQ16" s="6">
        <v>13464</v>
      </c>
      <c r="IR16" s="6">
        <v>14267</v>
      </c>
      <c r="IS16" s="6">
        <v>14777.5</v>
      </c>
      <c r="IT16" s="6">
        <v>14500</v>
      </c>
      <c r="IU16" s="6">
        <v>15510</v>
      </c>
      <c r="IV16" s="6">
        <v>15796.5</v>
      </c>
      <c r="IW16" s="208">
        <v>16041</v>
      </c>
      <c r="IX16" s="207">
        <v>16283</v>
      </c>
      <c r="IY16" s="207">
        <v>17195</v>
      </c>
      <c r="IZ16" s="207">
        <v>17538</v>
      </c>
      <c r="JA16" s="6">
        <f>+'[1]Summary Medians'!$F$142</f>
        <v>17875</v>
      </c>
      <c r="JB16" s="6">
        <f>+'[1]Summary Medians'!$G$142</f>
        <v>18141</v>
      </c>
      <c r="JC16" s="6">
        <v>18095.5</v>
      </c>
      <c r="JD16" s="6">
        <v>18637.5</v>
      </c>
      <c r="JE16" s="47">
        <v>2533</v>
      </c>
      <c r="JF16" s="10">
        <v>2605</v>
      </c>
      <c r="JG16" s="43">
        <v>2605</v>
      </c>
      <c r="JH16" s="10">
        <v>2802</v>
      </c>
      <c r="JI16" s="10">
        <v>2951.5</v>
      </c>
      <c r="JJ16" s="43">
        <v>3126</v>
      </c>
      <c r="JK16" s="43">
        <v>3164</v>
      </c>
      <c r="JL16" s="43">
        <v>3272</v>
      </c>
      <c r="JM16" s="6">
        <v>3370</v>
      </c>
      <c r="JN16" s="6">
        <v>3477</v>
      </c>
      <c r="JO16" s="6">
        <v>3959</v>
      </c>
      <c r="JP16" s="6">
        <v>4239</v>
      </c>
      <c r="JQ16" s="6">
        <v>4454</v>
      </c>
      <c r="JR16" s="6">
        <v>4714</v>
      </c>
      <c r="JS16" s="6">
        <v>4745</v>
      </c>
      <c r="JT16" s="6" t="s">
        <v>17</v>
      </c>
      <c r="JU16" s="6" t="s">
        <v>17</v>
      </c>
      <c r="JV16" s="6" t="s">
        <v>17</v>
      </c>
      <c r="JW16" s="6" t="s">
        <v>17</v>
      </c>
      <c r="JX16" s="6" t="s">
        <v>17</v>
      </c>
      <c r="JY16" s="6">
        <v>5720</v>
      </c>
      <c r="JZ16" s="6">
        <v>5882</v>
      </c>
      <c r="KA16" s="6">
        <f>+'[1]Summary Medians'!$C$143</f>
        <v>6132</v>
      </c>
      <c r="KB16" s="6">
        <f>+'[1]Summary Medians'!$D$143</f>
        <v>6362</v>
      </c>
      <c r="KC16" s="6">
        <v>7438</v>
      </c>
      <c r="KD16" s="6">
        <v>7474</v>
      </c>
      <c r="KE16" s="47">
        <v>4527</v>
      </c>
      <c r="KF16" s="10">
        <v>4677</v>
      </c>
      <c r="KG16" s="43">
        <v>5177</v>
      </c>
      <c r="KH16" s="43">
        <v>6749.5</v>
      </c>
      <c r="KI16" s="43">
        <v>7259</v>
      </c>
      <c r="KJ16" s="43">
        <v>7584.5</v>
      </c>
      <c r="KK16" s="43">
        <v>7855</v>
      </c>
      <c r="KL16" s="43">
        <v>8104</v>
      </c>
      <c r="KM16" s="43">
        <v>8347</v>
      </c>
      <c r="KN16" s="6">
        <v>8604</v>
      </c>
      <c r="KO16" s="6">
        <v>9368</v>
      </c>
      <c r="KP16" s="6">
        <v>10061</v>
      </c>
      <c r="KQ16" s="6">
        <v>10626</v>
      </c>
      <c r="KR16" s="6">
        <v>11235</v>
      </c>
      <c r="KS16" s="6">
        <v>11768</v>
      </c>
      <c r="KT16" s="6" t="s">
        <v>17</v>
      </c>
      <c r="KU16" s="6" t="s">
        <v>17</v>
      </c>
      <c r="KV16" s="6" t="s">
        <v>17</v>
      </c>
      <c r="KW16" s="6" t="s">
        <v>17</v>
      </c>
      <c r="KX16" s="6" t="s">
        <v>17</v>
      </c>
      <c r="KY16" s="6">
        <v>10511</v>
      </c>
      <c r="KZ16" s="6">
        <v>10816</v>
      </c>
      <c r="LA16" s="6">
        <f>+'[1]Summary Medians'!$F$143</f>
        <v>11393</v>
      </c>
      <c r="LB16" s="6">
        <f>+'[1]Summary Medians'!$G$143</f>
        <v>11886</v>
      </c>
      <c r="LC16" s="6">
        <v>13168</v>
      </c>
      <c r="LD16" s="6">
        <v>13622</v>
      </c>
      <c r="LE16" s="47">
        <v>3196</v>
      </c>
      <c r="LF16" s="10">
        <v>3537</v>
      </c>
      <c r="LG16" s="43">
        <v>3370.5</v>
      </c>
      <c r="LH16" s="10">
        <v>5435</v>
      </c>
      <c r="LI16" s="10">
        <v>6005</v>
      </c>
      <c r="LJ16" s="43">
        <v>6575</v>
      </c>
      <c r="LK16" s="43">
        <v>6875</v>
      </c>
      <c r="LL16" s="43">
        <v>7175</v>
      </c>
      <c r="LM16" s="43">
        <v>7360</v>
      </c>
      <c r="LN16" s="6">
        <v>7609</v>
      </c>
      <c r="LO16" s="6">
        <v>8082</v>
      </c>
      <c r="LP16" s="6">
        <v>8740</v>
      </c>
      <c r="LQ16" s="6">
        <v>9617</v>
      </c>
      <c r="LR16" s="6">
        <v>10896</v>
      </c>
      <c r="LS16" s="6">
        <v>11418</v>
      </c>
      <c r="LT16" s="6">
        <v>11989</v>
      </c>
      <c r="LU16" s="6">
        <v>12604</v>
      </c>
      <c r="LV16" s="6" t="s">
        <v>17</v>
      </c>
      <c r="LW16" s="6">
        <v>13630</v>
      </c>
      <c r="LX16" s="207">
        <v>14445</v>
      </c>
      <c r="LY16" s="207">
        <v>14773</v>
      </c>
      <c r="LZ16" s="207">
        <v>14864</v>
      </c>
      <c r="MA16" s="6">
        <f>+'[1]Summary Medians'!$C$144</f>
        <v>13824</v>
      </c>
      <c r="MB16" s="6">
        <f>+'[1]Summary Medians'!$D$144</f>
        <v>13895</v>
      </c>
      <c r="MC16" s="6">
        <v>14192</v>
      </c>
      <c r="MD16" s="6">
        <v>14496</v>
      </c>
      <c r="ME16" s="47">
        <v>6454</v>
      </c>
      <c r="MF16" s="10">
        <v>7050.5</v>
      </c>
      <c r="MG16" s="43">
        <v>7100.5</v>
      </c>
      <c r="MH16" s="43">
        <v>8735</v>
      </c>
      <c r="MI16" s="43">
        <v>9555</v>
      </c>
      <c r="MJ16" s="43">
        <v>10375</v>
      </c>
      <c r="MK16" s="43">
        <v>11125</v>
      </c>
      <c r="ML16" s="43">
        <v>11875</v>
      </c>
      <c r="MM16" s="43">
        <v>12200</v>
      </c>
      <c r="MN16" s="6">
        <v>12594</v>
      </c>
      <c r="MO16" s="6">
        <v>13417</v>
      </c>
      <c r="MP16" s="6">
        <v>15060</v>
      </c>
      <c r="MQ16" s="6">
        <v>17097</v>
      </c>
      <c r="MR16" s="6">
        <v>19773</v>
      </c>
      <c r="MS16" s="6">
        <v>21260</v>
      </c>
      <c r="MT16" s="6">
        <v>20584</v>
      </c>
      <c r="MU16" s="6">
        <v>23454</v>
      </c>
      <c r="MV16" s="6" t="s">
        <v>17</v>
      </c>
      <c r="MW16" s="6">
        <v>25023</v>
      </c>
      <c r="MX16" s="207">
        <v>26522</v>
      </c>
      <c r="MY16" s="207">
        <v>27573</v>
      </c>
      <c r="MZ16" s="207">
        <v>28573</v>
      </c>
      <c r="NA16" s="6">
        <f>+'[1]Summary Medians'!$F$144</f>
        <v>28674</v>
      </c>
      <c r="NB16" s="6">
        <f>+'[1]Summary Medians'!$G$144</f>
        <v>28745</v>
      </c>
      <c r="NC16" s="6">
        <v>29340</v>
      </c>
      <c r="ND16" s="6">
        <v>29948</v>
      </c>
    </row>
    <row r="17" spans="1:368">
      <c r="A17" s="4" t="s">
        <v>26</v>
      </c>
      <c r="B17" s="3">
        <v>1023.5</v>
      </c>
      <c r="C17" s="10">
        <v>1161</v>
      </c>
      <c r="D17" s="10">
        <v>2307.5</v>
      </c>
      <c r="E17" s="10">
        <v>2308</v>
      </c>
      <c r="F17" s="10">
        <v>2385</v>
      </c>
      <c r="G17" s="10">
        <v>2385</v>
      </c>
      <c r="H17" s="10">
        <v>2384.5</v>
      </c>
      <c r="I17" s="10">
        <v>2424.5</v>
      </c>
      <c r="J17" s="10">
        <v>2686.5</v>
      </c>
      <c r="K17" s="10">
        <v>2687</v>
      </c>
      <c r="L17" s="10">
        <v>2787</v>
      </c>
      <c r="M17" s="6">
        <v>3204.5</v>
      </c>
      <c r="N17" s="6">
        <v>3535.5</v>
      </c>
      <c r="O17" s="6">
        <v>3535.5</v>
      </c>
      <c r="P17" s="6">
        <v>3836.5</v>
      </c>
      <c r="Q17" s="6">
        <v>3994</v>
      </c>
      <c r="R17" s="6">
        <v>4235.5</v>
      </c>
      <c r="S17" s="6">
        <v>4447</v>
      </c>
      <c r="T17" s="6">
        <v>4604.5</v>
      </c>
      <c r="U17" s="6">
        <v>4604.5</v>
      </c>
      <c r="V17" s="207">
        <v>4954.5</v>
      </c>
      <c r="W17" s="207">
        <v>5396.5</v>
      </c>
      <c r="X17" s="207">
        <v>5856</v>
      </c>
      <c r="Y17" s="207">
        <v>6228</v>
      </c>
      <c r="Z17" s="6">
        <f>+'[1]Summary Medians'!$C$162</f>
        <v>6401</v>
      </c>
      <c r="AA17" s="6">
        <f>+'[1]Summary Medians'!$D$162</f>
        <v>6686</v>
      </c>
      <c r="AB17" s="6">
        <v>6903.5</v>
      </c>
      <c r="AC17" s="217">
        <v>7254.5</v>
      </c>
      <c r="AD17" s="10">
        <v>2343</v>
      </c>
      <c r="AE17" s="10">
        <v>4267.5</v>
      </c>
      <c r="AF17" s="10">
        <v>4491</v>
      </c>
      <c r="AG17" s="10">
        <v>4573</v>
      </c>
      <c r="AH17" s="10">
        <v>4933</v>
      </c>
      <c r="AI17" s="10">
        <v>4932.5</v>
      </c>
      <c r="AJ17" s="10">
        <v>4980.5</v>
      </c>
      <c r="AK17" s="10">
        <v>5546</v>
      </c>
      <c r="AL17" s="10">
        <v>5546</v>
      </c>
      <c r="AM17" s="10">
        <v>6413</v>
      </c>
      <c r="AN17" s="6">
        <v>7375.5</v>
      </c>
      <c r="AO17" s="6">
        <v>8040.5</v>
      </c>
      <c r="AP17" s="6">
        <v>8040.5</v>
      </c>
      <c r="AQ17" s="6">
        <v>8545.5</v>
      </c>
      <c r="AR17" s="6">
        <v>9115</v>
      </c>
      <c r="AS17" s="6">
        <v>9712.5</v>
      </c>
      <c r="AT17" s="6">
        <v>10491</v>
      </c>
      <c r="AU17" s="6">
        <v>11785</v>
      </c>
      <c r="AV17" s="6">
        <v>11784.95</v>
      </c>
      <c r="AW17" s="207">
        <v>12605</v>
      </c>
      <c r="AX17" s="207">
        <v>13590.5</v>
      </c>
      <c r="AY17" s="207">
        <v>14580</v>
      </c>
      <c r="AZ17" s="207">
        <v>15234</v>
      </c>
      <c r="BA17" s="6">
        <f>+'[1]Summary Medians'!$F$162</f>
        <v>15491.5</v>
      </c>
      <c r="BB17" s="6">
        <f>+'[1]Summary Medians'!$G$162</f>
        <v>16025.5</v>
      </c>
      <c r="BC17" s="6">
        <v>16581.5</v>
      </c>
      <c r="BD17" s="6">
        <v>14186.5</v>
      </c>
      <c r="BE17" s="47">
        <v>2473</v>
      </c>
      <c r="BF17" s="10">
        <v>2473</v>
      </c>
      <c r="BG17" s="43">
        <v>2561</v>
      </c>
      <c r="BH17" s="10">
        <v>2591</v>
      </c>
      <c r="BI17" s="10">
        <v>2631</v>
      </c>
      <c r="BJ17" s="43">
        <v>2731</v>
      </c>
      <c r="BK17" s="43">
        <v>3017</v>
      </c>
      <c r="BL17" s="43">
        <v>3017</v>
      </c>
      <c r="BM17" s="43">
        <v>3117</v>
      </c>
      <c r="BN17" s="6">
        <v>3586</v>
      </c>
      <c r="BO17" s="6">
        <v>3873</v>
      </c>
      <c r="BP17" s="6">
        <v>3873</v>
      </c>
      <c r="BQ17" s="6">
        <v>4105</v>
      </c>
      <c r="BR17" s="6">
        <v>4310</v>
      </c>
      <c r="BS17" s="6">
        <v>4593</v>
      </c>
      <c r="BT17" s="6">
        <v>4946.5</v>
      </c>
      <c r="BU17" s="6">
        <v>5123</v>
      </c>
      <c r="BV17" s="6">
        <v>5123.5</v>
      </c>
      <c r="BW17" s="6">
        <v>5457</v>
      </c>
      <c r="BX17" s="207">
        <v>5819.5</v>
      </c>
      <c r="BY17" s="207">
        <v>6300</v>
      </c>
      <c r="BZ17" s="207">
        <v>6758</v>
      </c>
      <c r="CA17" s="6">
        <f>+'[1]Summary Medians'!$C$156</f>
        <v>7060</v>
      </c>
      <c r="CB17" s="6">
        <f>+'[1]Summary Medians'!$D$156</f>
        <v>7418</v>
      </c>
      <c r="CC17" s="6">
        <v>7719.5</v>
      </c>
      <c r="CD17" s="6">
        <v>8300</v>
      </c>
      <c r="CE17" s="47">
        <v>4433</v>
      </c>
      <c r="CF17" s="10">
        <v>4933</v>
      </c>
      <c r="CG17" s="43">
        <v>5021</v>
      </c>
      <c r="CH17" s="43">
        <v>5411</v>
      </c>
      <c r="CI17" s="43">
        <v>5476</v>
      </c>
      <c r="CJ17" s="43">
        <v>5576</v>
      </c>
      <c r="CK17" s="43">
        <v>6119</v>
      </c>
      <c r="CL17" s="43">
        <v>6119</v>
      </c>
      <c r="CM17" s="43">
        <v>7065</v>
      </c>
      <c r="CN17" s="6">
        <v>8128</v>
      </c>
      <c r="CO17" s="6">
        <v>8764.5</v>
      </c>
      <c r="CP17" s="6">
        <v>8751</v>
      </c>
      <c r="CQ17" s="6">
        <v>9276</v>
      </c>
      <c r="CR17" s="6">
        <v>9740</v>
      </c>
      <c r="CS17" s="6">
        <v>10811</v>
      </c>
      <c r="CT17" s="6">
        <v>11581</v>
      </c>
      <c r="CU17" s="6">
        <v>13035</v>
      </c>
      <c r="CV17" s="6">
        <v>13034.98</v>
      </c>
      <c r="CW17" s="6">
        <v>13604.5</v>
      </c>
      <c r="CX17" s="207">
        <v>14229.5</v>
      </c>
      <c r="CY17" s="207">
        <v>15138</v>
      </c>
      <c r="CZ17" s="207">
        <v>15992</v>
      </c>
      <c r="DA17" s="6">
        <f>+'[1]Summary Medians'!$F$156</f>
        <v>17014</v>
      </c>
      <c r="DB17" s="6">
        <f>+'[1]Summary Medians'!$G$156</f>
        <v>18173</v>
      </c>
      <c r="DC17" s="6">
        <v>18714.5</v>
      </c>
      <c r="DD17" s="6">
        <v>22358</v>
      </c>
      <c r="DE17" s="47">
        <v>2419.5</v>
      </c>
      <c r="DF17" s="10">
        <v>2430</v>
      </c>
      <c r="DG17" s="43">
        <v>2493</v>
      </c>
      <c r="DH17" s="10">
        <v>2507</v>
      </c>
      <c r="DI17" s="10">
        <v>2574.5</v>
      </c>
      <c r="DJ17" s="43">
        <v>2661</v>
      </c>
      <c r="DK17" s="43">
        <v>2961.5</v>
      </c>
      <c r="DL17" s="43">
        <v>2961.5</v>
      </c>
      <c r="DM17" s="43">
        <v>3061.5</v>
      </c>
      <c r="DN17" s="6">
        <v>3521</v>
      </c>
      <c r="DO17" s="6">
        <v>3916</v>
      </c>
      <c r="DP17" s="6">
        <v>3894.5</v>
      </c>
      <c r="DQ17" s="6">
        <v>4107.5</v>
      </c>
      <c r="DR17" s="6">
        <v>4312</v>
      </c>
      <c r="DS17" s="6">
        <v>4595</v>
      </c>
      <c r="DT17" s="6">
        <v>4705.5</v>
      </c>
      <c r="DU17" s="6">
        <v>4870</v>
      </c>
      <c r="DV17" s="6">
        <v>4870.5</v>
      </c>
      <c r="DW17" s="208">
        <v>5245</v>
      </c>
      <c r="DX17" s="207">
        <v>5649</v>
      </c>
      <c r="DY17" s="207">
        <v>6135</v>
      </c>
      <c r="DZ17" s="207">
        <v>6554</v>
      </c>
      <c r="EA17" s="207">
        <v>6849</v>
      </c>
      <c r="EB17" s="6">
        <f>+'[1]Summary Medians'!$D$157</f>
        <v>7220</v>
      </c>
      <c r="EC17" s="6">
        <v>7502.5</v>
      </c>
      <c r="ED17" s="6">
        <v>7621</v>
      </c>
      <c r="EE17" s="47">
        <v>4379.5</v>
      </c>
      <c r="EF17" s="10">
        <v>4890</v>
      </c>
      <c r="EG17" s="43">
        <v>4953</v>
      </c>
      <c r="EH17" s="43">
        <v>5327</v>
      </c>
      <c r="EI17" s="43">
        <v>5407</v>
      </c>
      <c r="EJ17" s="43">
        <v>5493.5</v>
      </c>
      <c r="EK17" s="43">
        <v>6063.5</v>
      </c>
      <c r="EL17" s="43">
        <v>6063.5</v>
      </c>
      <c r="EM17" s="43">
        <v>7002</v>
      </c>
      <c r="EN17" s="6">
        <v>8052.5</v>
      </c>
      <c r="EO17" s="6">
        <v>8826</v>
      </c>
      <c r="EP17" s="6">
        <v>8802</v>
      </c>
      <c r="EQ17" s="6">
        <v>9284</v>
      </c>
      <c r="ER17" s="6">
        <v>9744</v>
      </c>
      <c r="ES17" s="6">
        <v>10551</v>
      </c>
      <c r="ET17" s="6">
        <v>10755</v>
      </c>
      <c r="EU17" s="6">
        <v>12202.5</v>
      </c>
      <c r="EV17" s="6">
        <v>12202.32</v>
      </c>
      <c r="EW17" s="208">
        <v>13137.5</v>
      </c>
      <c r="EX17" s="207">
        <v>14146.5</v>
      </c>
      <c r="EY17" s="207">
        <v>15471</v>
      </c>
      <c r="EZ17" s="207">
        <v>16640</v>
      </c>
      <c r="FA17" s="207">
        <v>17659</v>
      </c>
      <c r="FB17" s="6">
        <f>+'[1]Summary Medians'!$G$157</f>
        <v>18812.5</v>
      </c>
      <c r="FC17" s="6">
        <v>19813</v>
      </c>
      <c r="FD17" s="6">
        <v>18314</v>
      </c>
      <c r="FE17" s="47">
        <v>2223</v>
      </c>
      <c r="FF17" s="10">
        <v>2230</v>
      </c>
      <c r="FG17" s="43">
        <v>2380</v>
      </c>
      <c r="FH17" s="10">
        <v>2380</v>
      </c>
      <c r="FI17" s="10">
        <v>2380</v>
      </c>
      <c r="FJ17" s="43">
        <v>2420</v>
      </c>
      <c r="FK17" s="43">
        <v>2688</v>
      </c>
      <c r="FL17" s="43">
        <v>2688</v>
      </c>
      <c r="FM17" s="43">
        <v>2788</v>
      </c>
      <c r="FN17" s="6">
        <v>3206</v>
      </c>
      <c r="FO17" s="6">
        <v>3612</v>
      </c>
      <c r="FP17" s="6">
        <v>3612</v>
      </c>
      <c r="FQ17" s="6">
        <v>3841</v>
      </c>
      <c r="FR17" s="6" t="s">
        <v>17</v>
      </c>
      <c r="FS17" s="6" t="s">
        <v>17</v>
      </c>
      <c r="FT17" s="6" t="s">
        <v>17</v>
      </c>
      <c r="FU17" s="6" t="s">
        <v>17</v>
      </c>
      <c r="FV17" s="6" t="s">
        <v>17</v>
      </c>
      <c r="FW17" s="6" t="s">
        <v>17</v>
      </c>
      <c r="FX17" s="6" t="s">
        <v>17</v>
      </c>
      <c r="FY17" s="6" t="s">
        <v>17</v>
      </c>
      <c r="FZ17" s="6" t="s">
        <v>17</v>
      </c>
      <c r="GA17" s="6" t="s">
        <v>17</v>
      </c>
      <c r="GB17" s="6" t="s">
        <v>17</v>
      </c>
      <c r="GC17" s="6" t="s">
        <v>17</v>
      </c>
      <c r="GD17" s="6" t="s">
        <v>17</v>
      </c>
      <c r="GE17" s="47">
        <v>4183</v>
      </c>
      <c r="GF17" s="10">
        <v>4464</v>
      </c>
      <c r="GG17" s="43">
        <v>4614</v>
      </c>
      <c r="GH17" s="43">
        <v>4974</v>
      </c>
      <c r="GI17" s="43">
        <v>4974</v>
      </c>
      <c r="GJ17" s="43">
        <v>5014</v>
      </c>
      <c r="GK17" s="43">
        <v>5546</v>
      </c>
      <c r="GL17" s="43">
        <v>5546</v>
      </c>
      <c r="GM17" s="43">
        <v>6413</v>
      </c>
      <c r="GN17" s="6">
        <v>7376</v>
      </c>
      <c r="GO17" s="6">
        <v>8116</v>
      </c>
      <c r="GP17" s="6">
        <v>8116</v>
      </c>
      <c r="GQ17" s="6">
        <v>8570</v>
      </c>
      <c r="GR17" s="10" t="s">
        <v>17</v>
      </c>
      <c r="GS17" s="6" t="s">
        <v>17</v>
      </c>
      <c r="GT17" s="6" t="s">
        <v>17</v>
      </c>
      <c r="GU17" s="6" t="s">
        <v>17</v>
      </c>
      <c r="GV17" s="6" t="s">
        <v>17</v>
      </c>
      <c r="GW17" s="6" t="s">
        <v>17</v>
      </c>
      <c r="GX17" s="6" t="s">
        <v>17</v>
      </c>
      <c r="GY17" s="6" t="s">
        <v>17</v>
      </c>
      <c r="GZ17" s="6" t="s">
        <v>17</v>
      </c>
      <c r="HA17" s="6" t="s">
        <v>17</v>
      </c>
      <c r="HB17" s="6" t="s">
        <v>17</v>
      </c>
      <c r="HC17" s="6" t="s">
        <v>17</v>
      </c>
      <c r="HD17" s="6" t="s">
        <v>17</v>
      </c>
      <c r="HE17" s="45" t="s">
        <v>17</v>
      </c>
      <c r="HF17" s="10" t="s">
        <v>17</v>
      </c>
      <c r="HG17" s="10" t="s">
        <v>17</v>
      </c>
      <c r="HH17" s="10" t="s">
        <v>17</v>
      </c>
      <c r="HI17" s="10" t="s">
        <v>17</v>
      </c>
      <c r="HJ17" s="10" t="s">
        <v>17</v>
      </c>
      <c r="HK17" s="10" t="s">
        <v>17</v>
      </c>
      <c r="HL17" s="43">
        <v>2596</v>
      </c>
      <c r="HM17" s="43">
        <v>2740.5</v>
      </c>
      <c r="HN17" s="6">
        <v>3151.5</v>
      </c>
      <c r="HO17" s="6">
        <v>3403.5</v>
      </c>
      <c r="HP17" s="6">
        <v>3403.5</v>
      </c>
      <c r="HQ17" s="6">
        <v>3657</v>
      </c>
      <c r="HR17" s="6">
        <v>3840</v>
      </c>
      <c r="HS17" s="6">
        <v>4082</v>
      </c>
      <c r="HT17" s="6">
        <v>4285.5</v>
      </c>
      <c r="HU17" s="6">
        <v>4473.5</v>
      </c>
      <c r="HV17" s="6">
        <v>4498</v>
      </c>
      <c r="HW17" s="208">
        <v>4851</v>
      </c>
      <c r="HX17" s="207">
        <v>5247</v>
      </c>
      <c r="HY17" s="207">
        <v>5712</v>
      </c>
      <c r="HZ17" s="207">
        <v>6012</v>
      </c>
      <c r="IA17" s="6">
        <f>+'[1]Summary Medians'!$C$159</f>
        <v>6012</v>
      </c>
      <c r="IB17" s="6">
        <f>+'[1]Summary Medians'!$D$159</f>
        <v>6112</v>
      </c>
      <c r="IC17" s="6">
        <v>6418</v>
      </c>
      <c r="ID17" s="6">
        <v>6859</v>
      </c>
      <c r="IE17" s="45" t="s">
        <v>17</v>
      </c>
      <c r="IF17" s="10" t="s">
        <v>17</v>
      </c>
      <c r="IG17" s="10" t="s">
        <v>17</v>
      </c>
      <c r="IH17" s="10" t="s">
        <v>17</v>
      </c>
      <c r="II17" s="10" t="s">
        <v>17</v>
      </c>
      <c r="IJ17" s="10" t="s">
        <v>17</v>
      </c>
      <c r="IK17" s="10" t="s">
        <v>17</v>
      </c>
      <c r="IL17" s="43">
        <v>5546</v>
      </c>
      <c r="IM17" s="43">
        <v>6413</v>
      </c>
      <c r="IN17" s="6">
        <v>7375</v>
      </c>
      <c r="IO17" s="6">
        <v>7965</v>
      </c>
      <c r="IP17" s="6">
        <v>7965</v>
      </c>
      <c r="IQ17" s="6">
        <v>8492</v>
      </c>
      <c r="IR17" s="6">
        <v>8917</v>
      </c>
      <c r="IS17" s="6">
        <v>9453</v>
      </c>
      <c r="IT17" s="6">
        <v>10034</v>
      </c>
      <c r="IU17" s="6">
        <v>11291.5</v>
      </c>
      <c r="IV17" s="6">
        <v>11410.345000000001</v>
      </c>
      <c r="IW17" s="208">
        <v>11949</v>
      </c>
      <c r="IX17" s="207">
        <v>13080</v>
      </c>
      <c r="IY17" s="207">
        <v>14076</v>
      </c>
      <c r="IZ17" s="207">
        <v>6012</v>
      </c>
      <c r="JA17" s="6">
        <f>+'[1]Summary Medians'!$F$159</f>
        <v>6012</v>
      </c>
      <c r="JB17" s="6">
        <f>+'[1]Summary Medians'!$G$159</f>
        <v>6112</v>
      </c>
      <c r="JC17" s="6">
        <v>6418</v>
      </c>
      <c r="JD17" s="6">
        <v>6859</v>
      </c>
      <c r="JE17" s="47">
        <v>2285</v>
      </c>
      <c r="JF17" s="10">
        <v>2285</v>
      </c>
      <c r="JG17" s="43">
        <v>2341.5</v>
      </c>
      <c r="JH17" s="10">
        <v>2342</v>
      </c>
      <c r="JI17" s="10">
        <v>2341.5</v>
      </c>
      <c r="JJ17" s="43">
        <v>2391</v>
      </c>
      <c r="JK17" s="43">
        <v>2596</v>
      </c>
      <c r="JL17" s="43">
        <v>2620.5</v>
      </c>
      <c r="JM17" s="6">
        <v>2701</v>
      </c>
      <c r="JN17" s="6">
        <v>3106</v>
      </c>
      <c r="JO17" s="6">
        <v>3354.5</v>
      </c>
      <c r="JP17" s="6">
        <v>3354.5</v>
      </c>
      <c r="JQ17" s="6">
        <v>3663.5</v>
      </c>
      <c r="JR17" s="6">
        <v>3857.5</v>
      </c>
      <c r="JS17" s="6">
        <v>4090</v>
      </c>
      <c r="JT17" s="6">
        <v>4313</v>
      </c>
      <c r="JU17" s="6">
        <v>4499</v>
      </c>
      <c r="JV17" s="6">
        <v>4423</v>
      </c>
      <c r="JW17" s="208">
        <v>4644</v>
      </c>
      <c r="JX17" s="207">
        <v>4876</v>
      </c>
      <c r="JY17" s="207">
        <v>5316</v>
      </c>
      <c r="JZ17" s="207">
        <v>5640</v>
      </c>
      <c r="KA17" s="6">
        <f>+'[1]Summary Medians'!$C$160</f>
        <v>5640</v>
      </c>
      <c r="KB17" s="6">
        <f>+'[1]Summary Medians'!$D$160</f>
        <v>5781</v>
      </c>
      <c r="KC17" s="6">
        <v>6065</v>
      </c>
      <c r="KD17" s="6">
        <v>6614</v>
      </c>
      <c r="KE17" s="47">
        <v>4245</v>
      </c>
      <c r="KF17" s="10">
        <v>4473</v>
      </c>
      <c r="KG17" s="43">
        <v>4529.5</v>
      </c>
      <c r="KH17" s="43">
        <v>4889.5</v>
      </c>
      <c r="KI17" s="43">
        <v>4890</v>
      </c>
      <c r="KJ17" s="43">
        <v>4939</v>
      </c>
      <c r="KK17" s="43">
        <v>5546</v>
      </c>
      <c r="KL17" s="43">
        <v>5546</v>
      </c>
      <c r="KM17" s="43">
        <v>6413</v>
      </c>
      <c r="KN17" s="6">
        <v>7375</v>
      </c>
      <c r="KO17" s="6">
        <v>7965</v>
      </c>
      <c r="KP17" s="6">
        <v>7965</v>
      </c>
      <c r="KQ17" s="6">
        <v>8441.5</v>
      </c>
      <c r="KR17" s="6">
        <v>9099</v>
      </c>
      <c r="KS17" s="6">
        <v>9712.5</v>
      </c>
      <c r="KT17" s="6">
        <v>10460.5</v>
      </c>
      <c r="KU17" s="6">
        <v>11730.5</v>
      </c>
      <c r="KV17" s="6">
        <v>12051.25</v>
      </c>
      <c r="KW17" s="208">
        <v>12654</v>
      </c>
      <c r="KX17" s="207">
        <v>13287</v>
      </c>
      <c r="KY17" s="207">
        <v>14484</v>
      </c>
      <c r="KZ17" s="207">
        <v>15360</v>
      </c>
      <c r="LA17" s="6">
        <f>+'[1]Summary Medians'!$F$160</f>
        <v>15360</v>
      </c>
      <c r="LB17" s="6">
        <f>+'[1]Summary Medians'!$G$160</f>
        <v>15847</v>
      </c>
      <c r="LC17" s="6">
        <v>16634</v>
      </c>
      <c r="LD17" s="6">
        <v>18155</v>
      </c>
      <c r="LE17" s="47">
        <v>2201.5</v>
      </c>
      <c r="LF17" s="10">
        <v>2201.5</v>
      </c>
      <c r="LG17" s="43">
        <v>2261</v>
      </c>
      <c r="LH17" s="10">
        <v>2261</v>
      </c>
      <c r="LI17" s="10">
        <v>2281</v>
      </c>
      <c r="LJ17" s="43">
        <v>2318.5</v>
      </c>
      <c r="LK17" s="43">
        <v>2646</v>
      </c>
      <c r="LL17" s="43">
        <v>2646</v>
      </c>
      <c r="LM17" s="10" t="s">
        <v>17</v>
      </c>
      <c r="LN17" s="10" t="s">
        <v>17</v>
      </c>
      <c r="LO17" s="10" t="s">
        <v>17</v>
      </c>
      <c r="LP17" s="6" t="s">
        <v>17</v>
      </c>
      <c r="LQ17" s="6" t="s">
        <v>17</v>
      </c>
      <c r="LR17" s="6" t="s">
        <v>17</v>
      </c>
      <c r="LS17" s="6" t="s">
        <v>17</v>
      </c>
      <c r="LT17" s="6" t="s">
        <v>17</v>
      </c>
      <c r="LU17" s="6" t="s">
        <v>17</v>
      </c>
      <c r="LV17" s="6" t="s">
        <v>17</v>
      </c>
      <c r="LW17" s="6" t="s">
        <v>17</v>
      </c>
      <c r="LX17" s="6" t="s">
        <v>17</v>
      </c>
      <c r="LY17" s="6" t="s">
        <v>17</v>
      </c>
      <c r="LZ17" s="6" t="s">
        <v>17</v>
      </c>
      <c r="MA17" s="6" t="s">
        <v>17</v>
      </c>
      <c r="MB17" s="6" t="s">
        <v>17</v>
      </c>
      <c r="MC17" s="6" t="s">
        <v>17</v>
      </c>
      <c r="MD17" s="6" t="s">
        <v>17</v>
      </c>
      <c r="ME17" s="47">
        <v>4161.5</v>
      </c>
      <c r="MF17" s="10">
        <v>4343.5</v>
      </c>
      <c r="MG17" s="43">
        <v>4403</v>
      </c>
      <c r="MH17" s="43">
        <v>4763</v>
      </c>
      <c r="MI17" s="43">
        <v>4796</v>
      </c>
      <c r="MJ17" s="43">
        <v>4833</v>
      </c>
      <c r="MK17" s="43">
        <v>5546</v>
      </c>
      <c r="ML17" s="43">
        <v>5546</v>
      </c>
      <c r="MM17" s="10" t="s">
        <v>17</v>
      </c>
      <c r="MN17" s="10" t="s">
        <v>17</v>
      </c>
      <c r="MO17" s="10" t="s">
        <v>17</v>
      </c>
      <c r="MP17" s="6" t="s">
        <v>17</v>
      </c>
      <c r="MQ17" s="6" t="s">
        <v>17</v>
      </c>
      <c r="MR17" s="6" t="s">
        <v>17</v>
      </c>
      <c r="MS17" s="6" t="s">
        <v>17</v>
      </c>
      <c r="MT17" s="6" t="s">
        <v>17</v>
      </c>
      <c r="MU17" s="6" t="s">
        <v>17</v>
      </c>
      <c r="MV17" s="6" t="s">
        <v>17</v>
      </c>
      <c r="MW17" s="6" t="s">
        <v>17</v>
      </c>
      <c r="MX17" s="6" t="s">
        <v>17</v>
      </c>
      <c r="MY17" s="6" t="s">
        <v>17</v>
      </c>
      <c r="MZ17" s="6" t="s">
        <v>17</v>
      </c>
      <c r="NA17" s="6" t="s">
        <v>17</v>
      </c>
      <c r="NB17" s="6" t="s">
        <v>17</v>
      </c>
      <c r="NC17" s="6" t="s">
        <v>17</v>
      </c>
      <c r="ND17" s="6" t="s">
        <v>17</v>
      </c>
    </row>
    <row r="18" spans="1:368">
      <c r="A18" s="4" t="s">
        <v>27</v>
      </c>
      <c r="B18" s="3">
        <v>746</v>
      </c>
      <c r="C18" s="10">
        <v>780</v>
      </c>
      <c r="D18" s="10">
        <v>1246</v>
      </c>
      <c r="E18" s="10">
        <v>1383</v>
      </c>
      <c r="F18" s="10">
        <v>1457</v>
      </c>
      <c r="G18" s="10">
        <v>1618</v>
      </c>
      <c r="H18" s="10">
        <v>1664</v>
      </c>
      <c r="I18" s="50">
        <v>1737</v>
      </c>
      <c r="J18" s="50">
        <v>1793</v>
      </c>
      <c r="K18" s="50">
        <v>1889</v>
      </c>
      <c r="L18" s="50">
        <v>1993</v>
      </c>
      <c r="M18" s="6">
        <v>2350</v>
      </c>
      <c r="N18" s="6">
        <v>2795</v>
      </c>
      <c r="O18" s="6">
        <v>2927</v>
      </c>
      <c r="P18" s="6">
        <v>3273</v>
      </c>
      <c r="Q18" s="6">
        <v>3410</v>
      </c>
      <c r="R18" s="6">
        <v>3811</v>
      </c>
      <c r="S18" s="6">
        <v>4045</v>
      </c>
      <c r="T18" s="6">
        <v>4174</v>
      </c>
      <c r="U18" s="6">
        <v>4330</v>
      </c>
      <c r="V18" s="207">
        <v>4797</v>
      </c>
      <c r="W18" s="207">
        <v>5387</v>
      </c>
      <c r="X18" s="207">
        <v>5873</v>
      </c>
      <c r="Y18" s="207">
        <v>6143</v>
      </c>
      <c r="Z18" s="6">
        <f>+'[1]Summary Medians'!$C$179</f>
        <v>6277</v>
      </c>
      <c r="AA18" s="6">
        <f>+'[1]Summary Medians'!$D$179</f>
        <v>6580</v>
      </c>
      <c r="AB18" s="6">
        <v>6763</v>
      </c>
      <c r="AC18" s="217">
        <v>6897</v>
      </c>
      <c r="AD18" s="10">
        <v>3626</v>
      </c>
      <c r="AE18" s="10">
        <v>6918</v>
      </c>
      <c r="AF18" s="10">
        <v>7433</v>
      </c>
      <c r="AG18" s="10">
        <v>7821</v>
      </c>
      <c r="AH18" s="10">
        <v>8432</v>
      </c>
      <c r="AI18" s="10">
        <v>8817</v>
      </c>
      <c r="AJ18" s="10">
        <v>8851</v>
      </c>
      <c r="AK18" s="10">
        <v>9063</v>
      </c>
      <c r="AL18" s="10">
        <v>9157</v>
      </c>
      <c r="AM18" s="10">
        <v>9258</v>
      </c>
      <c r="AN18" s="6">
        <v>10230</v>
      </c>
      <c r="AO18" s="6">
        <v>11597</v>
      </c>
      <c r="AP18" s="6">
        <v>12171</v>
      </c>
      <c r="AQ18" s="6">
        <v>12641</v>
      </c>
      <c r="AR18" s="6">
        <v>13022</v>
      </c>
      <c r="AS18" s="6">
        <v>13765</v>
      </c>
      <c r="AT18" s="6">
        <v>13983</v>
      </c>
      <c r="AU18" s="6">
        <v>14392</v>
      </c>
      <c r="AV18" s="6">
        <v>15039</v>
      </c>
      <c r="AW18" s="207">
        <v>16185</v>
      </c>
      <c r="AX18" s="207">
        <v>17205</v>
      </c>
      <c r="AY18" s="207">
        <v>18107</v>
      </c>
      <c r="AZ18" s="207">
        <v>18480</v>
      </c>
      <c r="BA18" s="6">
        <f>+'[1]Summary Medians'!$F$179</f>
        <v>19448</v>
      </c>
      <c r="BB18" s="6">
        <f>+'[1]Summary Medians'!$G$179</f>
        <v>19703</v>
      </c>
      <c r="BC18" s="6">
        <v>19934</v>
      </c>
      <c r="BD18" s="6">
        <v>20266</v>
      </c>
      <c r="BE18" s="47">
        <v>1267.5</v>
      </c>
      <c r="BF18" s="10">
        <v>1404</v>
      </c>
      <c r="BG18" s="43">
        <v>1536</v>
      </c>
      <c r="BH18" s="10">
        <v>1686</v>
      </c>
      <c r="BI18" s="10">
        <v>2155</v>
      </c>
      <c r="BJ18" s="43">
        <v>2221.5</v>
      </c>
      <c r="BK18" s="43">
        <v>2260.5</v>
      </c>
      <c r="BL18" s="43">
        <v>2364</v>
      </c>
      <c r="BM18" s="43">
        <v>2762</v>
      </c>
      <c r="BN18" s="6">
        <v>3260.5</v>
      </c>
      <c r="BO18" s="6">
        <v>3841.5</v>
      </c>
      <c r="BP18" s="6">
        <v>4021</v>
      </c>
      <c r="BQ18" s="6">
        <v>4366.5</v>
      </c>
      <c r="BR18" s="6">
        <v>4475.5</v>
      </c>
      <c r="BS18" s="6">
        <v>4908</v>
      </c>
      <c r="BT18" s="6">
        <v>5228.5</v>
      </c>
      <c r="BU18" s="6">
        <v>5335.5</v>
      </c>
      <c r="BV18" s="6">
        <v>5550</v>
      </c>
      <c r="BW18" s="6">
        <v>6529</v>
      </c>
      <c r="BX18" s="207">
        <v>7009</v>
      </c>
      <c r="BY18" s="207">
        <v>7693</v>
      </c>
      <c r="BZ18" s="207">
        <v>7294</v>
      </c>
      <c r="CA18" s="6">
        <f>+'[1]Summary Medians'!$C$173</f>
        <v>7375</v>
      </c>
      <c r="CB18" s="6">
        <f>+'[1]Summary Medians'!$D$173</f>
        <v>7663</v>
      </c>
      <c r="CC18" s="6">
        <v>7902.5</v>
      </c>
      <c r="CD18" s="6">
        <v>8127.5</v>
      </c>
      <c r="CE18" s="47">
        <v>7851.5</v>
      </c>
      <c r="CF18" s="10">
        <v>8446</v>
      </c>
      <c r="CG18" s="43">
        <v>9062</v>
      </c>
      <c r="CH18" s="43">
        <v>9802</v>
      </c>
      <c r="CI18" s="43">
        <v>10687</v>
      </c>
      <c r="CJ18" s="43">
        <v>11207.5</v>
      </c>
      <c r="CK18" s="43">
        <v>11426.5</v>
      </c>
      <c r="CL18" s="43">
        <v>11530</v>
      </c>
      <c r="CM18" s="43">
        <v>11928</v>
      </c>
      <c r="CN18" s="6">
        <v>13252.5</v>
      </c>
      <c r="CO18" s="6">
        <v>15125.5</v>
      </c>
      <c r="CP18" s="6">
        <v>15869</v>
      </c>
      <c r="CQ18" s="6">
        <v>16864.5</v>
      </c>
      <c r="CR18" s="6">
        <v>17473.5</v>
      </c>
      <c r="CS18" s="6">
        <v>18331</v>
      </c>
      <c r="CT18" s="6">
        <v>19151.5</v>
      </c>
      <c r="CU18" s="6">
        <v>19933.5</v>
      </c>
      <c r="CV18" s="6">
        <v>20736.5</v>
      </c>
      <c r="CW18" s="6">
        <v>19064</v>
      </c>
      <c r="CX18" s="207">
        <v>19853</v>
      </c>
      <c r="CY18" s="207">
        <v>20953</v>
      </c>
      <c r="CZ18" s="207">
        <v>20920.5</v>
      </c>
      <c r="DA18" s="6">
        <f>+'[1]Summary Medians'!$F$173</f>
        <v>22433.5</v>
      </c>
      <c r="DB18" s="6">
        <f>+'[1]Summary Medians'!$G$173</f>
        <v>23269.5</v>
      </c>
      <c r="DC18" s="6">
        <v>24116</v>
      </c>
      <c r="DD18" s="6">
        <v>24907.5</v>
      </c>
      <c r="DE18" s="47">
        <v>1540</v>
      </c>
      <c r="DF18" s="10">
        <v>1717</v>
      </c>
      <c r="DG18" s="43">
        <v>1765</v>
      </c>
      <c r="DH18" s="10">
        <v>1868</v>
      </c>
      <c r="DI18" s="10">
        <v>1943</v>
      </c>
      <c r="DJ18" s="43">
        <v>2019</v>
      </c>
      <c r="DK18" s="43">
        <v>2039</v>
      </c>
      <c r="DL18" s="43">
        <v>2136</v>
      </c>
      <c r="DM18" s="43">
        <v>2309</v>
      </c>
      <c r="DN18" s="6">
        <v>2601</v>
      </c>
      <c r="DO18" s="6">
        <v>2993</v>
      </c>
      <c r="DP18" s="6">
        <v>3124</v>
      </c>
      <c r="DQ18" s="6">
        <v>3435</v>
      </c>
      <c r="DR18" s="6">
        <v>3467</v>
      </c>
      <c r="DS18" s="6">
        <v>3813</v>
      </c>
      <c r="DT18" s="6">
        <v>4091</v>
      </c>
      <c r="DU18" s="6">
        <v>4215</v>
      </c>
      <c r="DV18" s="6">
        <v>4330.5</v>
      </c>
      <c r="DW18" s="208">
        <v>5138</v>
      </c>
      <c r="DX18" s="207">
        <v>5440</v>
      </c>
      <c r="DY18" s="207">
        <v>5871</v>
      </c>
      <c r="DZ18" s="207">
        <v>6143</v>
      </c>
      <c r="EA18" s="207">
        <v>6143</v>
      </c>
      <c r="EB18" s="6">
        <f>+'[1]Summary Medians'!$D$174</f>
        <v>6580</v>
      </c>
      <c r="EC18" s="6">
        <v>6997</v>
      </c>
      <c r="ED18" s="6">
        <v>6973</v>
      </c>
      <c r="EE18" s="47">
        <v>8124</v>
      </c>
      <c r="EF18" s="10">
        <v>8759</v>
      </c>
      <c r="EG18" s="43">
        <v>9291</v>
      </c>
      <c r="EH18" s="43">
        <v>9824</v>
      </c>
      <c r="EI18" s="43">
        <v>10261</v>
      </c>
      <c r="EJ18" s="43">
        <v>10307</v>
      </c>
      <c r="EK18" s="43">
        <v>10493</v>
      </c>
      <c r="EL18" s="43">
        <v>10590</v>
      </c>
      <c r="EM18" s="43">
        <v>10763</v>
      </c>
      <c r="EN18" s="6">
        <v>11815</v>
      </c>
      <c r="EO18" s="6">
        <v>13367</v>
      </c>
      <c r="EP18" s="6">
        <v>14017</v>
      </c>
      <c r="EQ18" s="6">
        <v>14403</v>
      </c>
      <c r="ER18" s="6">
        <v>14735</v>
      </c>
      <c r="ES18" s="6">
        <v>15081</v>
      </c>
      <c r="ET18" s="6">
        <v>14931</v>
      </c>
      <c r="EU18" s="6">
        <v>15168</v>
      </c>
      <c r="EV18" s="6">
        <v>15517</v>
      </c>
      <c r="EW18" s="208">
        <v>16185</v>
      </c>
      <c r="EX18" s="207">
        <v>17205</v>
      </c>
      <c r="EY18" s="207">
        <v>19042.5</v>
      </c>
      <c r="EZ18" s="207">
        <v>20256</v>
      </c>
      <c r="FA18" s="207">
        <v>21340</v>
      </c>
      <c r="FB18" s="6">
        <f>+'[1]Summary Medians'!$G$174</f>
        <v>22154</v>
      </c>
      <c r="FC18" s="6">
        <v>22955</v>
      </c>
      <c r="FD18" s="6">
        <v>23250</v>
      </c>
      <c r="FE18" s="47">
        <v>1255</v>
      </c>
      <c r="FF18" s="10">
        <v>1375</v>
      </c>
      <c r="FG18" s="10">
        <v>1447</v>
      </c>
      <c r="FH18" s="10">
        <v>1604</v>
      </c>
      <c r="FI18" s="10">
        <v>1663.5</v>
      </c>
      <c r="FJ18" s="43">
        <v>1730</v>
      </c>
      <c r="FK18" s="43">
        <v>1793</v>
      </c>
      <c r="FL18" s="43">
        <v>1901.5</v>
      </c>
      <c r="FM18" s="43">
        <v>2045</v>
      </c>
      <c r="FN18" s="6">
        <v>2329</v>
      </c>
      <c r="FO18" s="6">
        <v>2734.5</v>
      </c>
      <c r="FP18" s="6">
        <v>2927</v>
      </c>
      <c r="FQ18" s="6">
        <v>3273</v>
      </c>
      <c r="FR18" s="6">
        <v>3410</v>
      </c>
      <c r="FS18" s="6">
        <v>3895</v>
      </c>
      <c r="FT18" s="6">
        <v>4151</v>
      </c>
      <c r="FU18" s="6">
        <v>4191</v>
      </c>
      <c r="FV18" s="6">
        <v>4403.5</v>
      </c>
      <c r="FW18" s="208">
        <v>4960.5</v>
      </c>
      <c r="FX18" s="207">
        <v>5375.5</v>
      </c>
      <c r="FY18" s="207">
        <v>5925</v>
      </c>
      <c r="FZ18" s="207">
        <v>6265</v>
      </c>
      <c r="GA18" s="207">
        <v>6305</v>
      </c>
      <c r="GB18" s="6">
        <f>+'[1]Summary Medians'!$D$175</f>
        <v>6623</v>
      </c>
      <c r="GC18" s="6">
        <v>6737</v>
      </c>
      <c r="GD18" s="6">
        <v>6897</v>
      </c>
      <c r="GE18" s="47">
        <v>6927</v>
      </c>
      <c r="GF18" s="10">
        <v>7441</v>
      </c>
      <c r="GG18" s="10">
        <v>7931</v>
      </c>
      <c r="GH18" s="43">
        <v>8446</v>
      </c>
      <c r="GI18" s="43">
        <v>8818</v>
      </c>
      <c r="GJ18" s="43">
        <v>8858</v>
      </c>
      <c r="GK18" s="43">
        <v>9063</v>
      </c>
      <c r="GL18" s="43">
        <v>9171.5</v>
      </c>
      <c r="GM18" s="43">
        <v>9315</v>
      </c>
      <c r="GN18" s="6">
        <v>10251</v>
      </c>
      <c r="GO18" s="6">
        <v>11656.5</v>
      </c>
      <c r="GP18" s="6">
        <v>12294</v>
      </c>
      <c r="GQ18" s="6">
        <v>12709</v>
      </c>
      <c r="GR18" s="6">
        <v>13022</v>
      </c>
      <c r="GS18" s="6">
        <v>13765</v>
      </c>
      <c r="GT18" s="6">
        <v>13813.5</v>
      </c>
      <c r="GU18" s="6">
        <v>14085.5</v>
      </c>
      <c r="GV18" s="6">
        <v>14551.5</v>
      </c>
      <c r="GW18" s="208">
        <v>15777.5</v>
      </c>
      <c r="GX18" s="207">
        <v>16433.5</v>
      </c>
      <c r="GY18" s="207">
        <v>15773</v>
      </c>
      <c r="GZ18" s="207">
        <v>16503</v>
      </c>
      <c r="HA18" s="6">
        <f>+'[1]Summary Medians'!$F$175</f>
        <v>18402</v>
      </c>
      <c r="HB18" s="6">
        <f>+'[1]Summary Medians'!$G$175</f>
        <v>18732</v>
      </c>
      <c r="HC18" s="6">
        <v>19132</v>
      </c>
      <c r="HD18" s="6">
        <v>19416</v>
      </c>
      <c r="HE18" s="45">
        <v>1344</v>
      </c>
      <c r="HF18" s="10">
        <v>1492</v>
      </c>
      <c r="HG18" s="10">
        <v>1528</v>
      </c>
      <c r="HH18" s="10">
        <v>1664</v>
      </c>
      <c r="HI18" s="10">
        <v>1561</v>
      </c>
      <c r="HJ18" s="43">
        <v>1621</v>
      </c>
      <c r="HK18" s="43">
        <v>1709</v>
      </c>
      <c r="HL18" s="43">
        <v>1798</v>
      </c>
      <c r="HM18" s="43">
        <v>1990</v>
      </c>
      <c r="HN18" s="6">
        <v>2198.5</v>
      </c>
      <c r="HO18" s="6">
        <v>2563</v>
      </c>
      <c r="HP18" s="6">
        <v>2237</v>
      </c>
      <c r="HQ18" s="6">
        <v>2521</v>
      </c>
      <c r="HR18" s="6">
        <v>2521</v>
      </c>
      <c r="HS18" s="6">
        <v>2867</v>
      </c>
      <c r="HT18" s="6">
        <v>3044</v>
      </c>
      <c r="HU18" s="6">
        <v>3044</v>
      </c>
      <c r="HV18" s="6">
        <v>3177</v>
      </c>
      <c r="HW18" s="208">
        <v>3476</v>
      </c>
      <c r="HX18" s="207">
        <v>4109</v>
      </c>
      <c r="HY18" s="207">
        <v>4324</v>
      </c>
      <c r="HZ18" s="207">
        <v>4605</v>
      </c>
      <c r="IA18" s="6">
        <f>+'[1]Summary Medians'!$C$176</f>
        <v>4655</v>
      </c>
      <c r="IB18" s="6">
        <f>+'[1]Summary Medians'!$D$176</f>
        <v>4885</v>
      </c>
      <c r="IC18" s="6">
        <v>5085</v>
      </c>
      <c r="ID18" s="6">
        <v>5183</v>
      </c>
      <c r="IE18" s="45">
        <v>7016</v>
      </c>
      <c r="IF18" s="10">
        <v>7558</v>
      </c>
      <c r="IG18" s="10">
        <v>8012</v>
      </c>
      <c r="IH18" s="43">
        <v>8506</v>
      </c>
      <c r="II18" s="43">
        <v>8715</v>
      </c>
      <c r="IJ18" s="43">
        <v>8749</v>
      </c>
      <c r="IK18" s="43">
        <v>8979</v>
      </c>
      <c r="IL18" s="43">
        <v>9068</v>
      </c>
      <c r="IM18" s="43">
        <v>9300</v>
      </c>
      <c r="IN18" s="6">
        <v>10207</v>
      </c>
      <c r="IO18" s="6">
        <v>11580</v>
      </c>
      <c r="IP18" s="6">
        <v>11598</v>
      </c>
      <c r="IQ18" s="6">
        <v>11957</v>
      </c>
      <c r="IR18" s="6">
        <v>12257</v>
      </c>
      <c r="IS18" s="6">
        <v>12603</v>
      </c>
      <c r="IT18" s="6">
        <v>13226</v>
      </c>
      <c r="IU18" s="6">
        <v>13226</v>
      </c>
      <c r="IV18" s="6">
        <v>13520</v>
      </c>
      <c r="IW18" s="208">
        <v>13940</v>
      </c>
      <c r="IX18" s="207">
        <v>14721</v>
      </c>
      <c r="IY18" s="207">
        <v>15028</v>
      </c>
      <c r="IZ18" s="207">
        <v>15401</v>
      </c>
      <c r="JA18" s="6">
        <f>+'[1]Summary Medians'!$F$176</f>
        <v>16263</v>
      </c>
      <c r="JB18" s="6">
        <f>+'[1]Summary Medians'!$G$176</f>
        <v>16493</v>
      </c>
      <c r="JC18" s="6">
        <v>16693</v>
      </c>
      <c r="JD18" s="6">
        <v>16791</v>
      </c>
      <c r="JE18" s="47">
        <v>1043</v>
      </c>
      <c r="JF18" s="10">
        <v>1119</v>
      </c>
      <c r="JG18" s="43">
        <v>1165</v>
      </c>
      <c r="JH18" s="10">
        <v>1330</v>
      </c>
      <c r="JI18" s="10">
        <v>1467</v>
      </c>
      <c r="JJ18" s="43">
        <v>1536</v>
      </c>
      <c r="JK18" s="43">
        <v>1613</v>
      </c>
      <c r="JL18" s="43">
        <v>1706</v>
      </c>
      <c r="JM18" s="6">
        <v>1860</v>
      </c>
      <c r="JN18" s="6">
        <v>2069</v>
      </c>
      <c r="JO18" s="6">
        <v>2365</v>
      </c>
      <c r="JP18" s="6">
        <v>2565</v>
      </c>
      <c r="JQ18" s="6">
        <v>2825</v>
      </c>
      <c r="JR18" s="6">
        <v>2980</v>
      </c>
      <c r="JS18" s="6">
        <v>3322</v>
      </c>
      <c r="JT18" s="6">
        <v>3403.5</v>
      </c>
      <c r="JU18" s="6">
        <v>3498.5</v>
      </c>
      <c r="JV18" s="6">
        <v>3629</v>
      </c>
      <c r="JW18" s="208">
        <v>4114</v>
      </c>
      <c r="JX18" s="207">
        <v>4613.5</v>
      </c>
      <c r="JY18" s="207">
        <v>4899</v>
      </c>
      <c r="JZ18" s="207">
        <v>5306</v>
      </c>
      <c r="KA18" s="6">
        <f>+'[1]Summary Medians'!$C$177</f>
        <v>5435</v>
      </c>
      <c r="KB18" s="6">
        <f>+'[1]Summary Medians'!$D$177</f>
        <v>5635.5</v>
      </c>
      <c r="KC18" s="6">
        <v>5810</v>
      </c>
      <c r="KD18" s="6">
        <v>5948</v>
      </c>
      <c r="KE18" s="47">
        <v>6388</v>
      </c>
      <c r="KF18" s="10">
        <v>6834</v>
      </c>
      <c r="KG18" s="43">
        <v>7273</v>
      </c>
      <c r="KH18" s="43">
        <v>7970.5</v>
      </c>
      <c r="KI18" s="43">
        <v>8621</v>
      </c>
      <c r="KJ18" s="43">
        <v>8664</v>
      </c>
      <c r="KK18" s="43">
        <v>8883</v>
      </c>
      <c r="KL18" s="43">
        <v>8976</v>
      </c>
      <c r="KM18" s="43">
        <v>9130</v>
      </c>
      <c r="KN18" s="6">
        <v>9991</v>
      </c>
      <c r="KO18" s="6">
        <v>11284</v>
      </c>
      <c r="KP18" s="6">
        <v>11930</v>
      </c>
      <c r="KQ18" s="6">
        <v>12265</v>
      </c>
      <c r="KR18" s="6">
        <v>12420</v>
      </c>
      <c r="KS18" s="6">
        <v>12582</v>
      </c>
      <c r="KT18" s="6">
        <v>12353.5</v>
      </c>
      <c r="KU18" s="6">
        <v>12448.5</v>
      </c>
      <c r="KV18" s="6">
        <v>12725.5</v>
      </c>
      <c r="KW18" s="208">
        <v>13290.5</v>
      </c>
      <c r="KX18" s="207">
        <v>13773.5</v>
      </c>
      <c r="KY18" s="207">
        <v>14077.5</v>
      </c>
      <c r="KZ18" s="207">
        <v>14316</v>
      </c>
      <c r="LA18" s="6">
        <f>+'[1]Summary Medians'!$F$177</f>
        <v>15176</v>
      </c>
      <c r="LB18" s="6">
        <f>+'[1]Summary Medians'!$G$177</f>
        <v>15767.5</v>
      </c>
      <c r="LC18" s="6">
        <v>16337.5</v>
      </c>
      <c r="LD18" s="6">
        <v>16867</v>
      </c>
      <c r="LE18" s="47">
        <v>1150</v>
      </c>
      <c r="LF18" s="10">
        <v>1242</v>
      </c>
      <c r="LG18" s="43">
        <v>1326</v>
      </c>
      <c r="LH18" s="10">
        <v>1410</v>
      </c>
      <c r="LI18" s="10">
        <v>1468</v>
      </c>
      <c r="LJ18" s="43">
        <v>1522</v>
      </c>
      <c r="LK18" s="43">
        <v>1572</v>
      </c>
      <c r="LL18" s="43">
        <v>1664</v>
      </c>
      <c r="LM18" s="43">
        <v>1805</v>
      </c>
      <c r="LN18" s="6">
        <v>2043</v>
      </c>
      <c r="LO18" s="6">
        <v>2326</v>
      </c>
      <c r="LP18" s="6">
        <v>2394</v>
      </c>
      <c r="LQ18" s="6">
        <v>2675</v>
      </c>
      <c r="LR18" s="6">
        <v>2805</v>
      </c>
      <c r="LS18" s="6">
        <v>3108</v>
      </c>
      <c r="LT18" s="6">
        <v>3471.5</v>
      </c>
      <c r="LU18" s="6">
        <v>3548</v>
      </c>
      <c r="LV18" s="6">
        <v>3681</v>
      </c>
      <c r="LW18" s="208">
        <v>4184.5</v>
      </c>
      <c r="LX18" s="207">
        <v>4603.5</v>
      </c>
      <c r="LY18" s="207">
        <v>5033</v>
      </c>
      <c r="LZ18" s="207">
        <v>5335</v>
      </c>
      <c r="MA18" s="6">
        <f>+'[1]Summary Medians'!$C$178</f>
        <v>5445</v>
      </c>
      <c r="MB18" s="6">
        <f>+'[1]Summary Medians'!$D$178</f>
        <v>5631</v>
      </c>
      <c r="MC18" s="6">
        <v>5933</v>
      </c>
      <c r="MD18" s="6">
        <v>6065.5</v>
      </c>
      <c r="ME18" s="47">
        <v>6168</v>
      </c>
      <c r="MF18" s="10">
        <v>6606</v>
      </c>
      <c r="MG18" s="43">
        <v>7058</v>
      </c>
      <c r="MH18" s="43">
        <v>7450</v>
      </c>
      <c r="MI18" s="43">
        <v>7784</v>
      </c>
      <c r="MJ18" s="43">
        <v>7816</v>
      </c>
      <c r="MK18" s="43">
        <v>7990</v>
      </c>
      <c r="ML18" s="43">
        <v>8082</v>
      </c>
      <c r="MM18" s="43">
        <v>8223</v>
      </c>
      <c r="MN18" s="6">
        <v>9039</v>
      </c>
      <c r="MO18" s="6">
        <v>10197</v>
      </c>
      <c r="MP18" s="6">
        <v>10659</v>
      </c>
      <c r="MQ18" s="6">
        <v>11015</v>
      </c>
      <c r="MR18" s="6">
        <v>11445</v>
      </c>
      <c r="MS18" s="6">
        <v>11748</v>
      </c>
      <c r="MT18" s="6">
        <v>13407</v>
      </c>
      <c r="MU18" s="6">
        <v>13720</v>
      </c>
      <c r="MV18" s="6">
        <v>14064</v>
      </c>
      <c r="MW18" s="6">
        <v>15389</v>
      </c>
      <c r="MX18" s="207">
        <v>16291</v>
      </c>
      <c r="MY18" s="207">
        <v>17303</v>
      </c>
      <c r="MZ18" s="207">
        <v>17674.5</v>
      </c>
      <c r="NA18" s="6">
        <f>+'[1]Summary Medians'!$F$178</f>
        <v>18718</v>
      </c>
      <c r="NB18" s="6">
        <f>+'[1]Summary Medians'!$G$178</f>
        <v>19614.5</v>
      </c>
      <c r="NC18" s="6">
        <v>20616</v>
      </c>
      <c r="ND18" s="6">
        <v>20999</v>
      </c>
    </row>
    <row r="19" spans="1:368">
      <c r="A19" s="4" t="s">
        <v>28</v>
      </c>
      <c r="C19" s="10">
        <v>615</v>
      </c>
      <c r="D19" s="10">
        <v>1379</v>
      </c>
      <c r="E19" s="10">
        <v>1504</v>
      </c>
      <c r="F19" s="10">
        <v>1523</v>
      </c>
      <c r="G19" s="10">
        <v>1666</v>
      </c>
      <c r="H19" s="10">
        <v>1687.5</v>
      </c>
      <c r="I19" s="50">
        <v>1850.25</v>
      </c>
      <c r="J19" s="50">
        <v>1871</v>
      </c>
      <c r="K19" s="50">
        <v>1977</v>
      </c>
      <c r="L19" s="50">
        <v>1993</v>
      </c>
      <c r="M19" s="6">
        <v>2179.625</v>
      </c>
      <c r="N19" s="6">
        <v>2345.75</v>
      </c>
      <c r="O19" s="6">
        <v>2763.25</v>
      </c>
      <c r="P19" s="6">
        <v>3007</v>
      </c>
      <c r="Q19" s="6">
        <v>3270</v>
      </c>
      <c r="R19" s="6">
        <v>3492.75</v>
      </c>
      <c r="S19" s="6">
        <v>3841.2</v>
      </c>
      <c r="T19" s="6">
        <v>4221</v>
      </c>
      <c r="U19" s="6">
        <v>4221</v>
      </c>
      <c r="V19" s="207">
        <v>4431.8999999999996</v>
      </c>
      <c r="W19" s="207">
        <v>4717.5</v>
      </c>
      <c r="X19" s="207">
        <v>5046</v>
      </c>
      <c r="Y19" s="207">
        <v>5315</v>
      </c>
      <c r="Z19" s="6">
        <f>+'[1]Summary Medians'!$C$196</f>
        <v>5688</v>
      </c>
      <c r="AA19" s="6">
        <f>+'[1]Summary Medians'!$D$196</f>
        <v>5974.5</v>
      </c>
      <c r="AB19" s="6">
        <v>6690</v>
      </c>
      <c r="AC19" s="217">
        <v>7005</v>
      </c>
      <c r="AD19" s="10">
        <v>1647</v>
      </c>
      <c r="AE19" s="10">
        <v>3408</v>
      </c>
      <c r="AF19" s="10">
        <v>3669</v>
      </c>
      <c r="AG19" s="10">
        <v>3686</v>
      </c>
      <c r="AH19" s="10">
        <v>3871</v>
      </c>
      <c r="AI19" s="10">
        <v>3941</v>
      </c>
      <c r="AJ19" s="10">
        <v>4333.25</v>
      </c>
      <c r="AK19" s="10">
        <v>4366</v>
      </c>
      <c r="AL19" s="10">
        <v>4632</v>
      </c>
      <c r="AM19" s="10">
        <v>4648</v>
      </c>
      <c r="AN19" s="6">
        <v>5073.125</v>
      </c>
      <c r="AO19" s="6">
        <v>5474.5</v>
      </c>
      <c r="AP19" s="6">
        <v>6647.5</v>
      </c>
      <c r="AQ19" s="6">
        <v>7380</v>
      </c>
      <c r="AR19" s="6">
        <v>8070</v>
      </c>
      <c r="AS19" s="6">
        <v>8569.5</v>
      </c>
      <c r="AT19" s="6">
        <v>9314.1</v>
      </c>
      <c r="AU19" s="6">
        <v>10236</v>
      </c>
      <c r="AV19" s="6">
        <v>10236</v>
      </c>
      <c r="AW19" s="207">
        <v>10722</v>
      </c>
      <c r="AX19" s="207">
        <v>11197.5</v>
      </c>
      <c r="AY19" s="207">
        <v>11745</v>
      </c>
      <c r="AZ19" s="207">
        <v>12495</v>
      </c>
      <c r="BA19" s="6">
        <f>+'[1]Summary Medians'!$F$196</f>
        <v>13380</v>
      </c>
      <c r="BB19" s="6">
        <f>+'[1]Summary Medians'!$G$196</f>
        <v>14131.7</v>
      </c>
      <c r="BC19" s="6">
        <v>15210</v>
      </c>
      <c r="BD19" s="6">
        <v>15390</v>
      </c>
      <c r="BE19" s="47">
        <v>1767.5</v>
      </c>
      <c r="BF19" s="10">
        <v>1891.5</v>
      </c>
      <c r="BG19" s="43">
        <v>2083</v>
      </c>
      <c r="BH19" s="10">
        <v>2234</v>
      </c>
      <c r="BI19" s="10">
        <v>2188.4</v>
      </c>
      <c r="BJ19" s="43">
        <v>2398.4</v>
      </c>
      <c r="BK19" s="43">
        <v>2513.5</v>
      </c>
      <c r="BL19" s="43">
        <v>2617</v>
      </c>
      <c r="BM19" s="43">
        <v>2764.2</v>
      </c>
      <c r="BN19" s="6">
        <v>2886.8</v>
      </c>
      <c r="BO19" s="6">
        <v>2977</v>
      </c>
      <c r="BP19" s="6">
        <v>3737.2</v>
      </c>
      <c r="BQ19" s="6">
        <v>4110</v>
      </c>
      <c r="BR19" s="6">
        <v>4386.5</v>
      </c>
      <c r="BS19" s="6">
        <v>5053.2</v>
      </c>
      <c r="BT19" s="6">
        <v>5549.1</v>
      </c>
      <c r="BU19" s="6">
        <v>6346.9500000000007</v>
      </c>
      <c r="BV19" s="6">
        <v>6347</v>
      </c>
      <c r="BW19" s="6">
        <v>6781.2</v>
      </c>
      <c r="BX19" s="207">
        <v>7115.7</v>
      </c>
      <c r="BY19" s="207">
        <v>7391</v>
      </c>
      <c r="BZ19" s="207">
        <v>7391.5</v>
      </c>
      <c r="CA19" s="6">
        <f>+'[1]Summary Medians'!$C$190</f>
        <v>7568.25</v>
      </c>
      <c r="CB19" s="6">
        <f>+'[1]Summary Medians'!$D$190</f>
        <v>7921.25</v>
      </c>
      <c r="CC19" s="6">
        <v>8476</v>
      </c>
      <c r="CD19" s="6">
        <v>8900.5</v>
      </c>
      <c r="CE19" s="47">
        <v>4958.5</v>
      </c>
      <c r="CF19" s="10">
        <v>5338</v>
      </c>
      <c r="CG19" s="43">
        <v>5539</v>
      </c>
      <c r="CH19" s="43">
        <v>5923.9</v>
      </c>
      <c r="CI19" s="43">
        <v>5766</v>
      </c>
      <c r="CJ19" s="43">
        <v>6418.4</v>
      </c>
      <c r="CK19" s="43">
        <v>6533.5</v>
      </c>
      <c r="CL19" s="43">
        <v>6952</v>
      </c>
      <c r="CM19" s="43">
        <v>7099.2</v>
      </c>
      <c r="CN19" s="6">
        <v>7611</v>
      </c>
      <c r="CO19" s="6">
        <v>8078.45</v>
      </c>
      <c r="CP19" s="6">
        <v>9774.7000000000007</v>
      </c>
      <c r="CQ19" s="6">
        <v>11520</v>
      </c>
      <c r="CR19" s="6">
        <v>12345</v>
      </c>
      <c r="CS19" s="6">
        <v>13483.95</v>
      </c>
      <c r="CT19" s="6">
        <v>14818.35</v>
      </c>
      <c r="CU19" s="6">
        <v>16514.7</v>
      </c>
      <c r="CV19" s="6">
        <v>16515</v>
      </c>
      <c r="CW19" s="6">
        <v>17407.95</v>
      </c>
      <c r="CX19" s="207">
        <v>18265.95</v>
      </c>
      <c r="CY19" s="207">
        <v>19217</v>
      </c>
      <c r="CZ19" s="207">
        <v>19778.5</v>
      </c>
      <c r="DA19" s="6">
        <f>+'[1]Summary Medians'!$F$190</f>
        <v>20247.5</v>
      </c>
      <c r="DB19" s="6">
        <f>+'[1]Summary Medians'!$G$190</f>
        <v>21214.25</v>
      </c>
      <c r="DC19" s="6">
        <v>22698</v>
      </c>
      <c r="DD19" s="6">
        <v>24110</v>
      </c>
      <c r="DE19" s="45" t="s">
        <v>17</v>
      </c>
      <c r="DF19" s="10" t="s">
        <v>17</v>
      </c>
      <c r="DG19" s="10" t="s">
        <v>17</v>
      </c>
      <c r="DH19" s="10" t="s">
        <v>17</v>
      </c>
      <c r="DI19" s="10" t="s">
        <v>17</v>
      </c>
      <c r="DJ19" s="10" t="s">
        <v>17</v>
      </c>
      <c r="DK19" s="10" t="s">
        <v>17</v>
      </c>
      <c r="DL19" s="10" t="s">
        <v>17</v>
      </c>
      <c r="DM19" s="10" t="s">
        <v>17</v>
      </c>
      <c r="DN19" s="10" t="s">
        <v>17</v>
      </c>
      <c r="DO19" s="10" t="s">
        <v>17</v>
      </c>
      <c r="DP19" s="10" t="s">
        <v>17</v>
      </c>
      <c r="DQ19" s="10" t="s">
        <v>17</v>
      </c>
      <c r="DR19" s="10" t="s">
        <v>17</v>
      </c>
      <c r="DS19" s="10" t="s">
        <v>17</v>
      </c>
      <c r="DT19" s="10" t="s">
        <v>17</v>
      </c>
      <c r="DU19" s="10" t="s">
        <v>17</v>
      </c>
      <c r="DV19" s="10" t="s">
        <v>17</v>
      </c>
      <c r="DW19" s="10" t="s">
        <v>17</v>
      </c>
      <c r="DX19" s="10" t="s">
        <v>17</v>
      </c>
      <c r="DY19" s="10" t="s">
        <v>17</v>
      </c>
      <c r="DZ19" s="10" t="s">
        <v>17</v>
      </c>
      <c r="EA19" s="10" t="s">
        <v>17</v>
      </c>
      <c r="EB19" s="10" t="s">
        <v>17</v>
      </c>
      <c r="EC19" s="10" t="s">
        <v>17</v>
      </c>
      <c r="ED19" s="10" t="s">
        <v>17</v>
      </c>
      <c r="EE19" s="45" t="s">
        <v>17</v>
      </c>
      <c r="EF19" s="10" t="s">
        <v>17</v>
      </c>
      <c r="EG19" s="10" t="s">
        <v>17</v>
      </c>
      <c r="EH19" s="10" t="s">
        <v>17</v>
      </c>
      <c r="EI19" s="10" t="s">
        <v>17</v>
      </c>
      <c r="EJ19" s="10" t="s">
        <v>17</v>
      </c>
      <c r="EK19" s="10" t="s">
        <v>17</v>
      </c>
      <c r="EL19" s="10" t="s">
        <v>17</v>
      </c>
      <c r="EM19" s="10" t="s">
        <v>17</v>
      </c>
      <c r="EN19" s="10" t="s">
        <v>17</v>
      </c>
      <c r="EO19" s="10" t="s">
        <v>17</v>
      </c>
      <c r="EP19" s="6" t="s">
        <v>17</v>
      </c>
      <c r="EQ19" s="6" t="s">
        <v>17</v>
      </c>
      <c r="ER19" s="6" t="s">
        <v>17</v>
      </c>
      <c r="ES19" s="6" t="s">
        <v>17</v>
      </c>
      <c r="ET19" s="6" t="s">
        <v>17</v>
      </c>
      <c r="EU19" s="6" t="s">
        <v>17</v>
      </c>
      <c r="EV19" s="6" t="s">
        <v>17</v>
      </c>
      <c r="EW19" s="6" t="s">
        <v>17</v>
      </c>
      <c r="EX19" s="6" t="s">
        <v>17</v>
      </c>
      <c r="EY19" s="6" t="s">
        <v>17</v>
      </c>
      <c r="EZ19" s="6" t="s">
        <v>17</v>
      </c>
      <c r="FA19" s="6" t="s">
        <v>17</v>
      </c>
      <c r="FB19" s="6" t="s">
        <v>17</v>
      </c>
      <c r="FC19" s="6" t="s">
        <v>17</v>
      </c>
      <c r="FD19" s="6" t="s">
        <v>17</v>
      </c>
      <c r="FE19" s="47">
        <v>1369</v>
      </c>
      <c r="FF19" s="10">
        <v>1509</v>
      </c>
      <c r="FG19" s="43">
        <v>1513</v>
      </c>
      <c r="FH19" s="10">
        <v>1731</v>
      </c>
      <c r="FI19" s="10">
        <v>1716</v>
      </c>
      <c r="FJ19" s="43">
        <v>1871</v>
      </c>
      <c r="FK19" s="43">
        <v>1871</v>
      </c>
      <c r="FL19" s="43">
        <v>2001</v>
      </c>
      <c r="FM19" s="43">
        <v>2036</v>
      </c>
      <c r="FN19" s="6">
        <v>2106.5</v>
      </c>
      <c r="FO19" s="6">
        <v>2298</v>
      </c>
      <c r="FP19" s="6">
        <v>2713.5</v>
      </c>
      <c r="FQ19" s="6">
        <v>3011</v>
      </c>
      <c r="FR19" s="6">
        <v>3293</v>
      </c>
      <c r="FS19" s="6">
        <v>3513.75</v>
      </c>
      <c r="FT19" s="6">
        <v>3827.25</v>
      </c>
      <c r="FU19" s="6">
        <v>4188.75</v>
      </c>
      <c r="FV19" s="6">
        <v>4189</v>
      </c>
      <c r="FW19" s="208">
        <v>4419.75</v>
      </c>
      <c r="FX19" s="207">
        <v>4659.75</v>
      </c>
      <c r="FY19" s="207">
        <v>4974</v>
      </c>
      <c r="FZ19" s="207">
        <v>5214</v>
      </c>
      <c r="GA19" s="207">
        <v>5546</v>
      </c>
      <c r="GB19" s="6">
        <f>+'[1]Summary Medians'!$D$192</f>
        <v>5821.5</v>
      </c>
      <c r="GC19" s="6">
        <v>6453</v>
      </c>
      <c r="GD19" s="6">
        <v>6713.5</v>
      </c>
      <c r="GE19" s="47">
        <v>3398</v>
      </c>
      <c r="GF19" s="10">
        <v>3680</v>
      </c>
      <c r="GG19" s="43">
        <v>3684</v>
      </c>
      <c r="GH19" s="43">
        <v>3936</v>
      </c>
      <c r="GI19" s="43">
        <v>3921</v>
      </c>
      <c r="GJ19" s="43">
        <v>4354</v>
      </c>
      <c r="GK19" s="43">
        <v>4354</v>
      </c>
      <c r="GL19" s="43">
        <v>4656</v>
      </c>
      <c r="GM19" s="43">
        <v>4691</v>
      </c>
      <c r="GN19" s="6">
        <v>5000</v>
      </c>
      <c r="GO19" s="6">
        <v>5451</v>
      </c>
      <c r="GP19" s="6">
        <v>6613.5</v>
      </c>
      <c r="GQ19" s="6">
        <v>7590</v>
      </c>
      <c r="GR19" s="6">
        <v>8303</v>
      </c>
      <c r="GS19" s="6">
        <v>8756.25</v>
      </c>
      <c r="GT19" s="6">
        <v>9523.5</v>
      </c>
      <c r="GU19" s="6">
        <v>10448.25</v>
      </c>
      <c r="GV19" s="6">
        <v>10448.5</v>
      </c>
      <c r="GW19" s="208">
        <v>10981.5</v>
      </c>
      <c r="GX19" s="207">
        <v>11515.5</v>
      </c>
      <c r="GY19" s="207">
        <v>12186.75</v>
      </c>
      <c r="GZ19" s="207">
        <v>12781.5</v>
      </c>
      <c r="HA19" s="6">
        <f>+'[1]Summary Medians'!$F$192</f>
        <v>13460.25</v>
      </c>
      <c r="HB19" s="6">
        <f>+'[1]Summary Medians'!$G$192</f>
        <v>13934.25</v>
      </c>
      <c r="HC19" s="6">
        <v>15083</v>
      </c>
      <c r="HD19" s="6">
        <v>15734.5</v>
      </c>
      <c r="HE19" s="47">
        <v>1331.5</v>
      </c>
      <c r="HF19" s="10">
        <v>1409</v>
      </c>
      <c r="HG19" s="43">
        <v>1462</v>
      </c>
      <c r="HH19" s="10">
        <v>1613</v>
      </c>
      <c r="HI19" s="10">
        <v>1641.75</v>
      </c>
      <c r="HJ19" s="43">
        <v>1784.25</v>
      </c>
      <c r="HK19" s="43">
        <v>1807</v>
      </c>
      <c r="HL19" s="43">
        <v>1903</v>
      </c>
      <c r="HM19" s="43">
        <v>1980.75</v>
      </c>
      <c r="HN19" s="6">
        <v>2154.8000000000002</v>
      </c>
      <c r="HO19" s="6">
        <v>2303.5</v>
      </c>
      <c r="HP19" s="6">
        <v>2700</v>
      </c>
      <c r="HQ19" s="6">
        <v>3000</v>
      </c>
      <c r="HR19" s="6">
        <v>3270</v>
      </c>
      <c r="HS19" s="6" t="s">
        <v>17</v>
      </c>
      <c r="HT19" s="6" t="s">
        <v>17</v>
      </c>
      <c r="HU19" s="6" t="s">
        <v>17</v>
      </c>
      <c r="HV19" s="6" t="s">
        <v>17</v>
      </c>
      <c r="HW19" s="6" t="s">
        <v>17</v>
      </c>
      <c r="HX19" s="6" t="s">
        <v>17</v>
      </c>
      <c r="HY19" s="6">
        <v>5059.5</v>
      </c>
      <c r="HZ19" s="6">
        <v>5315</v>
      </c>
      <c r="IA19" s="6">
        <f>+'[1]Summary Medians'!$C$193</f>
        <v>5688</v>
      </c>
      <c r="IB19" s="6">
        <f>+'[1]Summary Medians'!$D$193</f>
        <v>5974.5</v>
      </c>
      <c r="IC19" s="6">
        <v>6450</v>
      </c>
      <c r="ID19" s="6">
        <v>6877.5</v>
      </c>
      <c r="IE19" s="47">
        <v>3361</v>
      </c>
      <c r="IF19" s="10">
        <v>3580</v>
      </c>
      <c r="IG19" s="43">
        <v>3600</v>
      </c>
      <c r="IH19" s="43">
        <v>3818</v>
      </c>
      <c r="II19" s="43">
        <v>3967</v>
      </c>
      <c r="IJ19" s="43">
        <v>4267.25</v>
      </c>
      <c r="IK19" s="43">
        <v>4290</v>
      </c>
      <c r="IL19" s="43">
        <v>4558</v>
      </c>
      <c r="IM19" s="43">
        <v>4635.75</v>
      </c>
      <c r="IN19" s="6">
        <v>5048.3</v>
      </c>
      <c r="IO19" s="6">
        <v>5456.5</v>
      </c>
      <c r="IP19" s="6">
        <v>6600</v>
      </c>
      <c r="IQ19" s="6">
        <v>7350</v>
      </c>
      <c r="IR19" s="6">
        <v>8040</v>
      </c>
      <c r="IS19" s="6" t="s">
        <v>17</v>
      </c>
      <c r="IT19" s="6" t="s">
        <v>17</v>
      </c>
      <c r="IU19" s="6" t="s">
        <v>17</v>
      </c>
      <c r="IV19" s="6" t="s">
        <v>17</v>
      </c>
      <c r="IW19" s="6" t="s">
        <v>17</v>
      </c>
      <c r="IX19" s="6" t="s">
        <v>17</v>
      </c>
      <c r="IY19" s="6">
        <v>12795</v>
      </c>
      <c r="IZ19" s="6">
        <v>13440</v>
      </c>
      <c r="JA19" s="6">
        <f>+'[1]Summary Medians'!$F$193</f>
        <v>13992</v>
      </c>
      <c r="JB19" s="6">
        <f>+'[1]Summary Medians'!$G$193</f>
        <v>14613</v>
      </c>
      <c r="JC19" s="6">
        <v>15720</v>
      </c>
      <c r="JD19" s="6">
        <v>14647.5</v>
      </c>
      <c r="JE19" s="45">
        <v>1340</v>
      </c>
      <c r="JF19" s="10">
        <v>1503</v>
      </c>
      <c r="JG19" s="10">
        <v>1531</v>
      </c>
      <c r="JH19" s="10">
        <v>1666</v>
      </c>
      <c r="JI19" s="10">
        <v>1658.5</v>
      </c>
      <c r="JJ19" s="43">
        <v>1846.75</v>
      </c>
      <c r="JK19" s="43">
        <v>1872</v>
      </c>
      <c r="JL19" s="43">
        <v>1977</v>
      </c>
      <c r="JM19" s="6">
        <v>2000</v>
      </c>
      <c r="JN19" s="6">
        <v>2186.9899999999998</v>
      </c>
      <c r="JO19" s="6">
        <v>2352</v>
      </c>
      <c r="JP19" s="6">
        <v>2764.5</v>
      </c>
      <c r="JQ19" s="6">
        <v>3000</v>
      </c>
      <c r="JR19" s="6">
        <v>3249</v>
      </c>
      <c r="JS19" s="6">
        <v>3450</v>
      </c>
      <c r="JT19" s="6">
        <v>3753</v>
      </c>
      <c r="JU19" s="6">
        <v>4110</v>
      </c>
      <c r="JV19" s="6">
        <v>4110</v>
      </c>
      <c r="JW19" s="208">
        <v>4369.5</v>
      </c>
      <c r="JX19" s="207">
        <v>4590</v>
      </c>
      <c r="JY19" s="207">
        <v>4905</v>
      </c>
      <c r="JZ19" s="207">
        <v>5190</v>
      </c>
      <c r="KA19" s="6">
        <f>+'[1]Summary Medians'!$C$194</f>
        <v>5549</v>
      </c>
      <c r="KB19" s="6">
        <f>+'[1]Summary Medians'!$D$194</f>
        <v>5820</v>
      </c>
      <c r="KC19" s="6">
        <v>6279</v>
      </c>
      <c r="KD19" s="6">
        <v>6390</v>
      </c>
      <c r="KE19" s="45">
        <v>3369</v>
      </c>
      <c r="KF19" s="10">
        <v>3664</v>
      </c>
      <c r="KG19" s="10">
        <v>3793</v>
      </c>
      <c r="KH19" s="43">
        <v>3871.25</v>
      </c>
      <c r="KI19" s="43">
        <v>4004</v>
      </c>
      <c r="KJ19" s="43">
        <v>4329.75</v>
      </c>
      <c r="KK19" s="43">
        <v>4355</v>
      </c>
      <c r="KL19" s="43">
        <v>4632</v>
      </c>
      <c r="KM19" s="43">
        <v>4655</v>
      </c>
      <c r="KN19" s="6">
        <v>5080.45</v>
      </c>
      <c r="KO19" s="6">
        <v>5505</v>
      </c>
      <c r="KP19" s="6">
        <v>6664.5</v>
      </c>
      <c r="KQ19" s="6">
        <v>7320</v>
      </c>
      <c r="KR19" s="6">
        <v>7859.5</v>
      </c>
      <c r="KS19" s="6">
        <v>8393.25</v>
      </c>
      <c r="KT19" s="6">
        <v>9202.5</v>
      </c>
      <c r="KU19" s="6">
        <v>10057.5</v>
      </c>
      <c r="KV19" s="6">
        <v>10057.5</v>
      </c>
      <c r="KW19" s="208">
        <v>10346.25</v>
      </c>
      <c r="KX19" s="207">
        <v>10923.75</v>
      </c>
      <c r="KY19" s="207">
        <v>11265</v>
      </c>
      <c r="KZ19" s="207">
        <v>11550</v>
      </c>
      <c r="LA19" s="6">
        <f>+'[1]Summary Medians'!$F$194</f>
        <v>12000</v>
      </c>
      <c r="LB19" s="6">
        <f>+'[1]Summary Medians'!$G$194</f>
        <v>12371</v>
      </c>
      <c r="LC19" s="6">
        <v>13538</v>
      </c>
      <c r="LD19" s="6">
        <v>14846.5</v>
      </c>
      <c r="LE19" s="47">
        <v>1393.5</v>
      </c>
      <c r="LF19" s="10">
        <v>1479.5</v>
      </c>
      <c r="LG19" s="43">
        <v>1522.5</v>
      </c>
      <c r="LH19" s="10">
        <v>1618</v>
      </c>
      <c r="LI19" s="10">
        <v>1686</v>
      </c>
      <c r="LJ19" s="43">
        <v>1836</v>
      </c>
      <c r="LK19" s="43">
        <v>1907</v>
      </c>
      <c r="LL19" s="43">
        <v>1966</v>
      </c>
      <c r="LM19" s="43">
        <v>1928</v>
      </c>
      <c r="LN19" s="6">
        <v>2185.25</v>
      </c>
      <c r="LO19" s="6">
        <v>2245</v>
      </c>
      <c r="LP19" s="6">
        <v>2762</v>
      </c>
      <c r="LQ19" s="6">
        <v>3003</v>
      </c>
      <c r="LR19" s="6">
        <v>3218</v>
      </c>
      <c r="LS19" s="6">
        <v>3340.95</v>
      </c>
      <c r="LT19" s="6">
        <v>3892.5</v>
      </c>
      <c r="LU19" s="6">
        <v>4276.5</v>
      </c>
      <c r="LV19" s="207">
        <v>4221</v>
      </c>
      <c r="LW19" s="207">
        <v>4512</v>
      </c>
      <c r="LX19" s="207">
        <v>5040</v>
      </c>
      <c r="LY19" s="207">
        <v>5400</v>
      </c>
      <c r="LZ19" s="207">
        <v>5790</v>
      </c>
      <c r="MA19" s="6">
        <f>+'[1]Summary Medians'!$C$195</f>
        <v>6270</v>
      </c>
      <c r="MB19" s="6">
        <f>+'[1]Summary Medians'!$D$195</f>
        <v>6570</v>
      </c>
      <c r="MC19" s="6">
        <v>7200</v>
      </c>
      <c r="MD19" s="6">
        <v>7200</v>
      </c>
      <c r="ME19" s="47">
        <v>3422.5</v>
      </c>
      <c r="MF19" s="10">
        <v>3650.5</v>
      </c>
      <c r="MG19" s="43">
        <v>3619.5</v>
      </c>
      <c r="MH19" s="43">
        <v>3822.5</v>
      </c>
      <c r="MI19" s="43">
        <v>3891</v>
      </c>
      <c r="MJ19" s="43">
        <v>4319</v>
      </c>
      <c r="MK19" s="43">
        <v>4390</v>
      </c>
      <c r="ML19" s="43">
        <v>4621</v>
      </c>
      <c r="MM19" s="43">
        <v>4583</v>
      </c>
      <c r="MN19" s="6">
        <v>5078.75</v>
      </c>
      <c r="MO19" s="6">
        <v>5398</v>
      </c>
      <c r="MP19" s="6">
        <v>6374</v>
      </c>
      <c r="MQ19" s="6">
        <v>7080</v>
      </c>
      <c r="MR19" s="6">
        <v>7838</v>
      </c>
      <c r="MS19" s="6">
        <v>8140.95</v>
      </c>
      <c r="MT19" s="6">
        <v>8856.6</v>
      </c>
      <c r="MU19" s="6">
        <v>9733.5</v>
      </c>
      <c r="MV19" s="6">
        <v>9734</v>
      </c>
      <c r="MW19" s="6">
        <v>10269</v>
      </c>
      <c r="MX19" s="207">
        <v>10821</v>
      </c>
      <c r="MY19" s="207">
        <v>11571</v>
      </c>
      <c r="MZ19" s="207">
        <v>12005</v>
      </c>
      <c r="NA19" s="6">
        <f>+'[1]Summary Medians'!$F$195</f>
        <v>12765</v>
      </c>
      <c r="NB19" s="6">
        <f>+'[1]Summary Medians'!$G$195</f>
        <v>13299</v>
      </c>
      <c r="NC19" s="6">
        <v>14460</v>
      </c>
      <c r="ND19" s="6">
        <v>15210</v>
      </c>
    </row>
    <row r="20" spans="1:368">
      <c r="A20" s="4" t="s">
        <v>29</v>
      </c>
      <c r="B20" s="3">
        <v>1270</v>
      </c>
      <c r="C20" s="10">
        <v>1270</v>
      </c>
      <c r="D20" s="10">
        <v>2650</v>
      </c>
      <c r="E20" s="10">
        <v>2950</v>
      </c>
      <c r="F20" s="10">
        <v>3036</v>
      </c>
      <c r="G20" s="10">
        <v>3060</v>
      </c>
      <c r="H20" s="10">
        <v>3112</v>
      </c>
      <c r="I20" s="50">
        <v>3270</v>
      </c>
      <c r="J20" s="50">
        <v>3350</v>
      </c>
      <c r="K20" s="50">
        <v>3410</v>
      </c>
      <c r="L20" s="50">
        <v>3624</v>
      </c>
      <c r="M20" s="6">
        <v>3868</v>
      </c>
      <c r="N20" s="6">
        <v>4704</v>
      </c>
      <c r="O20" s="6">
        <v>5460</v>
      </c>
      <c r="P20" s="6">
        <v>6100</v>
      </c>
      <c r="Q20" s="6">
        <v>6668</v>
      </c>
      <c r="R20" s="6">
        <v>7234</v>
      </c>
      <c r="S20" s="6">
        <v>7735</v>
      </c>
      <c r="T20" s="6">
        <v>8400</v>
      </c>
      <c r="U20" s="6">
        <v>8747.5</v>
      </c>
      <c r="V20" s="6">
        <v>9267</v>
      </c>
      <c r="W20" s="6">
        <v>9560</v>
      </c>
      <c r="X20" s="6">
        <v>9776</v>
      </c>
      <c r="Y20" s="6">
        <v>10064</v>
      </c>
      <c r="Z20" s="6">
        <f>+'[1]Summary Medians'!$C$213</f>
        <v>10383</v>
      </c>
      <c r="AA20" s="6">
        <f>+'[1]Summary Medians'!$D$213</f>
        <v>10735</v>
      </c>
      <c r="AB20" s="6">
        <v>11195</v>
      </c>
      <c r="AC20" s="217">
        <v>11610</v>
      </c>
      <c r="AD20" s="10">
        <v>2540</v>
      </c>
      <c r="AE20" s="10">
        <v>5300</v>
      </c>
      <c r="AF20" s="10">
        <v>5900</v>
      </c>
      <c r="AG20" s="10">
        <v>6250</v>
      </c>
      <c r="AH20" s="10">
        <v>6446</v>
      </c>
      <c r="AI20" s="10">
        <v>6770</v>
      </c>
      <c r="AJ20" s="10">
        <v>7284</v>
      </c>
      <c r="AK20" s="10">
        <v>7644</v>
      </c>
      <c r="AL20" s="10">
        <v>7844</v>
      </c>
      <c r="AM20" s="10">
        <v>8084</v>
      </c>
      <c r="AN20" s="6">
        <v>8756</v>
      </c>
      <c r="AO20" s="6">
        <v>10310</v>
      </c>
      <c r="AP20" s="6">
        <v>12258</v>
      </c>
      <c r="AQ20" s="6">
        <v>14140</v>
      </c>
      <c r="AR20" s="6">
        <v>15100</v>
      </c>
      <c r="AS20" s="6">
        <v>16190</v>
      </c>
      <c r="AT20" s="6">
        <v>16590</v>
      </c>
      <c r="AU20" s="6">
        <v>18091</v>
      </c>
      <c r="AV20" s="6">
        <v>18770</v>
      </c>
      <c r="AW20" s="207">
        <v>19207</v>
      </c>
      <c r="AX20" s="6">
        <v>20206</v>
      </c>
      <c r="AY20" s="6">
        <v>20747</v>
      </c>
      <c r="AZ20" s="6">
        <v>21413</v>
      </c>
      <c r="BA20" s="6">
        <f>+'[1]Summary Medians'!$F$213</f>
        <v>22129</v>
      </c>
      <c r="BB20" s="6">
        <f>+'[1]Summary Medians'!$G$213</f>
        <v>22844</v>
      </c>
      <c r="BC20" s="6">
        <v>23654</v>
      </c>
      <c r="BD20" s="6">
        <v>24360</v>
      </c>
      <c r="BE20" s="47">
        <v>2818</v>
      </c>
      <c r="BF20" s="10">
        <v>3090</v>
      </c>
      <c r="BG20" s="43">
        <v>3196</v>
      </c>
      <c r="BH20" s="10">
        <v>3280</v>
      </c>
      <c r="BI20" s="10">
        <v>3362</v>
      </c>
      <c r="BJ20" s="43">
        <v>3534</v>
      </c>
      <c r="BK20" s="43">
        <v>3630</v>
      </c>
      <c r="BL20" s="43">
        <v>3740</v>
      </c>
      <c r="BM20" s="43">
        <v>3729</v>
      </c>
      <c r="BN20" s="6">
        <v>4577</v>
      </c>
      <c r="BO20" s="6">
        <v>5409</v>
      </c>
      <c r="BP20" s="6">
        <v>6356</v>
      </c>
      <c r="BQ20" s="6">
        <v>7128</v>
      </c>
      <c r="BR20" s="6">
        <v>8065</v>
      </c>
      <c r="BS20" s="6">
        <v>8604</v>
      </c>
      <c r="BT20" s="6">
        <v>9108</v>
      </c>
      <c r="BU20" s="6">
        <v>9608</v>
      </c>
      <c r="BV20" s="6">
        <v>10117</v>
      </c>
      <c r="BW20" s="6">
        <v>10820</v>
      </c>
      <c r="BX20" s="6">
        <v>11236</v>
      </c>
      <c r="BY20" s="6">
        <v>11581</v>
      </c>
      <c r="BZ20" s="6">
        <v>11935</v>
      </c>
      <c r="CA20" s="6">
        <f>+'[1]Summary Medians'!$C$207</f>
        <v>12302</v>
      </c>
      <c r="CB20" s="6">
        <f>+'[1]Summary Medians'!$D$207</f>
        <v>12682</v>
      </c>
      <c r="CC20" s="6">
        <v>13081</v>
      </c>
      <c r="CD20" s="6">
        <v>13489</v>
      </c>
      <c r="CE20" s="47">
        <v>7046</v>
      </c>
      <c r="CF20" s="10">
        <v>7808</v>
      </c>
      <c r="CG20" s="43">
        <v>8074</v>
      </c>
      <c r="CH20" s="43">
        <v>8324</v>
      </c>
      <c r="CI20" s="43">
        <v>8574</v>
      </c>
      <c r="CJ20" s="43">
        <v>8940</v>
      </c>
      <c r="CK20" s="43">
        <v>9342</v>
      </c>
      <c r="CL20" s="43">
        <v>9814</v>
      </c>
      <c r="CM20" s="43">
        <v>9969</v>
      </c>
      <c r="CN20" s="6">
        <v>11144</v>
      </c>
      <c r="CO20" s="6">
        <v>13018</v>
      </c>
      <c r="CP20" s="6">
        <v>14824</v>
      </c>
      <c r="CQ20" s="6">
        <v>16594</v>
      </c>
      <c r="CR20" s="6">
        <v>18698</v>
      </c>
      <c r="CS20" s="6">
        <v>20030</v>
      </c>
      <c r="CT20" s="6">
        <v>21716</v>
      </c>
      <c r="CU20" s="6">
        <v>23154</v>
      </c>
      <c r="CV20" s="6">
        <v>24560</v>
      </c>
      <c r="CW20" s="6">
        <v>26391</v>
      </c>
      <c r="CX20" s="6">
        <v>27407</v>
      </c>
      <c r="CY20" s="6">
        <v>28622</v>
      </c>
      <c r="CZ20" s="6">
        <v>29508</v>
      </c>
      <c r="DA20" s="6">
        <f>+'[1]Summary Medians'!$F$207</f>
        <v>30451</v>
      </c>
      <c r="DB20" s="6">
        <f>+'[1]Summary Medians'!$G$207</f>
        <v>31549</v>
      </c>
      <c r="DC20" s="6">
        <v>32736</v>
      </c>
      <c r="DD20" s="6">
        <v>34010</v>
      </c>
      <c r="DE20" s="47">
        <v>2762</v>
      </c>
      <c r="DF20" s="10">
        <v>2954</v>
      </c>
      <c r="DG20" s="43">
        <v>3036</v>
      </c>
      <c r="DH20" s="10">
        <v>3112</v>
      </c>
      <c r="DI20" s="10">
        <v>3112</v>
      </c>
      <c r="DJ20" s="43">
        <v>3252</v>
      </c>
      <c r="DK20" s="43">
        <v>3344</v>
      </c>
      <c r="DL20" s="43">
        <v>3470</v>
      </c>
      <c r="DM20" s="10" t="s">
        <v>17</v>
      </c>
      <c r="DN20" s="10" t="s">
        <v>17</v>
      </c>
      <c r="DO20" s="10" t="s">
        <v>17</v>
      </c>
      <c r="DP20" s="10" t="s">
        <v>17</v>
      </c>
      <c r="DQ20" s="6">
        <v>7816</v>
      </c>
      <c r="DR20" s="10" t="s">
        <v>17</v>
      </c>
      <c r="DS20" s="10" t="s">
        <v>17</v>
      </c>
      <c r="DT20" s="10" t="s">
        <v>17</v>
      </c>
      <c r="DU20" s="10" t="s">
        <v>17</v>
      </c>
      <c r="DV20" s="10" t="s">
        <v>17</v>
      </c>
      <c r="DW20" s="10" t="s">
        <v>17</v>
      </c>
      <c r="DX20" s="10" t="s">
        <v>17</v>
      </c>
      <c r="DY20" s="10" t="s">
        <v>17</v>
      </c>
      <c r="DZ20" s="10" t="s">
        <v>17</v>
      </c>
      <c r="EA20" s="10" t="s">
        <v>17</v>
      </c>
      <c r="EB20" s="10" t="s">
        <v>17</v>
      </c>
      <c r="EC20" s="10" t="s">
        <v>17</v>
      </c>
      <c r="ED20" s="10" t="s">
        <v>17</v>
      </c>
      <c r="EE20" s="47">
        <v>7380</v>
      </c>
      <c r="EF20" s="10">
        <v>7896</v>
      </c>
      <c r="EG20" s="43">
        <v>6958</v>
      </c>
      <c r="EH20" s="43">
        <v>8316</v>
      </c>
      <c r="EI20" s="43">
        <v>8316</v>
      </c>
      <c r="EJ20" s="43">
        <v>8676</v>
      </c>
      <c r="EK20" s="43">
        <v>9100</v>
      </c>
      <c r="EL20" s="43">
        <v>9456</v>
      </c>
      <c r="EM20" s="10" t="s">
        <v>17</v>
      </c>
      <c r="EN20" s="10" t="s">
        <v>17</v>
      </c>
      <c r="EO20" s="10" t="s">
        <v>17</v>
      </c>
      <c r="EP20" s="6" t="s">
        <v>17</v>
      </c>
      <c r="EQ20" s="6">
        <v>14410</v>
      </c>
      <c r="ER20" s="6" t="s">
        <v>17</v>
      </c>
      <c r="ES20" s="6" t="s">
        <v>17</v>
      </c>
      <c r="ET20" s="6" t="s">
        <v>17</v>
      </c>
      <c r="EU20" s="6" t="s">
        <v>17</v>
      </c>
      <c r="EV20" s="6" t="s">
        <v>17</v>
      </c>
      <c r="EW20" s="6" t="s">
        <v>17</v>
      </c>
      <c r="EX20" s="6" t="s">
        <v>17</v>
      </c>
      <c r="EY20" s="6" t="s">
        <v>17</v>
      </c>
      <c r="EZ20" s="6" t="s">
        <v>17</v>
      </c>
      <c r="FA20" s="6" t="s">
        <v>17</v>
      </c>
      <c r="FB20" s="6" t="s">
        <v>17</v>
      </c>
      <c r="FC20" s="6" t="s">
        <v>17</v>
      </c>
      <c r="FD20" s="6" t="s">
        <v>17</v>
      </c>
      <c r="FE20" s="47">
        <v>3112</v>
      </c>
      <c r="FF20" s="10">
        <v>3470</v>
      </c>
      <c r="FG20" s="43">
        <v>3620</v>
      </c>
      <c r="FH20" s="10">
        <v>3716</v>
      </c>
      <c r="FI20" s="10">
        <v>3818</v>
      </c>
      <c r="FJ20" s="43">
        <v>3918</v>
      </c>
      <c r="FK20" s="43">
        <v>4032</v>
      </c>
      <c r="FL20" s="43">
        <v>4126</v>
      </c>
      <c r="FM20" s="43">
        <v>4262</v>
      </c>
      <c r="FN20" s="6">
        <v>4668</v>
      </c>
      <c r="FO20" s="6">
        <v>5600</v>
      </c>
      <c r="FP20" s="6">
        <v>6652</v>
      </c>
      <c r="FQ20" s="6">
        <v>6051</v>
      </c>
      <c r="FR20" s="6">
        <v>7712</v>
      </c>
      <c r="FS20" s="6">
        <v>8367</v>
      </c>
      <c r="FT20" s="6">
        <v>8994</v>
      </c>
      <c r="FU20" s="6">
        <v>9780</v>
      </c>
      <c r="FV20" s="6">
        <v>10297</v>
      </c>
      <c r="FW20" s="208">
        <v>10893</v>
      </c>
      <c r="FX20" s="6">
        <v>11136</v>
      </c>
      <c r="FY20" s="6">
        <v>10523</v>
      </c>
      <c r="FZ20" s="6">
        <v>10838</v>
      </c>
      <c r="GA20" s="6">
        <f>+'[1]Summary Medians'!$C$209</f>
        <v>11098</v>
      </c>
      <c r="GB20" s="6">
        <f>+'[1]Summary Medians'!$D$209</f>
        <v>11364</v>
      </c>
      <c r="GC20" s="6">
        <v>11805</v>
      </c>
      <c r="GD20" s="6">
        <v>12422</v>
      </c>
      <c r="GE20" s="47">
        <v>5512</v>
      </c>
      <c r="GF20" s="10">
        <v>6110</v>
      </c>
      <c r="GG20" s="43">
        <v>6400</v>
      </c>
      <c r="GH20" s="43">
        <v>6672</v>
      </c>
      <c r="GI20" s="43">
        <v>6860</v>
      </c>
      <c r="GJ20" s="43">
        <v>7046</v>
      </c>
      <c r="GK20" s="43">
        <v>7250</v>
      </c>
      <c r="GL20" s="43">
        <v>7434</v>
      </c>
      <c r="GM20" s="43">
        <v>7680</v>
      </c>
      <c r="GN20" s="6">
        <v>8756</v>
      </c>
      <c r="GO20" s="6">
        <v>10310</v>
      </c>
      <c r="GP20" s="6">
        <v>12258</v>
      </c>
      <c r="GQ20" s="6">
        <v>14329</v>
      </c>
      <c r="GR20" s="6">
        <v>15746</v>
      </c>
      <c r="GS20" s="6">
        <v>17182</v>
      </c>
      <c r="GT20" s="6">
        <v>18883</v>
      </c>
      <c r="GU20" s="6">
        <v>20564</v>
      </c>
      <c r="GV20" s="6">
        <v>21721</v>
      </c>
      <c r="GW20" s="208">
        <v>23032</v>
      </c>
      <c r="GX20" s="6">
        <v>24063</v>
      </c>
      <c r="GY20" s="6">
        <v>25305</v>
      </c>
      <c r="GZ20" s="6">
        <v>26694</v>
      </c>
      <c r="HA20" s="6">
        <f>+'[1]Summary Medians'!$F$209</f>
        <v>27548</v>
      </c>
      <c r="HB20" s="6">
        <f>+'[1]Summary Medians'!$G$209</f>
        <v>28444</v>
      </c>
      <c r="HC20" s="6">
        <v>29963</v>
      </c>
      <c r="HD20" s="6">
        <v>30810</v>
      </c>
      <c r="HE20" s="45" t="s">
        <v>17</v>
      </c>
      <c r="HF20" s="10" t="s">
        <v>17</v>
      </c>
      <c r="HG20" s="10" t="s">
        <v>17</v>
      </c>
      <c r="HH20" s="10">
        <v>3060</v>
      </c>
      <c r="HI20" s="10">
        <v>3243.5</v>
      </c>
      <c r="HJ20" s="43">
        <v>3394</v>
      </c>
      <c r="HK20" s="43">
        <v>3510.5</v>
      </c>
      <c r="HL20" s="43">
        <v>3458</v>
      </c>
      <c r="HM20" s="43">
        <v>3517</v>
      </c>
      <c r="HN20" s="6">
        <v>3753.5</v>
      </c>
      <c r="HO20" s="6">
        <v>4462.5</v>
      </c>
      <c r="HP20" s="6">
        <v>5384.5</v>
      </c>
      <c r="HQ20" s="6">
        <v>6051</v>
      </c>
      <c r="HR20" s="6">
        <v>6522</v>
      </c>
      <c r="HS20" s="6">
        <v>7168</v>
      </c>
      <c r="HT20" s="6">
        <v>7735</v>
      </c>
      <c r="HU20" s="6">
        <v>8428</v>
      </c>
      <c r="HV20" s="6">
        <v>8735</v>
      </c>
      <c r="HW20" s="208">
        <v>9871</v>
      </c>
      <c r="HX20" s="6">
        <v>10216</v>
      </c>
      <c r="HY20" s="6" t="s">
        <v>17</v>
      </c>
      <c r="HZ20" s="6" t="s">
        <v>17</v>
      </c>
      <c r="IA20" s="6" t="s">
        <v>17</v>
      </c>
      <c r="IB20" s="6" t="s">
        <v>17</v>
      </c>
      <c r="IC20" s="6" t="s">
        <v>17</v>
      </c>
      <c r="ID20" s="6" t="s">
        <v>17</v>
      </c>
      <c r="IE20" s="45" t="s">
        <v>17</v>
      </c>
      <c r="IF20" s="10" t="s">
        <v>17</v>
      </c>
      <c r="IG20" s="10" t="s">
        <v>17</v>
      </c>
      <c r="IH20" s="43">
        <v>6120</v>
      </c>
      <c r="II20" s="43">
        <v>6858</v>
      </c>
      <c r="IJ20" s="43">
        <v>7361</v>
      </c>
      <c r="IK20" s="43">
        <v>7797</v>
      </c>
      <c r="IL20" s="43">
        <v>8101.5</v>
      </c>
      <c r="IM20" s="43">
        <v>7345</v>
      </c>
      <c r="IN20" s="6">
        <v>9471</v>
      </c>
      <c r="IO20" s="6">
        <v>11256</v>
      </c>
      <c r="IP20" s="6">
        <v>13221</v>
      </c>
      <c r="IQ20" s="6">
        <v>14329</v>
      </c>
      <c r="IR20" s="6">
        <v>15918</v>
      </c>
      <c r="IS20" s="6">
        <v>17487</v>
      </c>
      <c r="IT20" s="6">
        <v>19291</v>
      </c>
      <c r="IU20" s="6">
        <v>21031</v>
      </c>
      <c r="IV20" s="6">
        <v>22545</v>
      </c>
      <c r="IW20" s="208">
        <v>24800</v>
      </c>
      <c r="IX20" s="6">
        <v>27033</v>
      </c>
      <c r="IY20" s="6" t="s">
        <v>17</v>
      </c>
      <c r="IZ20" s="6" t="s">
        <v>17</v>
      </c>
      <c r="JA20" s="6" t="s">
        <v>17</v>
      </c>
      <c r="JB20" s="6" t="s">
        <v>17</v>
      </c>
      <c r="JC20" s="6" t="s">
        <v>17</v>
      </c>
      <c r="JD20" s="6" t="s">
        <v>17</v>
      </c>
      <c r="JE20" s="45">
        <v>2545</v>
      </c>
      <c r="JF20" s="10">
        <v>2875</v>
      </c>
      <c r="JG20" s="10">
        <v>2990</v>
      </c>
      <c r="JH20" s="10">
        <v>3010</v>
      </c>
      <c r="JI20" s="10">
        <v>2870</v>
      </c>
      <c r="JJ20" s="43">
        <v>3122</v>
      </c>
      <c r="JK20" s="43">
        <v>3267</v>
      </c>
      <c r="JL20" s="43">
        <v>3380</v>
      </c>
      <c r="JM20" s="6">
        <v>3724</v>
      </c>
      <c r="JN20" s="6">
        <v>4096</v>
      </c>
      <c r="JO20" s="6">
        <v>4556</v>
      </c>
      <c r="JP20" s="6">
        <v>5400</v>
      </c>
      <c r="JQ20" s="6">
        <v>5866</v>
      </c>
      <c r="JR20" s="6">
        <v>6480</v>
      </c>
      <c r="JS20" s="6">
        <v>7220</v>
      </c>
      <c r="JT20" s="6">
        <v>7459</v>
      </c>
      <c r="JU20" s="6">
        <v>8093</v>
      </c>
      <c r="JV20" s="6">
        <v>8462</v>
      </c>
      <c r="JW20" s="208">
        <v>8898</v>
      </c>
      <c r="JX20" s="6">
        <v>9258</v>
      </c>
      <c r="JY20" s="6">
        <v>9258</v>
      </c>
      <c r="JZ20" s="6">
        <v>9760</v>
      </c>
      <c r="KA20" s="6">
        <f>+'[1]Summary Medians'!$C$211</f>
        <v>10089</v>
      </c>
      <c r="KB20" s="6">
        <f>+'[1]Summary Medians'!$D$211</f>
        <v>10100</v>
      </c>
      <c r="KC20" s="6">
        <v>10428</v>
      </c>
      <c r="KD20" s="6">
        <v>10742</v>
      </c>
      <c r="KE20" s="45">
        <v>4990</v>
      </c>
      <c r="KF20" s="10">
        <v>5750</v>
      </c>
      <c r="KG20" s="10">
        <v>5980</v>
      </c>
      <c r="KH20" s="43">
        <v>6020</v>
      </c>
      <c r="KI20" s="43">
        <v>5705</v>
      </c>
      <c r="KJ20" s="43">
        <v>6139</v>
      </c>
      <c r="KK20" s="43">
        <v>6429</v>
      </c>
      <c r="KL20" s="43">
        <v>6656</v>
      </c>
      <c r="KM20" s="43">
        <v>7262</v>
      </c>
      <c r="KN20" s="6">
        <v>7902</v>
      </c>
      <c r="KO20" s="6">
        <v>8820</v>
      </c>
      <c r="KP20" s="6">
        <v>10850</v>
      </c>
      <c r="KQ20" s="6">
        <v>12034</v>
      </c>
      <c r="KR20" s="6">
        <v>13288</v>
      </c>
      <c r="KS20" s="6">
        <v>13930</v>
      </c>
      <c r="KT20" s="6">
        <v>14489</v>
      </c>
      <c r="KU20" s="6">
        <v>15569</v>
      </c>
      <c r="KV20" s="6">
        <v>16626</v>
      </c>
      <c r="KW20" s="208">
        <v>17470</v>
      </c>
      <c r="KX20" s="6">
        <v>18170</v>
      </c>
      <c r="KY20" s="6">
        <v>18170</v>
      </c>
      <c r="KZ20" s="6">
        <v>18910</v>
      </c>
      <c r="LA20" s="6">
        <f>+'[1]Summary Medians'!$F$211</f>
        <v>19856</v>
      </c>
      <c r="LB20" s="6">
        <f>+'[1]Summary Medians'!$G$211</f>
        <v>19856</v>
      </c>
      <c r="LC20" s="6">
        <v>20500</v>
      </c>
      <c r="LD20" s="6">
        <v>21120</v>
      </c>
      <c r="LE20" s="45">
        <v>2145</v>
      </c>
      <c r="LF20" s="10">
        <v>2470</v>
      </c>
      <c r="LG20" s="10">
        <v>2605</v>
      </c>
      <c r="LH20" s="10">
        <v>2689</v>
      </c>
      <c r="LI20" s="10">
        <v>2809</v>
      </c>
      <c r="LJ20" s="43">
        <v>3037</v>
      </c>
      <c r="LK20" s="43">
        <v>3134</v>
      </c>
      <c r="LL20" s="43">
        <v>3350</v>
      </c>
      <c r="LM20" s="43">
        <v>3558</v>
      </c>
      <c r="LN20" s="6">
        <v>3770</v>
      </c>
      <c r="LO20" s="6">
        <v>4374</v>
      </c>
      <c r="LP20" s="6">
        <v>5190</v>
      </c>
      <c r="LQ20" s="6">
        <v>6060</v>
      </c>
      <c r="LR20" s="6">
        <v>6636</v>
      </c>
      <c r="LS20" s="6">
        <v>6944</v>
      </c>
      <c r="LT20" s="6">
        <v>7383</v>
      </c>
      <c r="LU20" s="6">
        <v>7937</v>
      </c>
      <c r="LV20" s="208">
        <v>8271</v>
      </c>
      <c r="LW20" s="208">
        <v>8723</v>
      </c>
      <c r="LX20" s="6">
        <v>9063</v>
      </c>
      <c r="LY20" s="6">
        <v>9348</v>
      </c>
      <c r="LZ20" s="6">
        <v>9643</v>
      </c>
      <c r="MA20" s="6">
        <f>+'[1]Summary Medians'!$C$212</f>
        <v>9950</v>
      </c>
      <c r="MB20" s="6">
        <f>+'[1]Summary Medians'!$D$212</f>
        <v>10298</v>
      </c>
      <c r="MC20" s="6">
        <v>10693</v>
      </c>
      <c r="MD20" s="6">
        <v>11011</v>
      </c>
      <c r="ME20" s="47">
        <v>5300</v>
      </c>
      <c r="MF20" s="10">
        <v>5800</v>
      </c>
      <c r="MG20" s="43">
        <v>5594</v>
      </c>
      <c r="MH20" s="43">
        <v>6446</v>
      </c>
      <c r="MI20" s="43">
        <v>6770</v>
      </c>
      <c r="MJ20" s="43">
        <v>7284</v>
      </c>
      <c r="MK20" s="43">
        <v>7644</v>
      </c>
      <c r="ML20" s="43">
        <v>7865</v>
      </c>
      <c r="MM20" s="43">
        <v>8416</v>
      </c>
      <c r="MN20" s="6">
        <v>8760</v>
      </c>
      <c r="MO20" s="6">
        <v>9640</v>
      </c>
      <c r="MP20" s="6">
        <v>11086</v>
      </c>
      <c r="MQ20" s="6">
        <v>12304</v>
      </c>
      <c r="MR20" s="6">
        <v>13474</v>
      </c>
      <c r="MS20" s="6">
        <v>13953</v>
      </c>
      <c r="MT20" s="6">
        <v>14837</v>
      </c>
      <c r="MU20" s="6">
        <v>15790</v>
      </c>
      <c r="MV20" s="208">
        <v>16096</v>
      </c>
      <c r="MW20" s="208">
        <v>16923</v>
      </c>
      <c r="MX20" s="6">
        <v>17598</v>
      </c>
      <c r="MY20" s="6">
        <v>18229</v>
      </c>
      <c r="MZ20" s="6">
        <v>18955</v>
      </c>
      <c r="NA20" s="6">
        <f>+'[1]Summary Medians'!$F$212</f>
        <v>19556</v>
      </c>
      <c r="NB20" s="6">
        <f>+'[1]Summary Medians'!$G$212</f>
        <v>20176</v>
      </c>
      <c r="NC20" s="6">
        <v>20715</v>
      </c>
      <c r="ND20" s="6">
        <v>21274</v>
      </c>
    </row>
    <row r="21" spans="1:368">
      <c r="A21" s="4" t="s">
        <v>30</v>
      </c>
      <c r="B21" s="3">
        <v>878</v>
      </c>
      <c r="C21" s="10">
        <v>990</v>
      </c>
      <c r="D21" s="10">
        <v>1670</v>
      </c>
      <c r="E21" s="10">
        <v>1770</v>
      </c>
      <c r="F21" s="10">
        <v>1697</v>
      </c>
      <c r="G21" s="10">
        <v>1932</v>
      </c>
      <c r="H21" s="10">
        <v>2014</v>
      </c>
      <c r="I21" s="50">
        <v>2200</v>
      </c>
      <c r="J21" s="50">
        <v>2384</v>
      </c>
      <c r="K21" s="50">
        <v>2566</v>
      </c>
      <c r="L21" s="50">
        <v>2813</v>
      </c>
      <c r="M21" s="6">
        <v>3190</v>
      </c>
      <c r="N21" s="6">
        <v>3454</v>
      </c>
      <c r="O21" s="6">
        <v>3852</v>
      </c>
      <c r="P21" s="6">
        <v>4134</v>
      </c>
      <c r="Q21" s="6">
        <v>4500</v>
      </c>
      <c r="R21" s="6">
        <v>4688</v>
      </c>
      <c r="S21" s="6">
        <v>5062</v>
      </c>
      <c r="T21" s="6">
        <v>5310</v>
      </c>
      <c r="U21" s="6">
        <v>5769</v>
      </c>
      <c r="V21" s="207">
        <v>6190</v>
      </c>
      <c r="W21" s="207">
        <v>6718</v>
      </c>
      <c r="X21" s="207">
        <v>7056</v>
      </c>
      <c r="Y21" s="207">
        <v>7543</v>
      </c>
      <c r="Z21" s="6">
        <f>+'[1]Summary Medians'!$C$230</f>
        <v>8024</v>
      </c>
      <c r="AA21" s="6">
        <f>+'[1]Summary Medians'!$D$230</f>
        <v>8356</v>
      </c>
      <c r="AB21" s="6">
        <v>8341</v>
      </c>
      <c r="AC21" s="217">
        <v>8664</v>
      </c>
      <c r="AD21" s="10">
        <v>3138</v>
      </c>
      <c r="AE21" s="10">
        <v>5270</v>
      </c>
      <c r="AF21" s="10">
        <v>5550</v>
      </c>
      <c r="AG21" s="10">
        <v>5631</v>
      </c>
      <c r="AH21" s="10">
        <v>6062</v>
      </c>
      <c r="AI21" s="10">
        <v>6350</v>
      </c>
      <c r="AJ21" s="10">
        <v>6796</v>
      </c>
      <c r="AK21" s="10">
        <v>7210</v>
      </c>
      <c r="AL21" s="10">
        <v>7682</v>
      </c>
      <c r="AM21" s="10">
        <v>8441</v>
      </c>
      <c r="AN21" s="6">
        <v>9662</v>
      </c>
      <c r="AO21" s="6">
        <v>10412</v>
      </c>
      <c r="AP21" s="6">
        <v>11771</v>
      </c>
      <c r="AQ21" s="6">
        <v>12547</v>
      </c>
      <c r="AR21" s="6">
        <v>13799</v>
      </c>
      <c r="AS21" s="6">
        <v>14331</v>
      </c>
      <c r="AT21" s="6">
        <v>15256</v>
      </c>
      <c r="AU21" s="6">
        <v>16136</v>
      </c>
      <c r="AV21" s="6">
        <v>17671</v>
      </c>
      <c r="AW21" s="207">
        <v>19032</v>
      </c>
      <c r="AX21" s="207">
        <v>20928</v>
      </c>
      <c r="AY21" s="207">
        <v>21816</v>
      </c>
      <c r="AZ21" s="207">
        <v>23133</v>
      </c>
      <c r="BA21" s="6">
        <f>+'[1]Summary Medians'!$F$230</f>
        <v>23735</v>
      </c>
      <c r="BB21" s="6">
        <f>+'[1]Summary Medians'!$G$230</f>
        <v>24474</v>
      </c>
      <c r="BC21" s="6">
        <v>24067</v>
      </c>
      <c r="BD21" s="6">
        <v>24377</v>
      </c>
      <c r="BE21" s="47">
        <v>1898</v>
      </c>
      <c r="BF21" s="10">
        <v>2018</v>
      </c>
      <c r="BG21" s="43">
        <v>2016</v>
      </c>
      <c r="BH21" s="10">
        <v>2164</v>
      </c>
      <c r="BI21" s="10">
        <v>2236</v>
      </c>
      <c r="BJ21" s="43">
        <v>2576</v>
      </c>
      <c r="BK21" s="43">
        <v>2744</v>
      </c>
      <c r="BL21" s="43">
        <v>3104</v>
      </c>
      <c r="BM21" s="43">
        <v>3662</v>
      </c>
      <c r="BN21" s="6">
        <v>3784</v>
      </c>
      <c r="BO21" s="6">
        <v>4056</v>
      </c>
      <c r="BP21" s="6">
        <v>4450</v>
      </c>
      <c r="BQ21" s="6">
        <v>4749</v>
      </c>
      <c r="BR21" s="6">
        <v>5290</v>
      </c>
      <c r="BS21" s="6">
        <v>5622</v>
      </c>
      <c r="BT21" s="6">
        <v>5932</v>
      </c>
      <c r="BU21" s="6">
        <v>6250</v>
      </c>
      <c r="BV21" s="6">
        <v>6687</v>
      </c>
      <c r="BW21" s="6">
        <v>7186</v>
      </c>
      <c r="BX21" s="207">
        <v>8046</v>
      </c>
      <c r="BY21" s="207">
        <v>8663</v>
      </c>
      <c r="BZ21" s="207">
        <v>9930</v>
      </c>
      <c r="CA21" s="6">
        <f>+'[1]Summary Medians'!$C$224</f>
        <v>10424.5</v>
      </c>
      <c r="CB21" s="6">
        <f>+'[1]Summary Medians'!$D$224</f>
        <v>10852.5</v>
      </c>
      <c r="CC21" s="6">
        <v>10896.5</v>
      </c>
      <c r="CD21" s="6">
        <v>11143.5</v>
      </c>
      <c r="CE21" s="47">
        <v>5498</v>
      </c>
      <c r="CF21" s="10">
        <v>5798</v>
      </c>
      <c r="CG21" s="43">
        <v>5950</v>
      </c>
      <c r="CH21" s="43">
        <v>6294</v>
      </c>
      <c r="CI21" s="43">
        <v>6572</v>
      </c>
      <c r="CJ21" s="43">
        <v>7258</v>
      </c>
      <c r="CK21" s="43">
        <v>7800</v>
      </c>
      <c r="CL21" s="43">
        <v>9172</v>
      </c>
      <c r="CM21" s="43">
        <v>10216</v>
      </c>
      <c r="CN21" s="6">
        <v>11570</v>
      </c>
      <c r="CO21" s="6">
        <v>12408</v>
      </c>
      <c r="CP21" s="6">
        <v>13532</v>
      </c>
      <c r="CQ21" s="6">
        <v>14529</v>
      </c>
      <c r="CR21" s="6">
        <v>16360</v>
      </c>
      <c r="CS21" s="6">
        <v>17188</v>
      </c>
      <c r="CT21" s="6">
        <v>18174</v>
      </c>
      <c r="CU21" s="6">
        <v>19208</v>
      </c>
      <c r="CV21" s="6">
        <v>20176</v>
      </c>
      <c r="CW21" s="6">
        <v>21788</v>
      </c>
      <c r="CX21" s="207">
        <v>24342</v>
      </c>
      <c r="CY21" s="207">
        <v>25633</v>
      </c>
      <c r="CZ21" s="207">
        <v>26900</v>
      </c>
      <c r="DA21" s="6">
        <f>+'[1]Summary Medians'!$F$224</f>
        <v>25505.5</v>
      </c>
      <c r="DB21" s="6">
        <f>+'[1]Summary Medians'!$G$224</f>
        <v>25918.5</v>
      </c>
      <c r="DC21" s="6">
        <v>25962.5</v>
      </c>
      <c r="DD21" s="6">
        <v>26209.5</v>
      </c>
      <c r="DE21" s="47">
        <v>1748</v>
      </c>
      <c r="DF21" s="10">
        <v>1843</v>
      </c>
      <c r="DG21" s="43">
        <v>1972</v>
      </c>
      <c r="DH21" s="10">
        <v>2094</v>
      </c>
      <c r="DI21" s="10">
        <v>2180</v>
      </c>
      <c r="DJ21" s="43">
        <v>2412</v>
      </c>
      <c r="DK21" s="43">
        <v>2630</v>
      </c>
      <c r="DL21" s="43">
        <v>2818</v>
      </c>
      <c r="DM21" s="43">
        <v>3087</v>
      </c>
      <c r="DN21" s="6">
        <v>3472</v>
      </c>
      <c r="DO21" s="6">
        <v>3704</v>
      </c>
      <c r="DP21" s="6">
        <v>4234</v>
      </c>
      <c r="DQ21" s="6">
        <v>4480</v>
      </c>
      <c r="DR21" s="6">
        <v>5084</v>
      </c>
      <c r="DS21" s="6">
        <v>5256</v>
      </c>
      <c r="DT21" s="6">
        <v>5802</v>
      </c>
      <c r="DU21" s="6">
        <v>6128</v>
      </c>
      <c r="DV21" s="10" t="s">
        <v>17</v>
      </c>
      <c r="DW21" s="10">
        <v>5854</v>
      </c>
      <c r="DX21" s="207">
        <v>6346</v>
      </c>
      <c r="DY21" s="207">
        <v>6702</v>
      </c>
      <c r="DZ21" s="207">
        <v>6774</v>
      </c>
      <c r="EA21" s="6">
        <f>+'[1]Summary Medians'!$C$225</f>
        <v>7604.5</v>
      </c>
      <c r="EB21" s="6">
        <f>+'[1]Summary Medians'!$D$225</f>
        <v>7947</v>
      </c>
      <c r="EC21" s="6">
        <v>7798.5</v>
      </c>
      <c r="ED21" s="6">
        <v>8612</v>
      </c>
      <c r="EE21" s="47">
        <v>5350</v>
      </c>
      <c r="EF21" s="10">
        <v>5625</v>
      </c>
      <c r="EG21" s="43">
        <v>5906</v>
      </c>
      <c r="EH21" s="43">
        <v>6224</v>
      </c>
      <c r="EI21" s="43">
        <v>6516</v>
      </c>
      <c r="EJ21" s="43">
        <v>7008</v>
      </c>
      <c r="EK21" s="43">
        <v>7502</v>
      </c>
      <c r="EL21" s="43">
        <v>8078</v>
      </c>
      <c r="EM21" s="43">
        <v>8873</v>
      </c>
      <c r="EN21" s="6">
        <v>10126</v>
      </c>
      <c r="EO21" s="6">
        <v>10858</v>
      </c>
      <c r="EP21" s="6">
        <v>12388</v>
      </c>
      <c r="EQ21" s="6">
        <v>13204</v>
      </c>
      <c r="ER21" s="6">
        <v>14898</v>
      </c>
      <c r="ES21" s="6">
        <v>15472</v>
      </c>
      <c r="ET21" s="6">
        <v>16630</v>
      </c>
      <c r="EU21" s="6">
        <v>17714</v>
      </c>
      <c r="EV21" s="6" t="s">
        <v>17</v>
      </c>
      <c r="EW21" s="6">
        <v>18850</v>
      </c>
      <c r="EX21" s="207">
        <v>19498</v>
      </c>
      <c r="EY21" s="207">
        <v>19854</v>
      </c>
      <c r="EZ21" s="207">
        <v>20130</v>
      </c>
      <c r="FA21" s="6">
        <f>+'[1]Summary Medians'!$F$225</f>
        <v>22865.5</v>
      </c>
      <c r="FB21" s="6">
        <f>+'[1]Summary Medians'!$G$225</f>
        <v>23460</v>
      </c>
      <c r="FC21" s="6">
        <v>22774.5</v>
      </c>
      <c r="FD21" s="6">
        <v>26348</v>
      </c>
      <c r="FE21" s="45">
        <v>1586</v>
      </c>
      <c r="FF21" s="10">
        <v>1660</v>
      </c>
      <c r="FG21" s="10">
        <v>1697</v>
      </c>
      <c r="FH21" s="10">
        <v>1878</v>
      </c>
      <c r="FI21" s="10">
        <v>1928</v>
      </c>
      <c r="FJ21" s="43">
        <v>2100</v>
      </c>
      <c r="FK21" s="43">
        <v>2376</v>
      </c>
      <c r="FL21" s="43">
        <v>2500</v>
      </c>
      <c r="FM21" s="43">
        <v>2775</v>
      </c>
      <c r="FN21" s="6">
        <v>3148.5</v>
      </c>
      <c r="FO21" s="6">
        <v>3368.5</v>
      </c>
      <c r="FP21" s="6">
        <v>3845.5</v>
      </c>
      <c r="FQ21" s="6">
        <v>4076</v>
      </c>
      <c r="FR21" s="6">
        <v>4493.5</v>
      </c>
      <c r="FS21" s="6">
        <v>4662.5</v>
      </c>
      <c r="FT21" s="6">
        <v>4974.5</v>
      </c>
      <c r="FU21" s="6">
        <v>5255.5</v>
      </c>
      <c r="FV21" s="6">
        <v>5593</v>
      </c>
      <c r="FW21" s="208">
        <v>6062</v>
      </c>
      <c r="FX21" s="207">
        <v>6698</v>
      </c>
      <c r="FY21" s="207">
        <v>6997</v>
      </c>
      <c r="FZ21" s="207">
        <v>7543</v>
      </c>
      <c r="GA21" s="6">
        <f>+'[1]Summary Medians'!$C$226</f>
        <v>8061.5</v>
      </c>
      <c r="GB21" s="6">
        <f>+'[1]Summary Medians'!$D$226</f>
        <v>8354.5</v>
      </c>
      <c r="GC21" s="6">
        <v>8241.5</v>
      </c>
      <c r="GD21" s="6">
        <v>8513</v>
      </c>
      <c r="GE21" s="47">
        <v>5188</v>
      </c>
      <c r="GF21" s="10">
        <v>5442</v>
      </c>
      <c r="GG21" s="10">
        <v>5631</v>
      </c>
      <c r="GH21" s="43">
        <v>6008</v>
      </c>
      <c r="GI21" s="43">
        <v>6264</v>
      </c>
      <c r="GJ21" s="43">
        <v>6696</v>
      </c>
      <c r="GK21" s="43">
        <v>7202</v>
      </c>
      <c r="GL21" s="43">
        <v>7616</v>
      </c>
      <c r="GM21" s="43">
        <v>8403</v>
      </c>
      <c r="GN21" s="6">
        <v>9620.5</v>
      </c>
      <c r="GO21" s="6">
        <v>10326.5</v>
      </c>
      <c r="GP21" s="6">
        <v>11745.5</v>
      </c>
      <c r="GQ21" s="6">
        <v>12521.5</v>
      </c>
      <c r="GR21" s="6">
        <v>13747.5</v>
      </c>
      <c r="GS21" s="6">
        <v>14279.5</v>
      </c>
      <c r="GT21" s="6">
        <v>15147.5</v>
      </c>
      <c r="GU21" s="6">
        <v>16043.5</v>
      </c>
      <c r="GV21" s="208">
        <v>17667.5</v>
      </c>
      <c r="GW21" s="208">
        <v>19032</v>
      </c>
      <c r="GX21" s="207">
        <v>20928</v>
      </c>
      <c r="GY21" s="207">
        <v>21816</v>
      </c>
      <c r="GZ21" s="207">
        <v>23133</v>
      </c>
      <c r="HA21" s="6">
        <f>+'[1]Summary Medians'!$F$226</f>
        <v>23995.5</v>
      </c>
      <c r="HB21" s="6">
        <f>+'[1]Summary Medians'!$G$226</f>
        <v>24516.5</v>
      </c>
      <c r="HC21" s="6">
        <v>24364.5</v>
      </c>
      <c r="HD21" s="6">
        <v>24377</v>
      </c>
      <c r="HE21" s="47">
        <v>1670</v>
      </c>
      <c r="HF21" s="10">
        <v>1770</v>
      </c>
      <c r="HG21" s="43">
        <v>1721.5</v>
      </c>
      <c r="HH21" s="10">
        <v>1928</v>
      </c>
      <c r="HI21" s="10">
        <v>2064</v>
      </c>
      <c r="HJ21" s="43">
        <v>2200</v>
      </c>
      <c r="HK21" s="43">
        <v>2452</v>
      </c>
      <c r="HL21" s="43">
        <v>2566</v>
      </c>
      <c r="HM21" s="43">
        <v>2740</v>
      </c>
      <c r="HN21" s="6">
        <v>3128</v>
      </c>
      <c r="HO21" s="6">
        <v>3360</v>
      </c>
      <c r="HP21" s="6">
        <v>3877</v>
      </c>
      <c r="HQ21" s="6">
        <v>4097</v>
      </c>
      <c r="HR21" s="6">
        <v>4515.5</v>
      </c>
      <c r="HS21" s="6">
        <v>4699.5</v>
      </c>
      <c r="HT21" s="6">
        <v>5109</v>
      </c>
      <c r="HU21" s="6">
        <v>5385</v>
      </c>
      <c r="HV21" s="6">
        <v>5868</v>
      </c>
      <c r="HW21" s="6" t="s">
        <v>17</v>
      </c>
      <c r="HX21" s="6" t="s">
        <v>17</v>
      </c>
      <c r="HY21" s="6" t="s">
        <v>17</v>
      </c>
      <c r="HZ21" s="6" t="s">
        <v>17</v>
      </c>
      <c r="IA21" s="6" t="s">
        <v>17</v>
      </c>
      <c r="IB21" s="6" t="s">
        <v>17</v>
      </c>
      <c r="IC21" s="6" t="s">
        <v>17</v>
      </c>
      <c r="ID21" s="6" t="s">
        <v>17</v>
      </c>
      <c r="IE21" s="47">
        <v>5270</v>
      </c>
      <c r="IF21" s="10">
        <v>5550</v>
      </c>
      <c r="IG21" s="43">
        <v>5655.5</v>
      </c>
      <c r="IH21" s="43">
        <v>6058</v>
      </c>
      <c r="II21" s="43">
        <v>6400</v>
      </c>
      <c r="IJ21" s="43">
        <v>6796</v>
      </c>
      <c r="IK21" s="43">
        <v>7278</v>
      </c>
      <c r="IL21" s="43">
        <v>7682</v>
      </c>
      <c r="IM21" s="43">
        <v>8368</v>
      </c>
      <c r="IN21" s="6">
        <v>9600</v>
      </c>
      <c r="IO21" s="6">
        <v>10318</v>
      </c>
      <c r="IP21" s="6">
        <v>11809</v>
      </c>
      <c r="IQ21" s="6">
        <v>12585</v>
      </c>
      <c r="IR21" s="6">
        <v>13827.5</v>
      </c>
      <c r="IS21" s="6">
        <v>14393.5</v>
      </c>
      <c r="IT21" s="6">
        <v>15385</v>
      </c>
      <c r="IU21" s="6">
        <v>16277</v>
      </c>
      <c r="IV21" s="6">
        <v>17946</v>
      </c>
      <c r="IW21" s="6" t="s">
        <v>17</v>
      </c>
      <c r="IX21" s="6" t="s">
        <v>17</v>
      </c>
      <c r="IY21" s="6" t="s">
        <v>17</v>
      </c>
      <c r="IZ21" s="6" t="s">
        <v>17</v>
      </c>
      <c r="JA21" s="207" t="s">
        <v>17</v>
      </c>
      <c r="JB21" s="207" t="s">
        <v>17</v>
      </c>
      <c r="JC21" s="207" t="s">
        <v>17</v>
      </c>
      <c r="JD21" s="6" t="s">
        <v>17</v>
      </c>
      <c r="JE21" s="47">
        <v>1728</v>
      </c>
      <c r="JF21" s="10">
        <v>1810</v>
      </c>
      <c r="JG21" s="43">
        <v>1810</v>
      </c>
      <c r="JH21" s="10">
        <v>1958</v>
      </c>
      <c r="JI21" s="10">
        <v>2014</v>
      </c>
      <c r="JJ21" s="43">
        <v>2240</v>
      </c>
      <c r="JK21" s="43">
        <v>2342</v>
      </c>
      <c r="JL21" s="43">
        <v>2656</v>
      </c>
      <c r="JM21" s="6">
        <v>2830</v>
      </c>
      <c r="JN21" s="6">
        <v>3280</v>
      </c>
      <c r="JO21" s="6">
        <v>3498</v>
      </c>
      <c r="JP21" s="6">
        <v>3830</v>
      </c>
      <c r="JQ21" s="6">
        <v>4134</v>
      </c>
      <c r="JR21" s="6">
        <v>4493</v>
      </c>
      <c r="JS21" s="6">
        <v>4665</v>
      </c>
      <c r="JT21" s="6">
        <v>5005</v>
      </c>
      <c r="JU21" s="6">
        <v>5255</v>
      </c>
      <c r="JV21" s="6">
        <v>5769</v>
      </c>
      <c r="JW21" s="208">
        <v>6190</v>
      </c>
      <c r="JX21" s="207">
        <v>6718</v>
      </c>
      <c r="JY21" s="207">
        <v>7056</v>
      </c>
      <c r="JZ21" s="207">
        <v>7514</v>
      </c>
      <c r="KA21" s="6">
        <f>+'[1]Summary Medians'!$C$228</f>
        <v>8024</v>
      </c>
      <c r="KB21" s="6">
        <f>+'[1]Summary Medians'!$D$228</f>
        <v>8326</v>
      </c>
      <c r="KC21" s="6">
        <v>9088</v>
      </c>
      <c r="KD21" s="6">
        <v>9236</v>
      </c>
      <c r="KE21" s="47">
        <v>5328</v>
      </c>
      <c r="KF21" s="10">
        <v>5590</v>
      </c>
      <c r="KG21" s="43">
        <v>5744</v>
      </c>
      <c r="KH21" s="43">
        <v>6088</v>
      </c>
      <c r="KI21" s="43">
        <v>6350</v>
      </c>
      <c r="KJ21" s="43">
        <v>6836</v>
      </c>
      <c r="KK21" s="43">
        <v>7168</v>
      </c>
      <c r="KL21" s="43">
        <v>7916</v>
      </c>
      <c r="KM21" s="43">
        <v>8510</v>
      </c>
      <c r="KN21" s="6">
        <v>9810</v>
      </c>
      <c r="KO21" s="6">
        <v>10518</v>
      </c>
      <c r="KP21" s="6">
        <v>11480</v>
      </c>
      <c r="KQ21" s="6">
        <v>12388</v>
      </c>
      <c r="KR21" s="6">
        <v>13547</v>
      </c>
      <c r="KS21" s="6">
        <v>14137</v>
      </c>
      <c r="KT21" s="6">
        <v>15045</v>
      </c>
      <c r="KU21" s="6">
        <v>15897</v>
      </c>
      <c r="KV21" s="6">
        <v>17155</v>
      </c>
      <c r="KW21" s="208">
        <v>18600</v>
      </c>
      <c r="KX21" s="207">
        <v>19128</v>
      </c>
      <c r="KY21" s="207">
        <v>20212</v>
      </c>
      <c r="KZ21" s="207">
        <v>21458</v>
      </c>
      <c r="LA21" s="6">
        <f>+'[1]Summary Medians'!$F$228</f>
        <v>21968</v>
      </c>
      <c r="LB21" s="6">
        <f>+'[1]Summary Medians'!$G$228</f>
        <v>22270</v>
      </c>
      <c r="LC21" s="6">
        <v>14848</v>
      </c>
      <c r="LD21" s="6">
        <v>14996</v>
      </c>
      <c r="LE21" s="45" t="s">
        <v>17</v>
      </c>
      <c r="LF21" s="10" t="s">
        <v>17</v>
      </c>
      <c r="LG21" s="10" t="s">
        <v>17</v>
      </c>
      <c r="LH21" s="10" t="s">
        <v>17</v>
      </c>
      <c r="LI21" s="10" t="s">
        <v>17</v>
      </c>
      <c r="LJ21" s="10" t="s">
        <v>17</v>
      </c>
      <c r="LK21" s="10" t="s">
        <v>17</v>
      </c>
      <c r="LL21" s="10" t="s">
        <v>17</v>
      </c>
      <c r="LM21" s="10" t="s">
        <v>17</v>
      </c>
      <c r="LN21" s="10" t="s">
        <v>17</v>
      </c>
      <c r="LO21" s="10" t="s">
        <v>17</v>
      </c>
      <c r="LP21" s="6" t="s">
        <v>17</v>
      </c>
      <c r="LQ21" s="6" t="s">
        <v>17</v>
      </c>
      <c r="LR21" s="6" t="s">
        <v>17</v>
      </c>
      <c r="LS21" s="6" t="s">
        <v>17</v>
      </c>
      <c r="LT21" s="6" t="s">
        <v>17</v>
      </c>
      <c r="LU21" s="6" t="s">
        <v>17</v>
      </c>
      <c r="LV21" s="6" t="s">
        <v>17</v>
      </c>
      <c r="LW21" s="6" t="s">
        <v>17</v>
      </c>
      <c r="LX21" s="6" t="s">
        <v>17</v>
      </c>
      <c r="LY21" s="6" t="s">
        <v>17</v>
      </c>
      <c r="LZ21" s="6" t="s">
        <v>17</v>
      </c>
      <c r="MA21" s="6" t="s">
        <v>17</v>
      </c>
      <c r="MB21" s="6" t="s">
        <v>17</v>
      </c>
      <c r="MC21" s="6" t="s">
        <v>17</v>
      </c>
      <c r="MD21" s="6" t="s">
        <v>17</v>
      </c>
      <c r="ME21" s="45" t="s">
        <v>17</v>
      </c>
      <c r="MF21" s="10" t="s">
        <v>17</v>
      </c>
      <c r="MG21" s="10" t="s">
        <v>17</v>
      </c>
      <c r="MH21" s="10" t="s">
        <v>17</v>
      </c>
      <c r="MI21" s="10" t="s">
        <v>17</v>
      </c>
      <c r="MJ21" s="10" t="s">
        <v>17</v>
      </c>
      <c r="MK21" s="10" t="s">
        <v>17</v>
      </c>
      <c r="ML21" s="10" t="s">
        <v>17</v>
      </c>
      <c r="MM21" s="10" t="s">
        <v>17</v>
      </c>
      <c r="MN21" s="10" t="s">
        <v>17</v>
      </c>
      <c r="MO21" s="10" t="s">
        <v>17</v>
      </c>
      <c r="MP21" s="6" t="s">
        <v>17</v>
      </c>
      <c r="MQ21" s="6" t="s">
        <v>17</v>
      </c>
      <c r="MR21" s="6" t="s">
        <v>17</v>
      </c>
      <c r="MS21" s="6" t="s">
        <v>17</v>
      </c>
      <c r="MT21" s="6" t="s">
        <v>17</v>
      </c>
      <c r="MU21" s="6" t="s">
        <v>17</v>
      </c>
      <c r="MV21" s="6" t="s">
        <v>17</v>
      </c>
      <c r="MW21" s="6" t="s">
        <v>17</v>
      </c>
      <c r="MX21" s="6" t="s">
        <v>17</v>
      </c>
      <c r="MY21" s="6" t="s">
        <v>17</v>
      </c>
      <c r="MZ21" s="6" t="s">
        <v>17</v>
      </c>
      <c r="NA21" s="6" t="s">
        <v>17</v>
      </c>
      <c r="NB21" s="6" t="s">
        <v>17</v>
      </c>
      <c r="NC21" s="6" t="s">
        <v>17</v>
      </c>
      <c r="ND21" s="6" t="s">
        <v>17</v>
      </c>
    </row>
    <row r="22" spans="1:368">
      <c r="A22" s="4" t="s">
        <v>32</v>
      </c>
      <c r="B22" s="3">
        <v>480</v>
      </c>
      <c r="C22" s="10">
        <v>720</v>
      </c>
      <c r="D22" s="10">
        <v>1322</v>
      </c>
      <c r="E22" s="10">
        <v>1534</v>
      </c>
      <c r="F22" s="10">
        <v>1636</v>
      </c>
      <c r="G22" s="10">
        <v>1790</v>
      </c>
      <c r="H22" s="10">
        <v>1992</v>
      </c>
      <c r="I22" s="50">
        <v>2210</v>
      </c>
      <c r="J22" s="50">
        <v>2407</v>
      </c>
      <c r="K22" s="50">
        <v>2534</v>
      </c>
      <c r="L22" s="50">
        <v>2692</v>
      </c>
      <c r="M22" s="6">
        <v>2892</v>
      </c>
      <c r="N22" s="6">
        <v>3277.5</v>
      </c>
      <c r="O22" s="6">
        <v>3830</v>
      </c>
      <c r="P22" s="6">
        <v>4182</v>
      </c>
      <c r="Q22" s="6">
        <v>4788</v>
      </c>
      <c r="R22" s="6">
        <v>4914</v>
      </c>
      <c r="S22" s="6">
        <v>5428</v>
      </c>
      <c r="T22" s="6">
        <v>5992</v>
      </c>
      <c r="U22" s="6">
        <v>6308</v>
      </c>
      <c r="V22" s="207">
        <v>6806</v>
      </c>
      <c r="W22" s="207">
        <v>7198</v>
      </c>
      <c r="X22" s="207">
        <v>7494</v>
      </c>
      <c r="Y22" s="207">
        <v>7494</v>
      </c>
      <c r="Z22" s="6">
        <f>+'[1]Summary Medians'!$C$247</f>
        <v>7648</v>
      </c>
      <c r="AA22" s="6">
        <f>+'[1]Summary Medians'!$D$247</f>
        <v>7864</v>
      </c>
      <c r="AB22" s="6">
        <v>7700</v>
      </c>
      <c r="AC22" s="217">
        <v>8015</v>
      </c>
      <c r="AD22" s="10">
        <v>3960</v>
      </c>
      <c r="AE22" s="10">
        <v>5462</v>
      </c>
      <c r="AF22" s="10">
        <v>5614</v>
      </c>
      <c r="AG22" s="10">
        <v>5926</v>
      </c>
      <c r="AH22" s="10">
        <v>7549</v>
      </c>
      <c r="AI22" s="10">
        <v>8407</v>
      </c>
      <c r="AJ22" s="10">
        <v>8630</v>
      </c>
      <c r="AK22" s="10">
        <v>8832</v>
      </c>
      <c r="AL22" s="10">
        <v>9014</v>
      </c>
      <c r="AM22" s="10">
        <v>9196</v>
      </c>
      <c r="AN22" s="6">
        <v>9276</v>
      </c>
      <c r="AO22" s="6">
        <v>9817.5</v>
      </c>
      <c r="AP22" s="6">
        <v>10117</v>
      </c>
      <c r="AQ22" s="6">
        <v>12032</v>
      </c>
      <c r="AR22" s="6">
        <v>12998</v>
      </c>
      <c r="AS22" s="6">
        <v>13266</v>
      </c>
      <c r="AT22" s="6">
        <v>13900</v>
      </c>
      <c r="AU22" s="6">
        <v>14172</v>
      </c>
      <c r="AV22" s="6">
        <v>14711</v>
      </c>
      <c r="AW22" s="207">
        <v>15699</v>
      </c>
      <c r="AX22" s="207">
        <v>16260</v>
      </c>
      <c r="AY22" s="207">
        <v>17470</v>
      </c>
      <c r="AZ22" s="207">
        <v>17560</v>
      </c>
      <c r="BA22" s="6">
        <f>+'[1]Summary Medians'!$F$247</f>
        <v>18502</v>
      </c>
      <c r="BB22" s="6">
        <f>+'[1]Summary Medians'!$G$247</f>
        <v>19894</v>
      </c>
      <c r="BC22" s="6">
        <v>17938</v>
      </c>
      <c r="BD22" s="6">
        <v>18788.5</v>
      </c>
      <c r="BE22" s="45">
        <v>1396</v>
      </c>
      <c r="BF22" s="10">
        <v>1596</v>
      </c>
      <c r="BG22" s="10">
        <v>1790.5</v>
      </c>
      <c r="BH22" s="10">
        <v>1967</v>
      </c>
      <c r="BI22" s="10">
        <v>2379</v>
      </c>
      <c r="BJ22" s="43">
        <v>2800</v>
      </c>
      <c r="BK22" s="43">
        <v>2893</v>
      </c>
      <c r="BL22" s="43">
        <v>3134</v>
      </c>
      <c r="BM22" s="43">
        <v>3420</v>
      </c>
      <c r="BN22" s="6">
        <v>3710</v>
      </c>
      <c r="BO22" s="6">
        <v>3950</v>
      </c>
      <c r="BP22" s="6">
        <v>4911.6000000000004</v>
      </c>
      <c r="BQ22" s="6">
        <v>5848</v>
      </c>
      <c r="BR22" s="6">
        <v>6465</v>
      </c>
      <c r="BS22" s="6">
        <v>6762</v>
      </c>
      <c r="BT22" s="6">
        <v>7516</v>
      </c>
      <c r="BU22" s="6">
        <v>7962</v>
      </c>
      <c r="BV22" s="6">
        <v>8186</v>
      </c>
      <c r="BW22" s="6">
        <v>8600</v>
      </c>
      <c r="BX22" s="207">
        <v>9292</v>
      </c>
      <c r="BY22" s="207">
        <v>9352</v>
      </c>
      <c r="BZ22" s="207">
        <v>9798</v>
      </c>
      <c r="CA22" s="6">
        <f>+'[1]Summary Medians'!$C$241</f>
        <v>10158</v>
      </c>
      <c r="CB22" s="6">
        <f>+'[1]Summary Medians'!$D$241</f>
        <v>10512</v>
      </c>
      <c r="CC22" s="6">
        <v>9854</v>
      </c>
      <c r="CD22" s="6">
        <v>10123</v>
      </c>
      <c r="CE22" s="45">
        <v>5536</v>
      </c>
      <c r="CF22" s="10">
        <v>5676</v>
      </c>
      <c r="CG22" s="10">
        <v>6080.5</v>
      </c>
      <c r="CH22" s="43">
        <v>7727</v>
      </c>
      <c r="CI22" s="43">
        <v>8799</v>
      </c>
      <c r="CJ22" s="43">
        <v>9220</v>
      </c>
      <c r="CK22" s="43">
        <v>9283</v>
      </c>
      <c r="CL22" s="43">
        <v>9614</v>
      </c>
      <c r="CM22" s="43">
        <v>9870</v>
      </c>
      <c r="CN22" s="6">
        <v>10040</v>
      </c>
      <c r="CO22" s="6">
        <v>10598</v>
      </c>
      <c r="CP22" s="6">
        <v>10532</v>
      </c>
      <c r="CQ22" s="6">
        <v>13634</v>
      </c>
      <c r="CR22" s="6">
        <v>14508</v>
      </c>
      <c r="CS22" s="6">
        <v>15012</v>
      </c>
      <c r="CT22" s="6">
        <v>15856</v>
      </c>
      <c r="CU22" s="6">
        <v>16598</v>
      </c>
      <c r="CV22" s="6">
        <v>16598</v>
      </c>
      <c r="CW22" s="6">
        <v>17860</v>
      </c>
      <c r="CX22" s="207">
        <v>18454</v>
      </c>
      <c r="CY22" s="207">
        <v>19772</v>
      </c>
      <c r="CZ22" s="207">
        <v>19956</v>
      </c>
      <c r="DA22" s="6">
        <f>+'[1]Summary Medians'!$F$241</f>
        <v>24378</v>
      </c>
      <c r="DB22" s="6">
        <f>+'[1]Summary Medians'!$G$241</f>
        <v>24378</v>
      </c>
      <c r="DC22" s="6">
        <v>22315.5</v>
      </c>
      <c r="DD22" s="6">
        <v>23609</v>
      </c>
      <c r="DE22" s="47">
        <v>1243</v>
      </c>
      <c r="DF22" s="10">
        <v>1564</v>
      </c>
      <c r="DG22" s="10">
        <v>1624</v>
      </c>
      <c r="DH22" s="10">
        <v>2004</v>
      </c>
      <c r="DI22" s="10">
        <v>2312</v>
      </c>
      <c r="DJ22" s="43">
        <v>2435</v>
      </c>
      <c r="DK22" s="43">
        <v>2976</v>
      </c>
      <c r="DL22" s="43">
        <v>3576</v>
      </c>
      <c r="DM22" s="43">
        <v>3758</v>
      </c>
      <c r="DN22" s="6">
        <v>3994</v>
      </c>
      <c r="DO22" s="6">
        <v>4243</v>
      </c>
      <c r="DP22" s="6">
        <v>4723.3999999999996</v>
      </c>
      <c r="DQ22" s="6">
        <v>5300</v>
      </c>
      <c r="DR22" s="6">
        <v>5910</v>
      </c>
      <c r="DS22" s="6">
        <v>6384</v>
      </c>
      <c r="DT22" s="6">
        <v>6436</v>
      </c>
      <c r="DU22" s="6">
        <v>6202</v>
      </c>
      <c r="DV22" s="6">
        <v>6308</v>
      </c>
      <c r="DW22" s="208">
        <v>7768</v>
      </c>
      <c r="DX22" s="207">
        <v>7572</v>
      </c>
      <c r="DY22" s="207">
        <v>7688</v>
      </c>
      <c r="DZ22" s="207">
        <v>7678</v>
      </c>
      <c r="EA22" s="6">
        <f>+'[1]Summary Medians'!$C$242</f>
        <v>7940</v>
      </c>
      <c r="EB22" s="6">
        <f>+'[1]Summary Medians'!$D$242</f>
        <v>8628</v>
      </c>
      <c r="EC22" s="6">
        <v>7348</v>
      </c>
      <c r="ED22" s="6">
        <v>7651</v>
      </c>
      <c r="EE22" s="47">
        <v>5383</v>
      </c>
      <c r="EF22" s="10">
        <v>5644</v>
      </c>
      <c r="EG22" s="43">
        <v>5914</v>
      </c>
      <c r="EH22" s="43">
        <v>7763.5</v>
      </c>
      <c r="EI22" s="43">
        <v>8732</v>
      </c>
      <c r="EJ22" s="43">
        <v>8855</v>
      </c>
      <c r="EK22" s="43">
        <v>9369</v>
      </c>
      <c r="EL22" s="43">
        <v>10056</v>
      </c>
      <c r="EM22" s="43">
        <v>10280</v>
      </c>
      <c r="EN22" s="6">
        <v>10324</v>
      </c>
      <c r="EO22" s="6">
        <v>10783</v>
      </c>
      <c r="EP22" s="6">
        <v>10948</v>
      </c>
      <c r="EQ22" s="6">
        <v>14070</v>
      </c>
      <c r="ER22" s="6">
        <v>14350</v>
      </c>
      <c r="ES22" s="6">
        <v>14650</v>
      </c>
      <c r="ET22" s="6">
        <v>14686</v>
      </c>
      <c r="EU22" s="6">
        <v>12248</v>
      </c>
      <c r="EV22" s="6">
        <v>14970</v>
      </c>
      <c r="EW22" s="208">
        <v>16260</v>
      </c>
      <c r="EX22" s="207">
        <v>16260</v>
      </c>
      <c r="EY22" s="207">
        <v>17644</v>
      </c>
      <c r="EZ22" s="207">
        <v>17910</v>
      </c>
      <c r="FA22" s="6">
        <f>+'[1]Summary Medians'!$F$242</f>
        <v>18420</v>
      </c>
      <c r="FB22" s="6">
        <f>+'[1]Summary Medians'!$G$242</f>
        <v>20222</v>
      </c>
      <c r="FC22" s="6">
        <v>20323</v>
      </c>
      <c r="FD22" s="6">
        <v>21396</v>
      </c>
      <c r="FE22" s="45">
        <v>1336.5</v>
      </c>
      <c r="FF22" s="10">
        <v>1542</v>
      </c>
      <c r="FG22" s="10">
        <v>1629.5</v>
      </c>
      <c r="FH22" s="10">
        <v>1892</v>
      </c>
      <c r="FI22" s="10">
        <v>2062</v>
      </c>
      <c r="FJ22" s="43">
        <v>2247</v>
      </c>
      <c r="FK22" s="43">
        <v>2399</v>
      </c>
      <c r="FL22" s="43">
        <v>2546</v>
      </c>
      <c r="FM22" s="43">
        <v>2719</v>
      </c>
      <c r="FN22" s="6">
        <v>2877</v>
      </c>
      <c r="FO22" s="6">
        <v>3232</v>
      </c>
      <c r="FP22" s="6">
        <v>3702</v>
      </c>
      <c r="FQ22" s="6">
        <v>4182</v>
      </c>
      <c r="FR22" s="6">
        <v>4671</v>
      </c>
      <c r="FS22" s="6">
        <v>4884</v>
      </c>
      <c r="FT22" s="6">
        <v>5412</v>
      </c>
      <c r="FU22" s="6">
        <v>5891</v>
      </c>
      <c r="FV22" s="208">
        <v>6134</v>
      </c>
      <c r="FW22" s="208">
        <v>6511</v>
      </c>
      <c r="FX22" s="207">
        <v>6941</v>
      </c>
      <c r="FY22" s="207">
        <v>7168</v>
      </c>
      <c r="FZ22" s="207">
        <v>7168</v>
      </c>
      <c r="GA22" s="6">
        <f>+'[1]Summary Medians'!$C$243</f>
        <v>7511</v>
      </c>
      <c r="GB22" s="6">
        <f>+'[1]Summary Medians'!$D$243</f>
        <v>7626</v>
      </c>
      <c r="GC22" s="6">
        <v>7552</v>
      </c>
      <c r="GD22" s="6">
        <v>7769</v>
      </c>
      <c r="GE22" s="45">
        <v>5476.5</v>
      </c>
      <c r="GF22" s="10">
        <v>5622</v>
      </c>
      <c r="GG22" s="10">
        <v>5919.5</v>
      </c>
      <c r="GH22" s="43">
        <v>7652</v>
      </c>
      <c r="GI22" s="43">
        <v>8482</v>
      </c>
      <c r="GJ22" s="43">
        <v>8667</v>
      </c>
      <c r="GK22" s="43">
        <v>8823</v>
      </c>
      <c r="GL22" s="43">
        <v>9026</v>
      </c>
      <c r="GM22" s="43">
        <v>9201</v>
      </c>
      <c r="GN22" s="6">
        <v>9221</v>
      </c>
      <c r="GO22" s="6">
        <v>9772</v>
      </c>
      <c r="GP22" s="6">
        <v>10086</v>
      </c>
      <c r="GQ22" s="6">
        <v>12019</v>
      </c>
      <c r="GR22" s="6">
        <v>12942</v>
      </c>
      <c r="GS22" s="6">
        <v>13134</v>
      </c>
      <c r="GT22" s="6">
        <v>13768</v>
      </c>
      <c r="GU22" s="6">
        <v>14169.5</v>
      </c>
      <c r="GV22" s="208">
        <v>14472</v>
      </c>
      <c r="GW22" s="208">
        <v>15479</v>
      </c>
      <c r="GX22" s="207">
        <v>15914</v>
      </c>
      <c r="GY22" s="207">
        <v>17314</v>
      </c>
      <c r="GZ22" s="207">
        <v>17424.5</v>
      </c>
      <c r="HA22" s="6">
        <f>+'[1]Summary Medians'!$F$243</f>
        <v>18568.5</v>
      </c>
      <c r="HB22" s="6">
        <f>+'[1]Summary Medians'!$G$243</f>
        <v>19565</v>
      </c>
      <c r="HC22" s="6">
        <v>17508</v>
      </c>
      <c r="HD22" s="6">
        <v>18148</v>
      </c>
      <c r="HE22" s="45">
        <v>1258</v>
      </c>
      <c r="HF22" s="10">
        <v>1447.5</v>
      </c>
      <c r="HG22" s="10">
        <v>1618</v>
      </c>
      <c r="HH22" s="10">
        <v>1701</v>
      </c>
      <c r="HI22" s="10">
        <v>1946.5</v>
      </c>
      <c r="HJ22" s="43">
        <v>2140</v>
      </c>
      <c r="HK22" s="43">
        <v>2242</v>
      </c>
      <c r="HL22" s="43">
        <v>2369</v>
      </c>
      <c r="HM22" s="43">
        <v>2561.5</v>
      </c>
      <c r="HN22" s="6">
        <v>2615.6</v>
      </c>
      <c r="HO22" s="6">
        <v>3090.5</v>
      </c>
      <c r="HP22" s="6">
        <v>3182.06</v>
      </c>
      <c r="HQ22" s="6">
        <v>3633</v>
      </c>
      <c r="HR22" s="6">
        <v>4140</v>
      </c>
      <c r="HS22" s="6">
        <v>4634</v>
      </c>
      <c r="HT22" s="6">
        <v>4657.5</v>
      </c>
      <c r="HU22" s="6">
        <v>5416</v>
      </c>
      <c r="HV22" s="208">
        <v>5494</v>
      </c>
      <c r="HW22" s="208">
        <v>5392</v>
      </c>
      <c r="HX22" s="207">
        <v>5561</v>
      </c>
      <c r="HY22" s="207">
        <v>6320</v>
      </c>
      <c r="HZ22" s="207">
        <v>6540</v>
      </c>
      <c r="IA22" s="6">
        <f>+'[1]Summary Medians'!$C$244</f>
        <v>6748</v>
      </c>
      <c r="IB22" s="6">
        <f>+'[1]Summary Medians'!$D$244</f>
        <v>7086</v>
      </c>
      <c r="IC22" s="6">
        <v>6260</v>
      </c>
      <c r="ID22" s="6">
        <v>6387</v>
      </c>
      <c r="IE22" s="45">
        <v>5398</v>
      </c>
      <c r="IF22" s="10">
        <v>5527.5</v>
      </c>
      <c r="IG22" s="10">
        <v>5908</v>
      </c>
      <c r="IH22" s="43">
        <v>7461</v>
      </c>
      <c r="II22" s="43">
        <v>8367</v>
      </c>
      <c r="IJ22" s="43">
        <v>8560</v>
      </c>
      <c r="IK22" s="43">
        <v>8750</v>
      </c>
      <c r="IL22" s="43">
        <v>8849</v>
      </c>
      <c r="IM22" s="43">
        <v>9026.5</v>
      </c>
      <c r="IN22" s="6">
        <v>9005.6</v>
      </c>
      <c r="IO22" s="6">
        <v>9495.5</v>
      </c>
      <c r="IP22" s="6">
        <v>9611.5</v>
      </c>
      <c r="IQ22" s="6">
        <v>11383</v>
      </c>
      <c r="IR22" s="6">
        <v>12216.5</v>
      </c>
      <c r="IS22" s="6">
        <v>12924</v>
      </c>
      <c r="IT22" s="6">
        <v>12862.5</v>
      </c>
      <c r="IU22" s="6">
        <v>13279</v>
      </c>
      <c r="IV22" s="208">
        <v>13710</v>
      </c>
      <c r="IW22" s="208">
        <v>14535</v>
      </c>
      <c r="IX22" s="207">
        <v>14733</v>
      </c>
      <c r="IY22" s="207">
        <v>15638</v>
      </c>
      <c r="IZ22" s="207">
        <v>16868</v>
      </c>
      <c r="JA22" s="6">
        <f>+'[1]Summary Medians'!$F$244</f>
        <v>17608</v>
      </c>
      <c r="JB22" s="6">
        <f>+'[1]Summary Medians'!$G$244</f>
        <v>18786</v>
      </c>
      <c r="JC22" s="6">
        <v>16872</v>
      </c>
      <c r="JD22" s="6">
        <v>17440</v>
      </c>
      <c r="JE22" s="45">
        <v>1261</v>
      </c>
      <c r="JF22" s="10">
        <v>1480.5</v>
      </c>
      <c r="JG22" s="10">
        <v>1550</v>
      </c>
      <c r="JH22" s="10">
        <v>1690</v>
      </c>
      <c r="JI22" s="10">
        <v>1900</v>
      </c>
      <c r="JJ22" s="43">
        <v>1967</v>
      </c>
      <c r="JK22" s="43">
        <v>2032</v>
      </c>
      <c r="JL22" s="43">
        <v>2112</v>
      </c>
      <c r="JM22" s="6">
        <v>2307</v>
      </c>
      <c r="JN22" s="6">
        <v>2406</v>
      </c>
      <c r="JO22" s="6">
        <v>2986</v>
      </c>
      <c r="JP22" s="6">
        <v>3763</v>
      </c>
      <c r="JQ22" s="6">
        <v>4005</v>
      </c>
      <c r="JR22" s="6">
        <v>4833.5</v>
      </c>
      <c r="JS22" s="6">
        <v>4484</v>
      </c>
      <c r="JT22" s="6">
        <v>4934</v>
      </c>
      <c r="JU22" s="6">
        <v>5090</v>
      </c>
      <c r="JV22" s="6">
        <v>5291</v>
      </c>
      <c r="JW22" s="208">
        <v>5527</v>
      </c>
      <c r="JX22" s="207">
        <v>5786</v>
      </c>
      <c r="JY22" s="207">
        <v>6092</v>
      </c>
      <c r="JZ22" s="207">
        <v>6632</v>
      </c>
      <c r="KA22" s="6">
        <f>+'[1]Summary Medians'!$C$245</f>
        <v>6932</v>
      </c>
      <c r="KB22" s="6">
        <f>+'[1]Summary Medians'!$D$245</f>
        <v>7242</v>
      </c>
      <c r="KC22" s="6">
        <v>6164.5</v>
      </c>
      <c r="KD22" s="6">
        <v>7189</v>
      </c>
      <c r="KE22" s="45">
        <v>5403</v>
      </c>
      <c r="KF22" s="10">
        <v>5560.5</v>
      </c>
      <c r="KG22" s="10">
        <v>5840</v>
      </c>
      <c r="KH22" s="43">
        <v>7450</v>
      </c>
      <c r="KI22" s="43">
        <v>8320</v>
      </c>
      <c r="KJ22" s="43">
        <v>8386</v>
      </c>
      <c r="KK22" s="43">
        <v>8422</v>
      </c>
      <c r="KL22" s="43">
        <v>8592</v>
      </c>
      <c r="KM22" s="43">
        <v>8757</v>
      </c>
      <c r="KN22" s="6">
        <v>8736</v>
      </c>
      <c r="KO22" s="6">
        <v>9526</v>
      </c>
      <c r="KP22" s="6">
        <v>10058</v>
      </c>
      <c r="KQ22" s="6">
        <v>13065</v>
      </c>
      <c r="KR22" s="6">
        <v>13732.5</v>
      </c>
      <c r="KS22" s="6">
        <v>12734</v>
      </c>
      <c r="KT22" s="6">
        <v>13184</v>
      </c>
      <c r="KU22" s="6">
        <v>13398</v>
      </c>
      <c r="KV22" s="6">
        <v>13581</v>
      </c>
      <c r="KW22" s="208">
        <v>14804</v>
      </c>
      <c r="KX22" s="207">
        <v>14926</v>
      </c>
      <c r="KY22" s="207">
        <v>16527</v>
      </c>
      <c r="KZ22" s="207">
        <v>17220</v>
      </c>
      <c r="LA22" s="6">
        <f>+'[1]Summary Medians'!$F$245</f>
        <v>17760</v>
      </c>
      <c r="LB22" s="6">
        <f>+'[1]Summary Medians'!$G$245</f>
        <v>18709</v>
      </c>
      <c r="LC22" s="6">
        <v>15738</v>
      </c>
      <c r="LD22" s="6">
        <v>18093</v>
      </c>
      <c r="LE22" s="47">
        <v>1334</v>
      </c>
      <c r="LF22" s="10">
        <v>1511</v>
      </c>
      <c r="LG22" s="43">
        <v>1745</v>
      </c>
      <c r="LH22" s="10">
        <v>1790</v>
      </c>
      <c r="LI22" s="10">
        <v>1413</v>
      </c>
      <c r="LJ22" s="43">
        <v>2305.5</v>
      </c>
      <c r="LK22" s="43">
        <v>2416.5</v>
      </c>
      <c r="LL22" s="43">
        <v>2510.5</v>
      </c>
      <c r="LM22" s="43">
        <v>2793.5</v>
      </c>
      <c r="LN22" s="6">
        <v>2883.3</v>
      </c>
      <c r="LO22" s="6">
        <v>3002.5</v>
      </c>
      <c r="LP22" s="6">
        <v>3639.95</v>
      </c>
      <c r="LQ22" s="6">
        <v>4278.45</v>
      </c>
      <c r="LR22" s="6">
        <v>3630.5</v>
      </c>
      <c r="LS22" s="6">
        <v>5188</v>
      </c>
      <c r="LT22" s="6">
        <v>5645</v>
      </c>
      <c r="LU22" s="6">
        <v>6870</v>
      </c>
      <c r="LV22" s="6">
        <v>7186</v>
      </c>
      <c r="LW22" s="208">
        <v>7528</v>
      </c>
      <c r="LX22" s="207">
        <v>7848</v>
      </c>
      <c r="LY22" s="207">
        <v>8142</v>
      </c>
      <c r="LZ22" s="207">
        <v>8486</v>
      </c>
      <c r="MA22" s="6">
        <f>+'[1]Summary Medians'!$C$246</f>
        <v>9258</v>
      </c>
      <c r="MB22" s="6">
        <f>+'[1]Summary Medians'!$D$246</f>
        <v>9542</v>
      </c>
      <c r="MC22" s="6" t="s">
        <v>17</v>
      </c>
      <c r="MD22" s="6" t="s">
        <v>17</v>
      </c>
      <c r="ME22" s="47">
        <v>5474</v>
      </c>
      <c r="MF22" s="10">
        <v>5591</v>
      </c>
      <c r="MG22" s="43">
        <v>6035</v>
      </c>
      <c r="MH22" s="43">
        <v>7549.5</v>
      </c>
      <c r="MI22" s="43">
        <v>7833</v>
      </c>
      <c r="MJ22" s="43">
        <v>8725.5</v>
      </c>
      <c r="MK22" s="43">
        <v>8806.5</v>
      </c>
      <c r="ML22" s="43">
        <v>8945.5</v>
      </c>
      <c r="MM22" s="43">
        <v>9243.5</v>
      </c>
      <c r="MN22" s="6">
        <v>9213.2999999999993</v>
      </c>
      <c r="MO22" s="6">
        <v>9437.5</v>
      </c>
      <c r="MP22" s="6">
        <v>10093.5</v>
      </c>
      <c r="MQ22" s="6">
        <v>12773.45</v>
      </c>
      <c r="MR22" s="6">
        <v>12730.5</v>
      </c>
      <c r="MS22" s="6">
        <v>13902</v>
      </c>
      <c r="MT22" s="6">
        <v>13985</v>
      </c>
      <c r="MU22" s="6">
        <v>15148</v>
      </c>
      <c r="MV22" s="6">
        <v>15493</v>
      </c>
      <c r="MW22" s="6">
        <v>17112</v>
      </c>
      <c r="MX22" s="207">
        <v>17378</v>
      </c>
      <c r="MY22" s="207">
        <v>18608</v>
      </c>
      <c r="MZ22" s="207">
        <v>18425</v>
      </c>
      <c r="NA22" s="6">
        <f>+'[1]Summary Medians'!$F$246</f>
        <v>20544</v>
      </c>
      <c r="NB22" s="6">
        <f>+'[1]Summary Medians'!$G$246</f>
        <v>22260</v>
      </c>
      <c r="NC22" s="6" t="s">
        <v>17</v>
      </c>
      <c r="ND22" s="6" t="s">
        <v>17</v>
      </c>
    </row>
    <row r="23" spans="1:368">
      <c r="A23" s="4" t="s">
        <v>33</v>
      </c>
      <c r="B23" s="3">
        <v>1544</v>
      </c>
      <c r="C23" s="10">
        <v>1762</v>
      </c>
      <c r="D23" s="10">
        <v>3427</v>
      </c>
      <c r="E23" s="10">
        <v>3773</v>
      </c>
      <c r="F23" s="10">
        <v>3907</v>
      </c>
      <c r="G23" s="10">
        <v>4022</v>
      </c>
      <c r="H23" s="10">
        <v>4087.5</v>
      </c>
      <c r="I23" s="50">
        <v>4129</v>
      </c>
      <c r="J23" s="50">
        <v>4219</v>
      </c>
      <c r="K23" s="50">
        <v>3604</v>
      </c>
      <c r="L23" s="50">
        <v>3645</v>
      </c>
      <c r="M23" s="6">
        <v>3669.5</v>
      </c>
      <c r="N23" s="6">
        <v>4277</v>
      </c>
      <c r="O23" s="6">
        <v>4898.5</v>
      </c>
      <c r="P23" s="6">
        <v>5291</v>
      </c>
      <c r="Q23" s="6">
        <v>5730</v>
      </c>
      <c r="R23" s="6">
        <v>6194</v>
      </c>
      <c r="S23" s="6">
        <v>6597</v>
      </c>
      <c r="T23" s="6">
        <v>6941</v>
      </c>
      <c r="U23" s="6">
        <v>7281</v>
      </c>
      <c r="V23" s="207">
        <v>8273</v>
      </c>
      <c r="W23" s="207">
        <v>9036</v>
      </c>
      <c r="X23" s="207">
        <v>9433</v>
      </c>
      <c r="Y23" s="207">
        <v>9784</v>
      </c>
      <c r="Z23" s="6">
        <f>+'[1]Summary Medians'!$C$264</f>
        <v>10317</v>
      </c>
      <c r="AA23" s="6">
        <f>+'[1]Summary Medians'!$D$264</f>
        <v>11011</v>
      </c>
      <c r="AB23" s="6">
        <v>11465</v>
      </c>
      <c r="AC23" s="217">
        <v>12056</v>
      </c>
      <c r="AD23" s="10">
        <v>3179</v>
      </c>
      <c r="AE23" s="10">
        <v>7615</v>
      </c>
      <c r="AF23" s="10">
        <v>8545</v>
      </c>
      <c r="AG23" s="10">
        <v>8777</v>
      </c>
      <c r="AH23" s="10">
        <v>9086</v>
      </c>
      <c r="AI23" s="10">
        <v>9211</v>
      </c>
      <c r="AJ23" s="10">
        <v>9352</v>
      </c>
      <c r="AK23" s="10">
        <v>9483</v>
      </c>
      <c r="AL23" s="10">
        <v>9583</v>
      </c>
      <c r="AM23" s="10">
        <v>9837</v>
      </c>
      <c r="AN23" s="6">
        <v>10557</v>
      </c>
      <c r="AO23" s="6">
        <v>11753.5</v>
      </c>
      <c r="AP23" s="6">
        <v>13331.5</v>
      </c>
      <c r="AQ23" s="6">
        <v>14337.5</v>
      </c>
      <c r="AR23" s="6">
        <v>15265.5</v>
      </c>
      <c r="AS23" s="6">
        <v>16447</v>
      </c>
      <c r="AT23" s="6">
        <v>17567</v>
      </c>
      <c r="AU23" s="6">
        <v>18385.5</v>
      </c>
      <c r="AV23" s="6">
        <v>19326</v>
      </c>
      <c r="AW23" s="207">
        <v>20639.5</v>
      </c>
      <c r="AX23" s="207">
        <v>22059</v>
      </c>
      <c r="AY23" s="207">
        <v>23008</v>
      </c>
      <c r="AZ23" s="207">
        <v>23932</v>
      </c>
      <c r="BA23" s="6">
        <f>+'[1]Summary Medians'!$F$264</f>
        <v>24936</v>
      </c>
      <c r="BB23" s="6">
        <f>+'[1]Summary Medians'!$G$264</f>
        <v>25762</v>
      </c>
      <c r="BC23" s="6">
        <v>26454.5</v>
      </c>
      <c r="BD23" s="6">
        <v>27547</v>
      </c>
      <c r="BE23" s="47">
        <v>3714</v>
      </c>
      <c r="BF23" s="10">
        <v>4081</v>
      </c>
      <c r="BG23" s="43">
        <v>4215.5</v>
      </c>
      <c r="BH23" s="10">
        <v>4351</v>
      </c>
      <c r="BI23" s="10">
        <v>4389.5</v>
      </c>
      <c r="BJ23" s="43">
        <v>4466.5</v>
      </c>
      <c r="BK23" s="43">
        <v>4585.5</v>
      </c>
      <c r="BL23" s="43">
        <v>3875</v>
      </c>
      <c r="BM23" s="43">
        <v>3900</v>
      </c>
      <c r="BN23" s="6">
        <v>3950</v>
      </c>
      <c r="BO23" s="6">
        <v>4658</v>
      </c>
      <c r="BP23" s="6">
        <v>5529.5</v>
      </c>
      <c r="BQ23" s="6">
        <v>6219</v>
      </c>
      <c r="BR23" s="6">
        <v>6779</v>
      </c>
      <c r="BS23" s="6">
        <v>7409</v>
      </c>
      <c r="BT23" s="6">
        <v>7948.5</v>
      </c>
      <c r="BU23" s="6">
        <v>8198</v>
      </c>
      <c r="BV23" s="6">
        <v>8379.5</v>
      </c>
      <c r="BW23" s="6">
        <v>9136.5</v>
      </c>
      <c r="BX23" s="207">
        <v>9887.5</v>
      </c>
      <c r="BY23" s="207">
        <v>10271.5</v>
      </c>
      <c r="BZ23" s="207">
        <v>10681.5</v>
      </c>
      <c r="CA23" s="6">
        <f>+'[1]Summary Medians'!$C$258</f>
        <v>12017</v>
      </c>
      <c r="CB23" s="6">
        <f>+'[1]Summary Medians'!$D$258</f>
        <v>12485</v>
      </c>
      <c r="CC23" s="6">
        <v>12852</v>
      </c>
      <c r="CD23" s="6">
        <v>13230</v>
      </c>
      <c r="CE23" s="47">
        <v>9906</v>
      </c>
      <c r="CF23" s="10">
        <v>10967</v>
      </c>
      <c r="CG23" s="43">
        <v>11728</v>
      </c>
      <c r="CH23" s="43">
        <v>12372.5</v>
      </c>
      <c r="CI23" s="43">
        <v>12609</v>
      </c>
      <c r="CJ23" s="43">
        <v>13070.5</v>
      </c>
      <c r="CK23" s="43">
        <v>13667.5</v>
      </c>
      <c r="CL23" s="43">
        <v>14223.5</v>
      </c>
      <c r="CM23" s="43">
        <v>14768.5</v>
      </c>
      <c r="CN23" s="6">
        <v>15378</v>
      </c>
      <c r="CO23" s="6">
        <v>17071</v>
      </c>
      <c r="CP23" s="6">
        <v>18506.5</v>
      </c>
      <c r="CQ23" s="6">
        <v>19640.5</v>
      </c>
      <c r="CR23" s="6">
        <v>20968.5</v>
      </c>
      <c r="CS23" s="6">
        <v>22497</v>
      </c>
      <c r="CT23" s="6">
        <v>23762.5</v>
      </c>
      <c r="CU23" s="6">
        <v>21648</v>
      </c>
      <c r="CV23" s="6">
        <v>22943</v>
      </c>
      <c r="CW23" s="6">
        <v>24332.5</v>
      </c>
      <c r="CX23" s="207">
        <v>25612</v>
      </c>
      <c r="CY23" s="207">
        <v>26839.5</v>
      </c>
      <c r="CZ23" s="207">
        <v>27901.5</v>
      </c>
      <c r="DA23" s="6">
        <f>+'[1]Summary Medians'!$F$258</f>
        <v>29960</v>
      </c>
      <c r="DB23" s="6">
        <f>+'[1]Summary Medians'!$G$258</f>
        <v>31463</v>
      </c>
      <c r="DC23" s="6">
        <v>32287</v>
      </c>
      <c r="DD23" s="6">
        <v>32768</v>
      </c>
      <c r="DE23" s="45">
        <v>3523.5</v>
      </c>
      <c r="DF23" s="10">
        <v>3871</v>
      </c>
      <c r="DG23" s="10">
        <v>4011.5</v>
      </c>
      <c r="DH23" s="10">
        <v>4149</v>
      </c>
      <c r="DI23" s="10">
        <v>4182</v>
      </c>
      <c r="DJ23" s="43">
        <v>4273</v>
      </c>
      <c r="DK23" s="43">
        <v>4327</v>
      </c>
      <c r="DL23" s="43">
        <v>3776</v>
      </c>
      <c r="DM23" s="43">
        <v>3842</v>
      </c>
      <c r="DN23" s="6">
        <v>3907</v>
      </c>
      <c r="DO23" s="6">
        <v>4526</v>
      </c>
      <c r="DP23" s="6">
        <v>5020</v>
      </c>
      <c r="DQ23" s="6">
        <v>5358</v>
      </c>
      <c r="DR23" s="6">
        <v>5747</v>
      </c>
      <c r="DS23" s="6">
        <v>6253</v>
      </c>
      <c r="DT23" s="6">
        <v>6684</v>
      </c>
      <c r="DU23" s="6">
        <v>6918</v>
      </c>
      <c r="DV23" s="208">
        <v>9108.5</v>
      </c>
      <c r="DW23" s="208">
        <v>10502.5</v>
      </c>
      <c r="DX23" s="207">
        <v>11324.5</v>
      </c>
      <c r="DY23" s="207">
        <v>11727.5</v>
      </c>
      <c r="DZ23" s="207">
        <v>13732.5</v>
      </c>
      <c r="EA23" s="6">
        <f>+'[1]Summary Medians'!$C$259</f>
        <v>17656</v>
      </c>
      <c r="EB23" s="6">
        <f>+'[1]Summary Medians'!$D$259</f>
        <v>19372</v>
      </c>
      <c r="EC23" s="6">
        <v>18687</v>
      </c>
      <c r="ED23" s="6">
        <v>20287</v>
      </c>
      <c r="EE23" s="45">
        <v>9136.5</v>
      </c>
      <c r="EF23" s="10">
        <v>10180.5</v>
      </c>
      <c r="EG23" s="10">
        <v>10948.5</v>
      </c>
      <c r="EH23" s="43">
        <v>11618.5</v>
      </c>
      <c r="EI23" s="43">
        <v>11974</v>
      </c>
      <c r="EJ23" s="43">
        <v>12259.5</v>
      </c>
      <c r="EK23" s="43">
        <v>12585</v>
      </c>
      <c r="EL23" s="43">
        <v>12778.5</v>
      </c>
      <c r="EM23" s="43">
        <v>12977.5</v>
      </c>
      <c r="EN23" s="6">
        <v>13275.5</v>
      </c>
      <c r="EO23" s="6">
        <v>14548</v>
      </c>
      <c r="EP23" s="6">
        <v>16082.5</v>
      </c>
      <c r="EQ23" s="6">
        <v>16559</v>
      </c>
      <c r="ER23" s="6">
        <v>17300</v>
      </c>
      <c r="ES23" s="6">
        <v>18084</v>
      </c>
      <c r="ET23" s="6">
        <v>19234</v>
      </c>
      <c r="EU23" s="6">
        <v>19724</v>
      </c>
      <c r="EV23" s="208">
        <v>26006.5</v>
      </c>
      <c r="EW23" s="208">
        <v>27856.5</v>
      </c>
      <c r="EX23" s="207">
        <v>29455.5</v>
      </c>
      <c r="EY23" s="207">
        <v>30628</v>
      </c>
      <c r="EZ23" s="207">
        <v>33956.5</v>
      </c>
      <c r="FA23" s="6">
        <f>+'[1]Summary Medians'!$F$259</f>
        <v>39916</v>
      </c>
      <c r="FB23" s="6">
        <f>+'[1]Summary Medians'!$G$259</f>
        <v>41072</v>
      </c>
      <c r="FC23" s="6">
        <v>42274</v>
      </c>
      <c r="FD23" s="6">
        <v>43670</v>
      </c>
      <c r="FE23" s="47">
        <v>3576</v>
      </c>
      <c r="FF23" s="10">
        <v>3798</v>
      </c>
      <c r="FG23" s="43">
        <v>3900</v>
      </c>
      <c r="FH23" s="10">
        <v>4014</v>
      </c>
      <c r="FI23" s="10">
        <v>3625</v>
      </c>
      <c r="FJ23" s="43">
        <v>3664</v>
      </c>
      <c r="FK23" s="43">
        <v>3757</v>
      </c>
      <c r="FL23" s="43">
        <v>3406.5</v>
      </c>
      <c r="FM23" s="43">
        <v>3475</v>
      </c>
      <c r="FN23" s="6">
        <v>3581.5</v>
      </c>
      <c r="FO23" s="6">
        <v>4026</v>
      </c>
      <c r="FP23" s="6">
        <v>4599</v>
      </c>
      <c r="FQ23" s="6">
        <v>5119</v>
      </c>
      <c r="FR23" s="6">
        <v>5508</v>
      </c>
      <c r="FS23" s="6">
        <v>6018</v>
      </c>
      <c r="FT23" s="6">
        <v>6421</v>
      </c>
      <c r="FU23" s="6">
        <v>6750</v>
      </c>
      <c r="FV23" s="208">
        <v>6558</v>
      </c>
      <c r="FW23" s="208">
        <v>7043.5</v>
      </c>
      <c r="FX23" s="207">
        <v>7569</v>
      </c>
      <c r="FY23" s="207">
        <v>8699</v>
      </c>
      <c r="FZ23" s="207">
        <v>9076</v>
      </c>
      <c r="GA23" s="6">
        <f>+'[1]Summary Medians'!$C$260</f>
        <v>9511</v>
      </c>
      <c r="GB23" s="6">
        <f>+'[1]Summary Medians'!$D$260</f>
        <v>9937.5</v>
      </c>
      <c r="GC23" s="6">
        <v>10235.5</v>
      </c>
      <c r="GD23" s="6">
        <v>10728.5</v>
      </c>
      <c r="GE23" s="47">
        <v>7240</v>
      </c>
      <c r="GF23" s="10">
        <v>7650</v>
      </c>
      <c r="GG23" s="43">
        <v>7994</v>
      </c>
      <c r="GH23" s="43">
        <v>8294</v>
      </c>
      <c r="GI23" s="43">
        <v>8150</v>
      </c>
      <c r="GJ23" s="43">
        <v>8384</v>
      </c>
      <c r="GK23" s="43">
        <v>8830</v>
      </c>
      <c r="GL23" s="43">
        <v>9087</v>
      </c>
      <c r="GM23" s="43">
        <v>9356.5</v>
      </c>
      <c r="GN23" s="6">
        <v>9907</v>
      </c>
      <c r="GO23" s="6">
        <v>10842</v>
      </c>
      <c r="GP23" s="6">
        <v>12241</v>
      </c>
      <c r="GQ23" s="6">
        <v>13090</v>
      </c>
      <c r="GR23" s="6">
        <v>13845</v>
      </c>
      <c r="GS23" s="6">
        <v>14865</v>
      </c>
      <c r="GT23" s="6">
        <v>15948</v>
      </c>
      <c r="GU23" s="6">
        <v>17004</v>
      </c>
      <c r="GV23" s="208">
        <v>18653.5</v>
      </c>
      <c r="GW23" s="208">
        <v>19952</v>
      </c>
      <c r="GX23" s="207">
        <v>21035.5</v>
      </c>
      <c r="GY23" s="207">
        <v>20960</v>
      </c>
      <c r="GZ23" s="207">
        <v>21835.5</v>
      </c>
      <c r="HA23" s="6">
        <f>+'[1]Summary Medians'!$F$260</f>
        <v>22792</v>
      </c>
      <c r="HB23" s="6">
        <f>+'[1]Summary Medians'!$G$260</f>
        <v>23646.5</v>
      </c>
      <c r="HC23" s="6">
        <v>24163</v>
      </c>
      <c r="HD23" s="6">
        <v>24969.5</v>
      </c>
      <c r="HE23" s="47">
        <v>2746</v>
      </c>
      <c r="HF23" s="10">
        <v>2924</v>
      </c>
      <c r="HG23" s="43">
        <v>3034</v>
      </c>
      <c r="HH23" s="10">
        <v>3114</v>
      </c>
      <c r="HI23" s="10">
        <v>3078</v>
      </c>
      <c r="HJ23" s="43">
        <v>3153.5</v>
      </c>
      <c r="HK23" s="43">
        <v>3387</v>
      </c>
      <c r="HL23" s="43">
        <v>3054.5</v>
      </c>
      <c r="HM23" s="43">
        <v>3148.5</v>
      </c>
      <c r="HN23" s="6">
        <v>3218</v>
      </c>
      <c r="HO23" s="6">
        <v>3550</v>
      </c>
      <c r="HP23" s="6">
        <v>4095</v>
      </c>
      <c r="HQ23" s="6">
        <v>4544</v>
      </c>
      <c r="HR23" s="6">
        <v>4834</v>
      </c>
      <c r="HS23" s="6">
        <v>5440</v>
      </c>
      <c r="HT23" s="6">
        <v>5655</v>
      </c>
      <c r="HU23" s="6">
        <v>5903</v>
      </c>
      <c r="HV23" s="208">
        <v>6904</v>
      </c>
      <c r="HW23" s="208">
        <v>7694</v>
      </c>
      <c r="HX23" s="207">
        <v>8320</v>
      </c>
      <c r="HY23" s="207" t="s">
        <v>17</v>
      </c>
      <c r="HZ23" s="207" t="s">
        <v>17</v>
      </c>
      <c r="IA23" s="207" t="s">
        <v>17</v>
      </c>
      <c r="IB23" s="207" t="s">
        <v>17</v>
      </c>
      <c r="IC23" s="207" t="s">
        <v>17</v>
      </c>
      <c r="ID23" s="207" t="s">
        <v>17</v>
      </c>
      <c r="IE23" s="47">
        <v>6270</v>
      </c>
      <c r="IF23" s="10">
        <v>6684</v>
      </c>
      <c r="IG23" s="43">
        <v>7092</v>
      </c>
      <c r="IH23" s="43">
        <v>7265</v>
      </c>
      <c r="II23" s="43">
        <v>6985</v>
      </c>
      <c r="IJ23" s="43">
        <v>7294</v>
      </c>
      <c r="IK23" s="43">
        <v>7912</v>
      </c>
      <c r="IL23" s="43">
        <v>8601.5</v>
      </c>
      <c r="IM23" s="43">
        <v>9134.5</v>
      </c>
      <c r="IN23" s="6">
        <v>9840</v>
      </c>
      <c r="IO23" s="6">
        <v>11050.5</v>
      </c>
      <c r="IP23" s="6">
        <v>12260</v>
      </c>
      <c r="IQ23" s="6">
        <v>12676</v>
      </c>
      <c r="IR23" s="6">
        <v>12898</v>
      </c>
      <c r="IS23" s="6">
        <v>13532</v>
      </c>
      <c r="IT23" s="6">
        <v>14150</v>
      </c>
      <c r="IU23" s="6">
        <v>14930</v>
      </c>
      <c r="IV23" s="208">
        <v>16568</v>
      </c>
      <c r="IW23" s="208">
        <v>18158</v>
      </c>
      <c r="IX23" s="207">
        <v>19478</v>
      </c>
      <c r="IY23" s="207" t="s">
        <v>17</v>
      </c>
      <c r="IZ23" s="207" t="s">
        <v>17</v>
      </c>
      <c r="JA23" s="207" t="s">
        <v>17</v>
      </c>
      <c r="JB23" s="6" t="s">
        <v>17</v>
      </c>
      <c r="JC23" s="6" t="s">
        <v>17</v>
      </c>
      <c r="JD23" s="6" t="s">
        <v>17</v>
      </c>
      <c r="JE23" s="45">
        <v>3664</v>
      </c>
      <c r="JF23" s="10">
        <v>4106</v>
      </c>
      <c r="JG23" s="10">
        <v>4246</v>
      </c>
      <c r="JH23" s="10">
        <v>4370</v>
      </c>
      <c r="JI23" s="10">
        <v>4370</v>
      </c>
      <c r="JJ23" s="43">
        <v>4416</v>
      </c>
      <c r="JK23" s="43">
        <v>4528</v>
      </c>
      <c r="JL23" s="43">
        <v>3924</v>
      </c>
      <c r="JM23" s="6">
        <v>4003</v>
      </c>
      <c r="JN23" s="6">
        <v>4226</v>
      </c>
      <c r="JO23" s="6">
        <v>4983</v>
      </c>
      <c r="JP23" s="6">
        <v>5238.5</v>
      </c>
      <c r="JQ23" s="6">
        <v>6441</v>
      </c>
      <c r="JR23" s="6">
        <v>6327</v>
      </c>
      <c r="JS23" s="6">
        <v>6835.5</v>
      </c>
      <c r="JT23" s="6">
        <v>7276</v>
      </c>
      <c r="JU23" s="6">
        <v>7636.5</v>
      </c>
      <c r="JV23" s="208">
        <v>7731</v>
      </c>
      <c r="JW23" s="208">
        <v>8556</v>
      </c>
      <c r="JX23" s="207">
        <v>9445</v>
      </c>
      <c r="JY23" s="207">
        <v>10572</v>
      </c>
      <c r="JZ23" s="207">
        <v>11092</v>
      </c>
      <c r="KA23" s="6">
        <f>+'[1]Summary Medians'!$C$262</f>
        <v>11646</v>
      </c>
      <c r="KB23" s="6">
        <f>+'[1]Summary Medians'!$D$262</f>
        <v>12526</v>
      </c>
      <c r="KC23" s="6">
        <v>13054</v>
      </c>
      <c r="KD23" s="6">
        <v>13654</v>
      </c>
      <c r="KE23" s="45">
        <v>7990</v>
      </c>
      <c r="KF23" s="10">
        <v>9190</v>
      </c>
      <c r="KG23" s="10">
        <v>9560</v>
      </c>
      <c r="KH23" s="43">
        <v>9842</v>
      </c>
      <c r="KI23" s="43">
        <v>9842</v>
      </c>
      <c r="KJ23" s="43">
        <v>9888</v>
      </c>
      <c r="KK23" s="43">
        <v>9710</v>
      </c>
      <c r="KL23" s="43">
        <v>9370</v>
      </c>
      <c r="KM23" s="43">
        <v>9474</v>
      </c>
      <c r="KN23" s="6">
        <v>9946</v>
      </c>
      <c r="KO23" s="6">
        <v>10909</v>
      </c>
      <c r="KP23" s="6">
        <v>12064</v>
      </c>
      <c r="KQ23" s="6">
        <v>12951</v>
      </c>
      <c r="KR23" s="6">
        <v>14265</v>
      </c>
      <c r="KS23" s="6">
        <v>15611.5</v>
      </c>
      <c r="KT23" s="6">
        <v>16673</v>
      </c>
      <c r="KU23" s="6">
        <v>17527</v>
      </c>
      <c r="KV23" s="208">
        <v>17416</v>
      </c>
      <c r="KW23" s="208">
        <v>18791</v>
      </c>
      <c r="KX23" s="207">
        <v>19920</v>
      </c>
      <c r="KY23" s="207">
        <v>20122</v>
      </c>
      <c r="KZ23" s="207">
        <v>20992</v>
      </c>
      <c r="LA23" s="6">
        <f>+'[1]Summary Medians'!$F$262</f>
        <v>21974</v>
      </c>
      <c r="LB23" s="6">
        <f>+'[1]Summary Medians'!$G$262</f>
        <v>23824</v>
      </c>
      <c r="LC23" s="6">
        <v>24680</v>
      </c>
      <c r="LD23" s="6">
        <v>25850</v>
      </c>
      <c r="LE23" s="47">
        <v>2896</v>
      </c>
      <c r="LF23" s="10">
        <v>3066</v>
      </c>
      <c r="LG23" s="43">
        <v>3236</v>
      </c>
      <c r="LH23" s="10">
        <v>3390</v>
      </c>
      <c r="LI23" s="10">
        <v>3366</v>
      </c>
      <c r="LJ23" s="43">
        <v>3466</v>
      </c>
      <c r="LK23" s="43">
        <v>3520</v>
      </c>
      <c r="LL23" s="43">
        <v>3192</v>
      </c>
      <c r="LM23" s="43">
        <v>3246</v>
      </c>
      <c r="LN23" s="6">
        <v>3340</v>
      </c>
      <c r="LO23" s="6">
        <v>4044</v>
      </c>
      <c r="LP23" s="6">
        <v>4592</v>
      </c>
      <c r="LQ23" s="6">
        <v>4954.5</v>
      </c>
      <c r="LR23" s="6">
        <v>5081</v>
      </c>
      <c r="LS23" s="6">
        <v>5692</v>
      </c>
      <c r="LT23" s="6">
        <v>6151</v>
      </c>
      <c r="LU23" s="6">
        <v>6439</v>
      </c>
      <c r="LV23" s="208">
        <v>6748</v>
      </c>
      <c r="LW23" s="208">
        <v>7194</v>
      </c>
      <c r="LX23" s="207">
        <v>7721</v>
      </c>
      <c r="LY23" s="207">
        <v>8107</v>
      </c>
      <c r="LZ23" s="207">
        <v>8509</v>
      </c>
      <c r="MA23" s="6">
        <f>+'[1]Summary Medians'!$C$263</f>
        <v>8868</v>
      </c>
      <c r="MB23" s="6">
        <f>+'[1]Summary Medians'!$D$263</f>
        <v>9220</v>
      </c>
      <c r="MC23" s="6">
        <v>9539</v>
      </c>
      <c r="MD23" s="6">
        <v>9825</v>
      </c>
      <c r="ME23" s="47">
        <v>6752</v>
      </c>
      <c r="MF23" s="10">
        <v>7136</v>
      </c>
      <c r="MG23" s="43">
        <v>7810</v>
      </c>
      <c r="MH23" s="43">
        <v>7986</v>
      </c>
      <c r="MI23" s="43">
        <v>7986</v>
      </c>
      <c r="MJ23" s="43">
        <v>8216</v>
      </c>
      <c r="MK23" s="43">
        <v>8750</v>
      </c>
      <c r="ML23" s="43">
        <v>9286</v>
      </c>
      <c r="MM23" s="43">
        <v>9676</v>
      </c>
      <c r="MN23" s="6">
        <v>10010</v>
      </c>
      <c r="MO23" s="6">
        <v>11377</v>
      </c>
      <c r="MP23" s="6">
        <v>12857.5</v>
      </c>
      <c r="MQ23" s="6">
        <v>13867.5</v>
      </c>
      <c r="MR23" s="6">
        <v>15209</v>
      </c>
      <c r="MS23" s="6">
        <v>16728</v>
      </c>
      <c r="MT23" s="6">
        <v>17815</v>
      </c>
      <c r="MU23" s="6">
        <v>18313</v>
      </c>
      <c r="MV23" s="6">
        <v>19276</v>
      </c>
      <c r="MW23" s="6">
        <v>20316</v>
      </c>
      <c r="MX23" s="207">
        <v>21336</v>
      </c>
      <c r="MY23" s="207">
        <v>22475</v>
      </c>
      <c r="MZ23" s="207">
        <v>23565</v>
      </c>
      <c r="NA23" s="6">
        <f>+'[1]Summary Medians'!$F$263</f>
        <v>24502</v>
      </c>
      <c r="NB23" s="6">
        <f>+'[1]Summary Medians'!$G$263</f>
        <v>25454</v>
      </c>
      <c r="NC23" s="6">
        <v>26239</v>
      </c>
      <c r="ND23" s="6">
        <v>27055</v>
      </c>
    </row>
    <row r="24" spans="1:368" s="18" customFormat="1">
      <c r="A24" s="8" t="s">
        <v>34</v>
      </c>
      <c r="B24" s="18">
        <v>800</v>
      </c>
      <c r="C24" s="35">
        <v>840</v>
      </c>
      <c r="D24" s="35">
        <v>1731</v>
      </c>
      <c r="E24" s="35">
        <v>1888</v>
      </c>
      <c r="F24" s="35">
        <v>1988</v>
      </c>
      <c r="G24" s="35">
        <v>2050</v>
      </c>
      <c r="H24" s="35">
        <v>2116</v>
      </c>
      <c r="I24" s="51">
        <v>2184</v>
      </c>
      <c r="J24" s="51">
        <v>2276</v>
      </c>
      <c r="K24" s="51">
        <v>2408</v>
      </c>
      <c r="L24" s="51">
        <v>2486</v>
      </c>
      <c r="M24" s="7">
        <v>2585</v>
      </c>
      <c r="N24" s="7">
        <v>2816</v>
      </c>
      <c r="O24" s="7">
        <v>3168</v>
      </c>
      <c r="P24" s="7">
        <v>3621</v>
      </c>
      <c r="Q24" s="7">
        <v>3922</v>
      </c>
      <c r="R24" s="7">
        <v>4177</v>
      </c>
      <c r="S24" s="7">
        <v>4462</v>
      </c>
      <c r="T24" s="7">
        <v>4588</v>
      </c>
      <c r="U24" s="7">
        <v>4963</v>
      </c>
      <c r="V24" s="286">
        <v>5069</v>
      </c>
      <c r="W24" s="209">
        <v>5348</v>
      </c>
      <c r="X24" s="286">
        <v>5775</v>
      </c>
      <c r="Y24" s="286">
        <v>6109</v>
      </c>
      <c r="Z24" s="7">
        <f>+'[1]Summary Medians'!$C$281</f>
        <v>6412</v>
      </c>
      <c r="AA24" s="7">
        <f>+'[1]Summary Medians'!$D$281</f>
        <v>6702</v>
      </c>
      <c r="AB24" s="7">
        <v>7096</v>
      </c>
      <c r="AC24" s="92">
        <v>7361</v>
      </c>
      <c r="AD24" s="35">
        <v>2300</v>
      </c>
      <c r="AE24" s="35">
        <v>3999</v>
      </c>
      <c r="AF24" s="35">
        <v>4266</v>
      </c>
      <c r="AG24" s="35">
        <v>4557</v>
      </c>
      <c r="AH24" s="35">
        <v>4780</v>
      </c>
      <c r="AI24" s="35">
        <v>5128</v>
      </c>
      <c r="AJ24" s="35">
        <v>5367</v>
      </c>
      <c r="AK24" s="35">
        <v>5487</v>
      </c>
      <c r="AL24" s="35">
        <v>5671</v>
      </c>
      <c r="AM24" s="35">
        <v>5811</v>
      </c>
      <c r="AN24" s="7">
        <v>6118</v>
      </c>
      <c r="AO24" s="7">
        <v>6815</v>
      </c>
      <c r="AP24" s="7">
        <v>7548</v>
      </c>
      <c r="AQ24" s="7">
        <v>8181</v>
      </c>
      <c r="AR24" s="7">
        <v>8870</v>
      </c>
      <c r="AS24" s="7">
        <v>9338</v>
      </c>
      <c r="AT24" s="7">
        <v>10091</v>
      </c>
      <c r="AU24" s="7">
        <v>10817</v>
      </c>
      <c r="AV24" s="7">
        <v>11826</v>
      </c>
      <c r="AW24" s="7">
        <v>12375</v>
      </c>
      <c r="AX24" s="286">
        <v>12808</v>
      </c>
      <c r="AY24" s="286">
        <v>13682</v>
      </c>
      <c r="AZ24" s="286">
        <v>13970</v>
      </c>
      <c r="BA24" s="7">
        <f>+'[1]Summary Medians'!$F$281</f>
        <v>14558</v>
      </c>
      <c r="BB24" s="7">
        <f>+'[1]Summary Medians'!$G$281</f>
        <v>15572</v>
      </c>
      <c r="BC24" s="7">
        <v>16052</v>
      </c>
      <c r="BD24" s="7">
        <v>16685</v>
      </c>
      <c r="BE24" s="142">
        <v>1928</v>
      </c>
      <c r="BF24" s="35">
        <v>2026</v>
      </c>
      <c r="BG24" s="52">
        <v>2128</v>
      </c>
      <c r="BH24" s="35">
        <v>2244</v>
      </c>
      <c r="BI24" s="35">
        <v>2262</v>
      </c>
      <c r="BJ24" s="52">
        <v>2336</v>
      </c>
      <c r="BK24" s="52">
        <v>2662</v>
      </c>
      <c r="BL24" s="52">
        <v>2748</v>
      </c>
      <c r="BM24" s="52">
        <v>2836</v>
      </c>
      <c r="BN24" s="7">
        <v>2948</v>
      </c>
      <c r="BO24" s="7">
        <v>3240</v>
      </c>
      <c r="BP24" s="7">
        <v>3548</v>
      </c>
      <c r="BQ24" s="7">
        <v>3938</v>
      </c>
      <c r="BR24" s="7">
        <v>4164</v>
      </c>
      <c r="BS24" s="7">
        <v>4476</v>
      </c>
      <c r="BT24" s="7">
        <v>4722</v>
      </c>
      <c r="BU24" s="7">
        <v>5100</v>
      </c>
      <c r="BV24" s="7">
        <v>5304</v>
      </c>
      <c r="BW24" s="7">
        <v>5406</v>
      </c>
      <c r="BX24" s="286">
        <v>5674</v>
      </c>
      <c r="BY24" s="286">
        <v>6090</v>
      </c>
      <c r="BZ24" s="286">
        <v>6456</v>
      </c>
      <c r="CA24" s="7">
        <f>+'[1]Summary Medians'!$C$275</f>
        <v>6960</v>
      </c>
      <c r="CB24" s="7">
        <f>+'[1]Summary Medians'!$D$275</f>
        <v>7632</v>
      </c>
      <c r="CC24" s="7">
        <v>7992</v>
      </c>
      <c r="CD24" s="7">
        <v>8376</v>
      </c>
      <c r="CE24" s="142">
        <v>5486</v>
      </c>
      <c r="CF24" s="35">
        <v>5870</v>
      </c>
      <c r="CG24" s="52">
        <v>6370</v>
      </c>
      <c r="CH24" s="52">
        <v>6351</v>
      </c>
      <c r="CI24" s="52">
        <v>7124</v>
      </c>
      <c r="CJ24" s="52">
        <v>7356</v>
      </c>
      <c r="CK24" s="52">
        <v>7846</v>
      </c>
      <c r="CL24" s="52">
        <v>8100</v>
      </c>
      <c r="CM24" s="52">
        <v>8362</v>
      </c>
      <c r="CN24" s="7">
        <v>8832</v>
      </c>
      <c r="CO24" s="7">
        <v>9710</v>
      </c>
      <c r="CP24" s="7">
        <v>10768</v>
      </c>
      <c r="CQ24" s="7">
        <v>12060</v>
      </c>
      <c r="CR24" s="7">
        <v>12874</v>
      </c>
      <c r="CS24" s="7">
        <v>13840</v>
      </c>
      <c r="CT24" s="7">
        <v>14600</v>
      </c>
      <c r="CU24" s="7">
        <v>15770</v>
      </c>
      <c r="CV24" s="7">
        <v>16402</v>
      </c>
      <c r="CW24" s="7">
        <v>17002</v>
      </c>
      <c r="CX24" s="286">
        <v>17002</v>
      </c>
      <c r="CY24" s="286">
        <v>18868</v>
      </c>
      <c r="CZ24" s="286">
        <v>19632</v>
      </c>
      <c r="DA24" s="7">
        <f>+'[1]Summary Medians'!$F$275</f>
        <v>20424</v>
      </c>
      <c r="DB24" s="7">
        <f>+'[1]Summary Medians'!$G$275</f>
        <v>21432</v>
      </c>
      <c r="DC24" s="7">
        <v>22488</v>
      </c>
      <c r="DD24" s="7">
        <v>23616</v>
      </c>
      <c r="DE24" s="53" t="s">
        <v>17</v>
      </c>
      <c r="DF24" s="35" t="s">
        <v>17</v>
      </c>
      <c r="DG24" s="35" t="s">
        <v>17</v>
      </c>
      <c r="DH24" s="35" t="s">
        <v>17</v>
      </c>
      <c r="DI24" s="35" t="s">
        <v>17</v>
      </c>
      <c r="DJ24" s="35" t="s">
        <v>17</v>
      </c>
      <c r="DK24" s="35" t="s">
        <v>17</v>
      </c>
      <c r="DL24" s="35" t="s">
        <v>17</v>
      </c>
      <c r="DM24" s="35" t="s">
        <v>17</v>
      </c>
      <c r="DN24" s="35" t="s">
        <v>17</v>
      </c>
      <c r="DO24" s="35" t="s">
        <v>17</v>
      </c>
      <c r="DP24" s="35" t="s">
        <v>17</v>
      </c>
      <c r="DQ24" s="35" t="s">
        <v>17</v>
      </c>
      <c r="DR24" s="35" t="s">
        <v>17</v>
      </c>
      <c r="DS24" s="35" t="s">
        <v>17</v>
      </c>
      <c r="DT24" s="35" t="s">
        <v>17</v>
      </c>
      <c r="DU24" s="35" t="s">
        <v>17</v>
      </c>
      <c r="DV24" s="35" t="s">
        <v>17</v>
      </c>
      <c r="DW24" s="35" t="s">
        <v>17</v>
      </c>
      <c r="DX24" s="286" t="s">
        <v>17</v>
      </c>
      <c r="DY24" s="286" t="s">
        <v>17</v>
      </c>
      <c r="DZ24" s="286" t="s">
        <v>17</v>
      </c>
      <c r="EA24" s="286" t="s">
        <v>17</v>
      </c>
      <c r="EB24" s="333" t="s">
        <v>17</v>
      </c>
      <c r="EC24" s="333" t="s">
        <v>17</v>
      </c>
      <c r="ED24" s="333" t="s">
        <v>17</v>
      </c>
      <c r="EE24" s="53" t="s">
        <v>17</v>
      </c>
      <c r="EF24" s="35" t="s">
        <v>17</v>
      </c>
      <c r="EG24" s="35" t="s">
        <v>17</v>
      </c>
      <c r="EH24" s="35" t="s">
        <v>17</v>
      </c>
      <c r="EI24" s="35" t="s">
        <v>17</v>
      </c>
      <c r="EJ24" s="35" t="s">
        <v>17</v>
      </c>
      <c r="EK24" s="35" t="s">
        <v>17</v>
      </c>
      <c r="EL24" s="35" t="s">
        <v>17</v>
      </c>
      <c r="EM24" s="35" t="s">
        <v>17</v>
      </c>
      <c r="EN24" s="35" t="s">
        <v>17</v>
      </c>
      <c r="EO24" s="35" t="s">
        <v>17</v>
      </c>
      <c r="EP24" s="7" t="s">
        <v>17</v>
      </c>
      <c r="EQ24" s="7" t="s">
        <v>17</v>
      </c>
      <c r="ER24" s="7" t="s">
        <v>17</v>
      </c>
      <c r="ES24" s="7" t="s">
        <v>17</v>
      </c>
      <c r="ET24" s="7" t="s">
        <v>17</v>
      </c>
      <c r="EU24" s="7" t="s">
        <v>17</v>
      </c>
      <c r="EV24" s="7" t="s">
        <v>17</v>
      </c>
      <c r="EW24" s="7" t="s">
        <v>17</v>
      </c>
      <c r="EX24" s="286" t="s">
        <v>17</v>
      </c>
      <c r="EY24" s="286" t="s">
        <v>17</v>
      </c>
      <c r="EZ24" s="286" t="s">
        <v>17</v>
      </c>
      <c r="FA24" s="286" t="s">
        <v>17</v>
      </c>
      <c r="FB24" s="286" t="s">
        <v>17</v>
      </c>
      <c r="FC24" s="286" t="s">
        <v>17</v>
      </c>
      <c r="FD24" s="286" t="s">
        <v>17</v>
      </c>
      <c r="FE24" s="142">
        <v>1992</v>
      </c>
      <c r="FF24" s="35">
        <v>1882</v>
      </c>
      <c r="FG24" s="52">
        <v>1990</v>
      </c>
      <c r="FH24" s="35">
        <v>2004</v>
      </c>
      <c r="FI24" s="35">
        <v>2116</v>
      </c>
      <c r="FJ24" s="52">
        <v>2184</v>
      </c>
      <c r="FK24" s="52">
        <v>2348</v>
      </c>
      <c r="FL24" s="52">
        <v>2440</v>
      </c>
      <c r="FM24" s="52">
        <v>2620</v>
      </c>
      <c r="FN24" s="7">
        <v>2724</v>
      </c>
      <c r="FO24" s="7">
        <v>2984</v>
      </c>
      <c r="FP24" s="7">
        <v>3260</v>
      </c>
      <c r="FQ24" s="7">
        <v>3818</v>
      </c>
      <c r="FR24" s="7">
        <v>3932</v>
      </c>
      <c r="FS24" s="7">
        <v>4150</v>
      </c>
      <c r="FT24" s="7">
        <v>4510</v>
      </c>
      <c r="FU24" s="7">
        <v>4598</v>
      </c>
      <c r="FV24" s="7">
        <v>5236</v>
      </c>
      <c r="FW24" s="212">
        <v>5285</v>
      </c>
      <c r="FX24" s="286">
        <v>5648</v>
      </c>
      <c r="FY24" s="286">
        <v>5930</v>
      </c>
      <c r="FZ24" s="286">
        <v>6216</v>
      </c>
      <c r="GA24" s="7">
        <f>+'[1]Summary Medians'!$C$277</f>
        <v>6526</v>
      </c>
      <c r="GB24" s="7">
        <f>+'[1]Summary Medians'!$D$277</f>
        <v>6814</v>
      </c>
      <c r="GC24" s="7">
        <v>7154</v>
      </c>
      <c r="GD24" s="7">
        <v>7798</v>
      </c>
      <c r="GE24" s="142">
        <v>5078</v>
      </c>
      <c r="GF24" s="35">
        <v>5146</v>
      </c>
      <c r="GG24" s="52">
        <v>5424</v>
      </c>
      <c r="GH24" s="52">
        <v>6134</v>
      </c>
      <c r="GI24" s="52">
        <v>5878</v>
      </c>
      <c r="GJ24" s="52">
        <v>6066</v>
      </c>
      <c r="GK24" s="52">
        <v>6294</v>
      </c>
      <c r="GL24" s="52">
        <v>6512</v>
      </c>
      <c r="GM24" s="52">
        <v>6824</v>
      </c>
      <c r="GN24" s="7">
        <v>7294</v>
      </c>
      <c r="GO24" s="7">
        <v>7986</v>
      </c>
      <c r="GP24" s="7">
        <v>8944</v>
      </c>
      <c r="GQ24" s="7">
        <v>10128</v>
      </c>
      <c r="GR24" s="7">
        <v>10634</v>
      </c>
      <c r="GS24" s="7">
        <v>11054</v>
      </c>
      <c r="GT24" s="7">
        <v>11414</v>
      </c>
      <c r="GU24" s="7">
        <v>11702</v>
      </c>
      <c r="GV24" s="7">
        <v>12482</v>
      </c>
      <c r="GW24" s="7">
        <v>12896</v>
      </c>
      <c r="GX24" s="286">
        <v>12896</v>
      </c>
      <c r="GY24" s="286">
        <v>13930</v>
      </c>
      <c r="GZ24" s="286">
        <v>14446</v>
      </c>
      <c r="HA24" s="286">
        <v>15026</v>
      </c>
      <c r="HB24" s="7">
        <f>+'[1]Summary Medians'!$G$277</f>
        <v>15602</v>
      </c>
      <c r="HC24" s="7">
        <v>16382</v>
      </c>
      <c r="HD24" s="7">
        <v>17856</v>
      </c>
      <c r="HE24" s="53" t="s">
        <v>17</v>
      </c>
      <c r="HF24" s="35" t="s">
        <v>17</v>
      </c>
      <c r="HG24" s="35" t="s">
        <v>17</v>
      </c>
      <c r="HH24" s="35" t="s">
        <v>17</v>
      </c>
      <c r="HI24" s="35" t="s">
        <v>17</v>
      </c>
      <c r="HJ24" s="35" t="s">
        <v>17</v>
      </c>
      <c r="HK24" s="35" t="s">
        <v>17</v>
      </c>
      <c r="HL24" s="35" t="s">
        <v>17</v>
      </c>
      <c r="HM24" s="35" t="s">
        <v>17</v>
      </c>
      <c r="HN24" s="35" t="s">
        <v>17</v>
      </c>
      <c r="HO24" s="35" t="s">
        <v>17</v>
      </c>
      <c r="HP24" s="7" t="s">
        <v>17</v>
      </c>
      <c r="HQ24" s="7" t="s">
        <v>17</v>
      </c>
      <c r="HR24" s="7" t="s">
        <v>17</v>
      </c>
      <c r="HS24" s="7" t="s">
        <v>17</v>
      </c>
      <c r="HT24" s="7" t="s">
        <v>17</v>
      </c>
      <c r="HU24" s="7" t="s">
        <v>17</v>
      </c>
      <c r="HV24" s="7" t="s">
        <v>17</v>
      </c>
      <c r="HW24" s="7" t="s">
        <v>17</v>
      </c>
      <c r="HX24" s="286" t="s">
        <v>17</v>
      </c>
      <c r="HY24" s="286" t="s">
        <v>17</v>
      </c>
      <c r="HZ24" s="286" t="s">
        <v>17</v>
      </c>
      <c r="IA24" s="286" t="s">
        <v>17</v>
      </c>
      <c r="IB24" s="286" t="s">
        <v>17</v>
      </c>
      <c r="IC24" s="286" t="s">
        <v>17</v>
      </c>
      <c r="ID24" s="286" t="s">
        <v>17</v>
      </c>
      <c r="IE24" s="53" t="s">
        <v>17</v>
      </c>
      <c r="IF24" s="35" t="s">
        <v>17</v>
      </c>
      <c r="IG24" s="35" t="s">
        <v>17</v>
      </c>
      <c r="IH24" s="35" t="s">
        <v>17</v>
      </c>
      <c r="II24" s="35" t="s">
        <v>17</v>
      </c>
      <c r="IJ24" s="35" t="s">
        <v>17</v>
      </c>
      <c r="IK24" s="35" t="s">
        <v>17</v>
      </c>
      <c r="IL24" s="35" t="s">
        <v>17</v>
      </c>
      <c r="IM24" s="35" t="s">
        <v>17</v>
      </c>
      <c r="IN24" s="35" t="s">
        <v>17</v>
      </c>
      <c r="IO24" s="35" t="s">
        <v>17</v>
      </c>
      <c r="IP24" s="7" t="s">
        <v>17</v>
      </c>
      <c r="IQ24" s="7" t="s">
        <v>17</v>
      </c>
      <c r="IR24" s="7" t="s">
        <v>17</v>
      </c>
      <c r="IS24" s="7" t="s">
        <v>17</v>
      </c>
      <c r="IT24" s="7" t="s">
        <v>17</v>
      </c>
      <c r="IU24" s="7" t="s">
        <v>17</v>
      </c>
      <c r="IV24" s="7" t="s">
        <v>17</v>
      </c>
      <c r="IW24" s="7" t="s">
        <v>17</v>
      </c>
      <c r="IX24" s="92" t="s">
        <v>17</v>
      </c>
      <c r="IY24" s="7" t="s">
        <v>17</v>
      </c>
      <c r="IZ24" s="7" t="s">
        <v>17</v>
      </c>
      <c r="JA24" s="7" t="s">
        <v>17</v>
      </c>
      <c r="JB24" s="209" t="s">
        <v>17</v>
      </c>
      <c r="JC24" s="209" t="s">
        <v>17</v>
      </c>
      <c r="JD24" s="209" t="s">
        <v>17</v>
      </c>
      <c r="JE24" s="53" t="s">
        <v>17</v>
      </c>
      <c r="JF24" s="35" t="s">
        <v>17</v>
      </c>
      <c r="JG24" s="35" t="s">
        <v>17</v>
      </c>
      <c r="JH24" s="35" t="s">
        <v>17</v>
      </c>
      <c r="JI24" s="35" t="s">
        <v>17</v>
      </c>
      <c r="JJ24" s="35" t="s">
        <v>17</v>
      </c>
      <c r="JK24" s="35" t="s">
        <v>17</v>
      </c>
      <c r="JL24" s="35" t="s">
        <v>17</v>
      </c>
      <c r="JM24" s="35" t="s">
        <v>17</v>
      </c>
      <c r="JN24" s="35" t="s">
        <v>17</v>
      </c>
      <c r="JO24" s="35" t="s">
        <v>17</v>
      </c>
      <c r="JP24" s="7" t="s">
        <v>17</v>
      </c>
      <c r="JQ24" s="7" t="s">
        <v>17</v>
      </c>
      <c r="JR24" s="7" t="s">
        <v>17</v>
      </c>
      <c r="JS24" s="7" t="s">
        <v>17</v>
      </c>
      <c r="JT24" s="7" t="s">
        <v>17</v>
      </c>
      <c r="JU24" s="7" t="s">
        <v>17</v>
      </c>
      <c r="JV24" s="213">
        <v>5093</v>
      </c>
      <c r="JW24" s="213">
        <v>5203</v>
      </c>
      <c r="JX24" s="213">
        <v>5440</v>
      </c>
      <c r="JY24" s="213">
        <v>5580</v>
      </c>
      <c r="JZ24" s="213">
        <v>6040</v>
      </c>
      <c r="KA24" s="7">
        <f>+'[1]Summary Medians'!$C$279</f>
        <v>6438</v>
      </c>
      <c r="KB24" s="7">
        <f>+'[1]Summary Medians'!$D$279</f>
        <v>6725</v>
      </c>
      <c r="KC24" s="7">
        <v>7104</v>
      </c>
      <c r="KD24" s="7">
        <v>7354</v>
      </c>
      <c r="KE24" s="53" t="s">
        <v>17</v>
      </c>
      <c r="KF24" s="35" t="s">
        <v>17</v>
      </c>
      <c r="KG24" s="35" t="s">
        <v>17</v>
      </c>
      <c r="KH24" s="35" t="s">
        <v>17</v>
      </c>
      <c r="KI24" s="35" t="s">
        <v>17</v>
      </c>
      <c r="KJ24" s="35" t="s">
        <v>17</v>
      </c>
      <c r="KK24" s="35" t="s">
        <v>17</v>
      </c>
      <c r="KL24" s="35" t="s">
        <v>17</v>
      </c>
      <c r="KM24" s="35" t="s">
        <v>17</v>
      </c>
      <c r="KN24" s="35" t="s">
        <v>17</v>
      </c>
      <c r="KO24" s="35" t="s">
        <v>17</v>
      </c>
      <c r="KP24" s="7" t="s">
        <v>17</v>
      </c>
      <c r="KQ24" s="7" t="s">
        <v>17</v>
      </c>
      <c r="KR24" s="7" t="s">
        <v>17</v>
      </c>
      <c r="KS24" s="7" t="s">
        <v>17</v>
      </c>
      <c r="KT24" s="7" t="s">
        <v>17</v>
      </c>
      <c r="KU24" s="7" t="s">
        <v>17</v>
      </c>
      <c r="KV24" s="213">
        <v>12129</v>
      </c>
      <c r="KW24" s="213">
        <v>12476</v>
      </c>
      <c r="KX24" s="286">
        <v>12824</v>
      </c>
      <c r="KY24" s="286">
        <v>13183</v>
      </c>
      <c r="KZ24" s="286">
        <v>14064</v>
      </c>
      <c r="LA24" s="7">
        <f>+'[1]Summary Medians'!$F$279</f>
        <v>14967</v>
      </c>
      <c r="LB24" s="7">
        <f>+'[1]Summary Medians'!$G$279</f>
        <v>15299</v>
      </c>
      <c r="LC24" s="7">
        <v>15194</v>
      </c>
      <c r="LD24" s="7">
        <v>15916</v>
      </c>
      <c r="LE24" s="142">
        <v>1719</v>
      </c>
      <c r="LF24" s="35">
        <v>1863</v>
      </c>
      <c r="LG24" s="35">
        <v>1944</v>
      </c>
      <c r="LH24" s="35">
        <v>2005</v>
      </c>
      <c r="LI24" s="35">
        <v>2068</v>
      </c>
      <c r="LJ24" s="52">
        <v>2152</v>
      </c>
      <c r="LK24" s="52">
        <v>2222</v>
      </c>
      <c r="LL24" s="52">
        <v>2353</v>
      </c>
      <c r="LM24" s="52">
        <v>2442</v>
      </c>
      <c r="LN24" s="7">
        <v>2539</v>
      </c>
      <c r="LO24" s="7">
        <v>2760</v>
      </c>
      <c r="LP24" s="7">
        <v>3134</v>
      </c>
      <c r="LQ24" s="7">
        <v>3484</v>
      </c>
      <c r="LR24" s="7">
        <v>3799</v>
      </c>
      <c r="LS24" s="7">
        <v>4000</v>
      </c>
      <c r="LT24" s="7">
        <v>4294</v>
      </c>
      <c r="LU24" s="7">
        <v>4532</v>
      </c>
      <c r="LV24" s="213">
        <v>4884</v>
      </c>
      <c r="LW24" s="212">
        <v>4884</v>
      </c>
      <c r="LX24" s="286">
        <v>5305</v>
      </c>
      <c r="LY24" s="286">
        <v>5637</v>
      </c>
      <c r="LZ24" s="286">
        <v>5967</v>
      </c>
      <c r="MA24" s="7">
        <f>+'[1]Summary Medians'!$C$280</f>
        <v>6228</v>
      </c>
      <c r="MB24" s="7">
        <f>+'[1]Summary Medians'!$D$280</f>
        <v>6662</v>
      </c>
      <c r="MC24" s="7">
        <v>6822</v>
      </c>
      <c r="MD24" s="7">
        <v>7151</v>
      </c>
      <c r="ME24" s="142">
        <v>3975</v>
      </c>
      <c r="MF24" s="35">
        <v>4220</v>
      </c>
      <c r="MG24" s="35">
        <v>4484</v>
      </c>
      <c r="MH24" s="52">
        <v>4672</v>
      </c>
      <c r="MI24" s="52">
        <v>4948</v>
      </c>
      <c r="MJ24" s="52">
        <v>5174</v>
      </c>
      <c r="MK24" s="52">
        <v>5353</v>
      </c>
      <c r="ML24" s="52">
        <v>5584</v>
      </c>
      <c r="MM24" s="52">
        <v>5714</v>
      </c>
      <c r="MN24" s="7">
        <v>6118</v>
      </c>
      <c r="MO24" s="7">
        <v>6564</v>
      </c>
      <c r="MP24" s="7">
        <v>7292</v>
      </c>
      <c r="MQ24" s="7">
        <v>7967</v>
      </c>
      <c r="MR24" s="7">
        <v>8663</v>
      </c>
      <c r="MS24" s="7">
        <v>9316</v>
      </c>
      <c r="MT24" s="7">
        <v>9975</v>
      </c>
      <c r="MU24" s="7">
        <v>10602</v>
      </c>
      <c r="MV24" s="213">
        <v>11376</v>
      </c>
      <c r="MW24" s="213">
        <v>11525</v>
      </c>
      <c r="MX24" s="286">
        <v>12410</v>
      </c>
      <c r="MY24" s="286">
        <v>13130</v>
      </c>
      <c r="MZ24" s="286">
        <v>13436</v>
      </c>
      <c r="NA24" s="7">
        <f>+'[1]Summary Medians'!$F$280</f>
        <v>14118</v>
      </c>
      <c r="NB24" s="7">
        <f>+'[1]Summary Medians'!$G$280</f>
        <v>14824</v>
      </c>
      <c r="NC24" s="7">
        <v>16066</v>
      </c>
      <c r="ND24" s="7">
        <v>16554</v>
      </c>
    </row>
    <row r="25" spans="1:368">
      <c r="A25" s="127" t="s">
        <v>110</v>
      </c>
      <c r="B25" s="127"/>
      <c r="C25" s="127"/>
      <c r="D25" s="127"/>
      <c r="E25" s="127"/>
      <c r="F25" s="127"/>
      <c r="G25" s="127"/>
      <c r="H25" s="127"/>
      <c r="I25" s="127"/>
      <c r="J25" s="127"/>
      <c r="K25" s="127"/>
      <c r="L25" s="127"/>
      <c r="M25" s="127"/>
      <c r="N25" s="127"/>
      <c r="O25" s="127"/>
      <c r="P25" s="127">
        <v>3719</v>
      </c>
      <c r="Q25" s="127"/>
      <c r="R25" s="127"/>
      <c r="S25" s="127"/>
      <c r="T25" s="127"/>
      <c r="U25" s="127">
        <v>5175.5</v>
      </c>
      <c r="V25" s="127">
        <v>5519.5</v>
      </c>
      <c r="W25" s="127">
        <v>6424</v>
      </c>
      <c r="X25" s="127">
        <v>6602</v>
      </c>
      <c r="Y25" s="127">
        <v>6863</v>
      </c>
      <c r="Z25" s="127">
        <v>7170</v>
      </c>
      <c r="AA25" s="127">
        <v>7330</v>
      </c>
      <c r="AB25" s="127">
        <v>7388</v>
      </c>
      <c r="AC25" s="127">
        <v>7599</v>
      </c>
      <c r="AD25" s="143"/>
      <c r="AE25" s="127"/>
      <c r="AF25" s="127"/>
      <c r="AG25" s="127"/>
      <c r="AH25" s="127"/>
      <c r="AI25" s="127"/>
      <c r="AJ25" s="127"/>
      <c r="AK25" s="127"/>
      <c r="AL25" s="127"/>
      <c r="AM25" s="127"/>
      <c r="AN25" s="127"/>
      <c r="AO25" s="127"/>
      <c r="AP25" s="127"/>
      <c r="AQ25" s="127">
        <v>12875</v>
      </c>
      <c r="AR25" s="127"/>
      <c r="AS25" s="127"/>
      <c r="AT25" s="127"/>
      <c r="AU25" s="127"/>
      <c r="AV25" s="127">
        <v>16050.5</v>
      </c>
      <c r="AW25" s="127">
        <v>16468</v>
      </c>
      <c r="AX25" s="21">
        <v>17735.5</v>
      </c>
      <c r="AY25" s="21">
        <v>18525</v>
      </c>
      <c r="AZ25" s="21">
        <v>18411</v>
      </c>
      <c r="BA25" s="21">
        <v>19074</v>
      </c>
      <c r="BB25" s="21">
        <v>20057</v>
      </c>
      <c r="BC25" s="21">
        <v>20400</v>
      </c>
      <c r="BD25" s="127">
        <v>20727</v>
      </c>
      <c r="BE25" s="143"/>
      <c r="BF25" s="127"/>
      <c r="BG25" s="127"/>
      <c r="BH25" s="127"/>
      <c r="BI25" s="127"/>
      <c r="BJ25" s="127"/>
      <c r="BK25" s="127"/>
      <c r="BL25" s="127"/>
      <c r="BM25" s="127"/>
      <c r="BN25" s="127"/>
      <c r="BO25" s="127"/>
      <c r="BP25" s="127"/>
      <c r="BQ25" s="127">
        <v>5490</v>
      </c>
      <c r="BR25" s="127"/>
      <c r="BS25" s="127"/>
      <c r="BT25" s="127"/>
      <c r="BU25" s="127"/>
      <c r="BV25" s="127">
        <v>7932</v>
      </c>
      <c r="BW25" s="127">
        <v>8511</v>
      </c>
      <c r="BX25" s="127">
        <v>10147</v>
      </c>
      <c r="BY25" s="127">
        <v>11167.5</v>
      </c>
      <c r="BZ25" s="127">
        <v>10347</v>
      </c>
      <c r="CA25" s="127">
        <v>10620</v>
      </c>
      <c r="CB25" s="127">
        <v>11091</v>
      </c>
      <c r="CC25" s="127">
        <v>11052</v>
      </c>
      <c r="CD25" s="127">
        <v>11624</v>
      </c>
      <c r="CE25" s="143"/>
      <c r="CF25" s="127"/>
      <c r="CG25" s="127"/>
      <c r="CH25" s="127"/>
      <c r="CI25" s="127"/>
      <c r="CJ25" s="127"/>
      <c r="CK25" s="127"/>
      <c r="CL25" s="127"/>
      <c r="CM25" s="127"/>
      <c r="CN25" s="127"/>
      <c r="CO25" s="127"/>
      <c r="CP25" s="127"/>
      <c r="CQ25" s="127">
        <v>17916</v>
      </c>
      <c r="CR25" s="127"/>
      <c r="CS25" s="127"/>
      <c r="CT25" s="127"/>
      <c r="CU25" s="127"/>
      <c r="CV25" s="127">
        <v>24367</v>
      </c>
      <c r="CW25" s="127">
        <v>25329</v>
      </c>
      <c r="CX25" s="127">
        <v>27855.5</v>
      </c>
      <c r="CY25" s="127">
        <v>29299</v>
      </c>
      <c r="CZ25" s="127">
        <v>27472</v>
      </c>
      <c r="DA25" s="127">
        <v>29412</v>
      </c>
      <c r="DB25" s="127">
        <v>31516</v>
      </c>
      <c r="DC25" s="127">
        <v>33442</v>
      </c>
      <c r="DD25" s="127">
        <v>33786</v>
      </c>
      <c r="DE25" s="143"/>
      <c r="DF25" s="127"/>
      <c r="DG25" s="127"/>
      <c r="DH25" s="127"/>
      <c r="DI25" s="127"/>
      <c r="DJ25" s="127"/>
      <c r="DK25" s="127"/>
      <c r="DL25" s="127"/>
      <c r="DM25" s="127"/>
      <c r="DN25" s="127"/>
      <c r="DO25" s="127"/>
      <c r="DP25" s="127"/>
      <c r="DQ25" s="127">
        <v>3866</v>
      </c>
      <c r="DR25" s="127"/>
      <c r="DS25" s="127"/>
      <c r="DT25" s="127"/>
      <c r="DU25" s="127"/>
      <c r="DV25" s="127">
        <v>5014.5</v>
      </c>
      <c r="DW25" s="127">
        <v>5685</v>
      </c>
      <c r="DX25" s="127">
        <v>6253</v>
      </c>
      <c r="DY25" s="127">
        <v>6438</v>
      </c>
      <c r="DZ25" s="127">
        <v>6759</v>
      </c>
      <c r="EA25" s="127">
        <v>6833</v>
      </c>
      <c r="EB25" s="127">
        <v>7001</v>
      </c>
      <c r="EC25" s="127">
        <v>7289</v>
      </c>
      <c r="ED25" s="127">
        <v>7488</v>
      </c>
      <c r="EE25" s="143"/>
      <c r="EF25" s="127"/>
      <c r="EG25" s="127"/>
      <c r="EH25" s="127"/>
      <c r="EI25" s="127"/>
      <c r="EJ25" s="127"/>
      <c r="EK25" s="127"/>
      <c r="EL25" s="127"/>
      <c r="EM25" s="127"/>
      <c r="EN25" s="127"/>
      <c r="EO25" s="127"/>
      <c r="EP25" s="127"/>
      <c r="EQ25" s="127">
        <v>12210</v>
      </c>
      <c r="ER25" s="127"/>
      <c r="ES25" s="127"/>
      <c r="ET25" s="127"/>
      <c r="EU25" s="127"/>
      <c r="EV25" s="127">
        <v>16689.5</v>
      </c>
      <c r="EW25" s="127">
        <v>16680</v>
      </c>
      <c r="EX25" s="127">
        <v>18206.5</v>
      </c>
      <c r="EY25" s="127">
        <v>18888</v>
      </c>
      <c r="EZ25" s="127">
        <v>19138</v>
      </c>
      <c r="FA25" s="127">
        <v>19820</v>
      </c>
      <c r="FB25" s="127">
        <v>20779</v>
      </c>
      <c r="FC25" s="127">
        <v>21812</v>
      </c>
      <c r="FD25" s="127">
        <v>23382</v>
      </c>
      <c r="FE25" s="143"/>
      <c r="FF25" s="127"/>
      <c r="FG25" s="127"/>
      <c r="FH25" s="127"/>
      <c r="FI25" s="127"/>
      <c r="FJ25" s="127"/>
      <c r="FK25" s="127"/>
      <c r="FL25" s="127"/>
      <c r="FM25" s="127"/>
      <c r="FN25" s="127"/>
      <c r="FO25" s="127"/>
      <c r="FP25" s="127"/>
      <c r="FQ25" s="127">
        <v>2906</v>
      </c>
      <c r="FR25" s="127"/>
      <c r="FS25" s="127"/>
      <c r="FT25" s="127"/>
      <c r="FU25" s="127"/>
      <c r="FV25" s="127">
        <v>4900</v>
      </c>
      <c r="FW25" s="127">
        <v>5247.5</v>
      </c>
      <c r="FX25" s="127">
        <v>6488</v>
      </c>
      <c r="FY25" s="127">
        <v>6682</v>
      </c>
      <c r="FZ25" s="127">
        <v>6550</v>
      </c>
      <c r="GA25" s="127">
        <v>6686</v>
      </c>
      <c r="GB25" s="127">
        <v>6872</v>
      </c>
      <c r="GC25" s="127">
        <v>6925.5</v>
      </c>
      <c r="GD25" s="127">
        <v>7175.5</v>
      </c>
      <c r="GE25" s="143"/>
      <c r="GF25" s="127"/>
      <c r="GG25" s="127"/>
      <c r="GH25" s="127"/>
      <c r="GI25" s="127"/>
      <c r="GJ25" s="127"/>
      <c r="GK25" s="127"/>
      <c r="GL25" s="127"/>
      <c r="GM25" s="127"/>
      <c r="GN25" s="127"/>
      <c r="GO25" s="127"/>
      <c r="GP25" s="127"/>
      <c r="GQ25" s="127">
        <v>12974</v>
      </c>
      <c r="GR25" s="127"/>
      <c r="GS25" s="127"/>
      <c r="GT25" s="127"/>
      <c r="GU25" s="127"/>
      <c r="GV25" s="127">
        <v>15961</v>
      </c>
      <c r="GW25" s="127">
        <v>16222.5</v>
      </c>
      <c r="GX25" s="127">
        <v>17614</v>
      </c>
      <c r="GY25" s="127">
        <v>18260</v>
      </c>
      <c r="GZ25" s="127">
        <v>17809</v>
      </c>
      <c r="HA25" s="127">
        <v>17952</v>
      </c>
      <c r="HB25" s="127">
        <v>18032</v>
      </c>
      <c r="HC25" s="127">
        <v>18038.5</v>
      </c>
      <c r="HD25" s="127">
        <v>19109</v>
      </c>
      <c r="HE25" s="143"/>
      <c r="HF25" s="127"/>
      <c r="HG25" s="127"/>
      <c r="HH25" s="127"/>
      <c r="HI25" s="127"/>
      <c r="HJ25" s="127"/>
      <c r="HK25" s="127"/>
      <c r="HL25" s="127"/>
      <c r="HM25" s="127"/>
      <c r="HN25" s="127"/>
      <c r="HO25" s="127"/>
      <c r="HP25" s="127"/>
      <c r="HQ25" s="127">
        <v>3692</v>
      </c>
      <c r="HR25" s="127"/>
      <c r="HS25" s="127"/>
      <c r="HT25" s="127"/>
      <c r="HU25" s="127"/>
      <c r="HV25" s="127">
        <v>4840</v>
      </c>
      <c r="HW25" s="127">
        <v>5242</v>
      </c>
      <c r="HX25" s="127">
        <v>5963</v>
      </c>
      <c r="HY25" s="127">
        <v>6184</v>
      </c>
      <c r="HZ25" s="127">
        <v>6722</v>
      </c>
      <c r="IA25" s="127">
        <v>7036</v>
      </c>
      <c r="IB25" s="127">
        <v>7332</v>
      </c>
      <c r="IC25" s="127">
        <v>7653</v>
      </c>
      <c r="ID25" s="127">
        <v>7933</v>
      </c>
      <c r="IE25" s="143"/>
      <c r="IF25" s="127"/>
      <c r="IG25" s="127"/>
      <c r="IH25" s="127"/>
      <c r="II25" s="127"/>
      <c r="IJ25" s="127"/>
      <c r="IK25" s="127"/>
      <c r="IL25" s="127"/>
      <c r="IM25" s="127"/>
      <c r="IN25" s="127"/>
      <c r="IO25" s="127"/>
      <c r="IP25" s="127"/>
      <c r="IQ25" s="127">
        <v>12907.5</v>
      </c>
      <c r="IR25" s="127"/>
      <c r="IS25" s="127"/>
      <c r="IT25" s="127"/>
      <c r="IU25" s="127"/>
      <c r="IV25" s="127">
        <v>15810</v>
      </c>
      <c r="IW25" s="127">
        <v>15904</v>
      </c>
      <c r="IX25" s="127">
        <v>17123</v>
      </c>
      <c r="IY25" s="127">
        <v>17649</v>
      </c>
      <c r="IZ25" s="127">
        <v>18081</v>
      </c>
      <c r="JA25" s="127">
        <v>18814</v>
      </c>
      <c r="JB25" s="127">
        <v>19788</v>
      </c>
      <c r="JC25" s="127">
        <v>21008</v>
      </c>
      <c r="JD25" s="127">
        <v>21969</v>
      </c>
      <c r="JE25" s="143"/>
      <c r="JF25" s="127"/>
      <c r="JG25" s="127"/>
      <c r="JH25" s="127"/>
      <c r="JI25" s="127"/>
      <c r="JJ25" s="127"/>
      <c r="JK25" s="127"/>
      <c r="JL25" s="127"/>
      <c r="JM25" s="127"/>
      <c r="JN25" s="127"/>
      <c r="JO25" s="127"/>
      <c r="JP25" s="127"/>
      <c r="JQ25" s="127">
        <v>4167</v>
      </c>
      <c r="JR25" s="127"/>
      <c r="JS25" s="127"/>
      <c r="JT25" s="127"/>
      <c r="JU25" s="127"/>
      <c r="JV25" s="127">
        <v>5338</v>
      </c>
      <c r="JW25" s="127">
        <v>5831</v>
      </c>
      <c r="JX25" s="127">
        <v>6000.5</v>
      </c>
      <c r="JY25" s="127">
        <v>6430</v>
      </c>
      <c r="JZ25" s="127">
        <v>7436.5</v>
      </c>
      <c r="KA25" s="127">
        <v>7657</v>
      </c>
      <c r="KB25" s="127">
        <v>8053</v>
      </c>
      <c r="KC25" s="127">
        <v>7507</v>
      </c>
      <c r="KD25" s="127">
        <v>7744</v>
      </c>
      <c r="KE25" s="143"/>
      <c r="KF25" s="127"/>
      <c r="KG25" s="127"/>
      <c r="KH25" s="127"/>
      <c r="KI25" s="127"/>
      <c r="KJ25" s="127"/>
      <c r="KK25" s="127"/>
      <c r="KL25" s="127"/>
      <c r="KM25" s="127"/>
      <c r="KN25" s="127"/>
      <c r="KO25" s="127"/>
      <c r="KP25" s="127"/>
      <c r="KQ25" s="127">
        <v>9986</v>
      </c>
      <c r="KR25" s="127"/>
      <c r="KS25" s="127"/>
      <c r="KT25" s="127"/>
      <c r="KU25" s="127"/>
      <c r="KV25" s="127">
        <v>15058</v>
      </c>
      <c r="KW25" s="127">
        <v>15331</v>
      </c>
      <c r="KX25" s="127">
        <v>15743</v>
      </c>
      <c r="KY25" s="127">
        <v>16664</v>
      </c>
      <c r="KZ25" s="127">
        <v>17014</v>
      </c>
      <c r="LA25" s="127">
        <v>17920</v>
      </c>
      <c r="LB25" s="127">
        <v>18717</v>
      </c>
      <c r="LC25" s="127">
        <v>20096</v>
      </c>
      <c r="LD25" s="127">
        <v>20239.5</v>
      </c>
      <c r="LE25" s="143"/>
      <c r="LF25" s="127"/>
      <c r="LG25" s="127"/>
      <c r="LH25" s="127"/>
      <c r="LI25" s="127"/>
      <c r="LJ25" s="127"/>
      <c r="LK25" s="127"/>
      <c r="LL25" s="127"/>
      <c r="LM25" s="127"/>
      <c r="LN25" s="127"/>
      <c r="LO25" s="127"/>
      <c r="LP25" s="127"/>
      <c r="LQ25" s="127">
        <v>2742.5</v>
      </c>
      <c r="LR25" s="127"/>
      <c r="LS25" s="127"/>
      <c r="LT25" s="127"/>
      <c r="LU25" s="127"/>
      <c r="LV25" s="127">
        <v>4428</v>
      </c>
      <c r="LW25" s="127">
        <v>4720.5</v>
      </c>
      <c r="LX25" s="127">
        <v>5108</v>
      </c>
      <c r="LY25" s="127">
        <v>5582</v>
      </c>
      <c r="LZ25" s="127">
        <v>6060</v>
      </c>
      <c r="MA25" s="127">
        <v>6888</v>
      </c>
      <c r="MB25" s="127">
        <v>7188</v>
      </c>
      <c r="MC25" s="127">
        <v>5186</v>
      </c>
      <c r="MD25" s="127">
        <v>5681.5</v>
      </c>
      <c r="ME25" s="143"/>
      <c r="MF25" s="127"/>
      <c r="MG25" s="127"/>
      <c r="MH25" s="127"/>
      <c r="MI25" s="127"/>
      <c r="MJ25" s="127"/>
      <c r="MK25" s="127"/>
      <c r="ML25" s="127"/>
      <c r="MM25" s="127"/>
      <c r="MN25" s="127"/>
      <c r="MO25" s="127"/>
      <c r="MP25" s="127"/>
      <c r="MQ25" s="127">
        <v>8864</v>
      </c>
      <c r="MR25" s="127"/>
      <c r="MS25" s="127"/>
      <c r="MT25" s="127"/>
      <c r="MU25" s="127"/>
      <c r="MV25" s="127">
        <v>13197.5</v>
      </c>
      <c r="MW25" s="127">
        <v>14401</v>
      </c>
      <c r="MX25" s="127">
        <v>14983.5</v>
      </c>
      <c r="MY25" s="127">
        <v>16844</v>
      </c>
      <c r="MZ25" s="127">
        <v>17120.5</v>
      </c>
      <c r="NA25" s="127">
        <v>17720</v>
      </c>
      <c r="NB25" s="127">
        <v>17944</v>
      </c>
      <c r="NC25" s="127">
        <v>17058.5</v>
      </c>
      <c r="ND25" s="127">
        <v>17443.5</v>
      </c>
    </row>
    <row r="26" spans="1:368">
      <c r="A26" s="127"/>
      <c r="B26" s="178"/>
      <c r="C26" s="179"/>
      <c r="D26" s="179">
        <f t="shared" ref="D26" si="6">(D25/D$6)*100</f>
        <v>0</v>
      </c>
      <c r="E26" s="179">
        <f t="shared" ref="E26" si="7">(E25/E$6)*100</f>
        <v>0</v>
      </c>
      <c r="F26" s="179">
        <f t="shared" ref="F26" si="8">(F25/F$6)*100</f>
        <v>0</v>
      </c>
      <c r="G26" s="179">
        <f t="shared" ref="G26" si="9">(G25/G$6)*100</f>
        <v>0</v>
      </c>
      <c r="H26" s="179">
        <f t="shared" ref="H26" si="10">(H25/H$6)*100</f>
        <v>0</v>
      </c>
      <c r="I26" s="179">
        <f t="shared" ref="I26" si="11">(I25/I$6)*100</f>
        <v>0</v>
      </c>
      <c r="J26" s="179">
        <f t="shared" ref="J26" si="12">(J25/J$6)*100</f>
        <v>0</v>
      </c>
      <c r="K26" s="179">
        <f t="shared" ref="K26" si="13">(K25/K$6)*100</f>
        <v>0</v>
      </c>
      <c r="L26" s="179">
        <f t="shared" ref="L26" si="14">(L25/L$6)*100</f>
        <v>0</v>
      </c>
      <c r="M26" s="179">
        <f t="shared" ref="M26" si="15">(M25/M$6)*100</f>
        <v>0</v>
      </c>
      <c r="N26" s="179">
        <f t="shared" ref="N26" si="16">(N25/N$6)*100</f>
        <v>0</v>
      </c>
      <c r="O26" s="179">
        <f t="shared" ref="O26" si="17">(O25/O$6)*100</f>
        <v>0</v>
      </c>
      <c r="P26" s="179">
        <f t="shared" ref="P26" si="18">(P25/P$6)*100</f>
        <v>81.218606682681809</v>
      </c>
      <c r="Q26" s="179"/>
      <c r="R26" s="179">
        <f t="shared" ref="R26" si="19">(R25/R$6)*100</f>
        <v>0</v>
      </c>
      <c r="S26" s="179">
        <f t="shared" ref="S26" si="20">(S25/S$6)*100</f>
        <v>0</v>
      </c>
      <c r="T26" s="179">
        <f t="shared" ref="T26" si="21">(T25/T$6)*100</f>
        <v>0</v>
      </c>
      <c r="U26" s="179">
        <f t="shared" ref="U26:AC26" si="22">(U25/U$6)*100</f>
        <v>82.741806554756195</v>
      </c>
      <c r="V26" s="179">
        <f t="shared" si="22"/>
        <v>84.434756004283301</v>
      </c>
      <c r="W26" s="179">
        <f t="shared" si="22"/>
        <v>92.418357070925055</v>
      </c>
      <c r="X26" s="179">
        <f t="shared" si="22"/>
        <v>90.730433587576442</v>
      </c>
      <c r="Y26" s="179">
        <f t="shared" si="22"/>
        <v>91.531074953320896</v>
      </c>
      <c r="Z26" s="179">
        <f t="shared" si="22"/>
        <v>93.371532751660368</v>
      </c>
      <c r="AA26" s="179">
        <f t="shared" si="22"/>
        <v>91.579210394802601</v>
      </c>
      <c r="AB26" s="179">
        <f t="shared" si="22"/>
        <v>90.362035225048913</v>
      </c>
      <c r="AC26" s="179">
        <f t="shared" si="22"/>
        <v>89.80146537461593</v>
      </c>
      <c r="AD26" s="206"/>
      <c r="AE26" s="179"/>
      <c r="AF26" s="179">
        <f t="shared" ref="AF26" si="23">(AF25/AF$6)*100</f>
        <v>0</v>
      </c>
      <c r="AG26" s="179">
        <f t="shared" ref="AG26" si="24">(AG25/AG$6)*100</f>
        <v>0</v>
      </c>
      <c r="AH26" s="179">
        <f t="shared" ref="AH26" si="25">(AH25/AH$6)*100</f>
        <v>0</v>
      </c>
      <c r="AI26" s="179">
        <f t="shared" ref="AI26" si="26">(AI25/AI$6)*100</f>
        <v>0</v>
      </c>
      <c r="AJ26" s="179">
        <f t="shared" ref="AJ26" si="27">(AJ25/AJ$6)*100</f>
        <v>0</v>
      </c>
      <c r="AK26" s="179">
        <f t="shared" ref="AK26" si="28">(AK25/AK$6)*100</f>
        <v>0</v>
      </c>
      <c r="AL26" s="179">
        <f t="shared" ref="AL26" si="29">(AL25/AL$6)*100</f>
        <v>0</v>
      </c>
      <c r="AM26" s="179">
        <f t="shared" ref="AM26" si="30">(AM25/AM$6)*100</f>
        <v>0</v>
      </c>
      <c r="AN26" s="179">
        <f t="shared" ref="AN26" si="31">(AN25/AN$6)*100</f>
        <v>0</v>
      </c>
      <c r="AO26" s="179">
        <f t="shared" ref="AO26" si="32">(AO25/AO$6)*100</f>
        <v>0</v>
      </c>
      <c r="AP26" s="179">
        <f t="shared" ref="AP26" si="33">(AP25/AP$6)*100</f>
        <v>0</v>
      </c>
      <c r="AQ26" s="179">
        <f t="shared" ref="AQ26" si="34">(AQ25/AQ$6)*100</f>
        <v>108.87028581092508</v>
      </c>
      <c r="AR26" s="179">
        <f t="shared" ref="AR26" si="35">(AR25/AR$6)*100</f>
        <v>0</v>
      </c>
      <c r="AS26" s="179">
        <f t="shared" ref="AS26" si="36">(AS25/AS$6)*100</f>
        <v>0</v>
      </c>
      <c r="AT26" s="179">
        <f t="shared" ref="AT26" si="37">(AT25/AT$6)*100</f>
        <v>0</v>
      </c>
      <c r="AU26" s="179">
        <f t="shared" ref="AU26" si="38">(AU25/AU$6)*100</f>
        <v>0</v>
      </c>
      <c r="AV26" s="179">
        <f t="shared" ref="AV26:BD26" si="39">(AV25/AV$6)*100</f>
        <v>105.94389438943894</v>
      </c>
      <c r="AW26" s="179">
        <f t="shared" si="39"/>
        <v>103.22499764941861</v>
      </c>
      <c r="AX26" s="179">
        <f t="shared" si="39"/>
        <v>105.15534210838373</v>
      </c>
      <c r="AY26" s="179">
        <f t="shared" si="39"/>
        <v>105.88134430727023</v>
      </c>
      <c r="AZ26" s="179">
        <f t="shared" si="39"/>
        <v>104.30570505920345</v>
      </c>
      <c r="BA26" s="179">
        <f t="shared" si="39"/>
        <v>105.81382447575724</v>
      </c>
      <c r="BB26" s="179">
        <f t="shared" si="39"/>
        <v>108.96990111920026</v>
      </c>
      <c r="BC26" s="179">
        <f t="shared" si="39"/>
        <v>109.73641742872513</v>
      </c>
      <c r="BD26" s="179">
        <f t="shared" si="39"/>
        <v>108.6320754716981</v>
      </c>
      <c r="BE26" s="206">
        <f t="shared" ref="BE26" si="40">(BE25/BE$6)*100</f>
        <v>0</v>
      </c>
      <c r="BF26" s="179">
        <f t="shared" ref="BF26" si="41">(BF25/BF$6)*100</f>
        <v>0</v>
      </c>
      <c r="BG26" s="179">
        <f t="shared" ref="BG26" si="42">(BG25/BG$6)*100</f>
        <v>0</v>
      </c>
      <c r="BH26" s="179">
        <f t="shared" ref="BH26" si="43">(BH25/BH$6)*100</f>
        <v>0</v>
      </c>
      <c r="BI26" s="179">
        <f t="shared" ref="BI26" si="44">(BI25/BI$6)*100</f>
        <v>0</v>
      </c>
      <c r="BJ26" s="179">
        <f t="shared" ref="BJ26" si="45">(BJ25/BJ$6)*100</f>
        <v>0</v>
      </c>
      <c r="BK26" s="179">
        <f t="shared" ref="BK26" si="46">(BK25/BK$6)*100</f>
        <v>0</v>
      </c>
      <c r="BL26" s="179">
        <f t="shared" ref="BL26" si="47">(BL25/BL$6)*100</f>
        <v>0</v>
      </c>
      <c r="BM26" s="179">
        <f t="shared" ref="BM26" si="48">(BM25/BM$6)*100</f>
        <v>0</v>
      </c>
      <c r="BN26" s="179">
        <f t="shared" ref="BN26" si="49">(BN25/BN$6)*100</f>
        <v>0</v>
      </c>
      <c r="BO26" s="179">
        <f t="shared" ref="BO26" si="50">(BO25/BO$6)*100</f>
        <v>0</v>
      </c>
      <c r="BP26" s="179">
        <f t="shared" ref="BP26" si="51">(BP25/BP$6)*100</f>
        <v>0</v>
      </c>
      <c r="BQ26" s="179">
        <f t="shared" ref="BQ26" si="52">(BQ25/BQ$6)*100</f>
        <v>97.54797441364606</v>
      </c>
      <c r="BR26" s="179">
        <f t="shared" ref="BR26" si="53">(BR25/BR$6)*100</f>
        <v>0</v>
      </c>
      <c r="BS26" s="179">
        <f t="shared" ref="BS26" si="54">(BS25/BS$6)*100</f>
        <v>0</v>
      </c>
      <c r="BT26" s="179">
        <f t="shared" ref="BT26" si="55">(BT25/BT$6)*100</f>
        <v>0</v>
      </c>
      <c r="BU26" s="179">
        <f t="shared" ref="BU26" si="56">(BU25/BU$6)*100</f>
        <v>0</v>
      </c>
      <c r="BV26" s="179">
        <f t="shared" ref="BV26:CD26" si="57">(BV25/BV$6)*100</f>
        <v>100</v>
      </c>
      <c r="BW26" s="179">
        <f t="shared" si="57"/>
        <v>101.12880228136882</v>
      </c>
      <c r="BX26" s="179">
        <f t="shared" si="57"/>
        <v>113.96001796945193</v>
      </c>
      <c r="BY26" s="179">
        <f t="shared" si="57"/>
        <v>118.48806366047747</v>
      </c>
      <c r="BZ26" s="179">
        <f t="shared" si="57"/>
        <v>105.60318432333129</v>
      </c>
      <c r="CA26" s="179">
        <f t="shared" si="57"/>
        <v>108.05860805860806</v>
      </c>
      <c r="CB26" s="179">
        <f t="shared" si="57"/>
        <v>110.39116154075843</v>
      </c>
      <c r="CC26" s="179">
        <f t="shared" si="57"/>
        <v>106.59722222222223</v>
      </c>
      <c r="CD26" s="179">
        <f t="shared" si="57"/>
        <v>109.99242997728993</v>
      </c>
      <c r="CE26" s="206">
        <f t="shared" ref="CE26" si="58">(CE25/CE$6)*100</f>
        <v>0</v>
      </c>
      <c r="CF26" s="179">
        <f t="shared" ref="CF26" si="59">(CF25/CF$6)*100</f>
        <v>0</v>
      </c>
      <c r="CG26" s="179">
        <f t="shared" ref="CG26" si="60">(CG25/CG$6)*100</f>
        <v>0</v>
      </c>
      <c r="CH26" s="179">
        <f t="shared" ref="CH26" si="61">(CH25/CH$6)*100</f>
        <v>0</v>
      </c>
      <c r="CI26" s="179">
        <f t="shared" ref="CI26" si="62">(CI25/CI$6)*100</f>
        <v>0</v>
      </c>
      <c r="CJ26" s="179">
        <f t="shared" ref="CJ26" si="63">(CJ25/CJ$6)*100</f>
        <v>0</v>
      </c>
      <c r="CK26" s="179">
        <f t="shared" ref="CK26" si="64">(CK25/CK$6)*100</f>
        <v>0</v>
      </c>
      <c r="CL26" s="179">
        <f t="shared" ref="CL26" si="65">(CL25/CL$6)*100</f>
        <v>0</v>
      </c>
      <c r="CM26" s="179">
        <f t="shared" ref="CM26" si="66">(CM25/CM$6)*100</f>
        <v>0</v>
      </c>
      <c r="CN26" s="179">
        <f t="shared" ref="CN26" si="67">(CN25/CN$6)*100</f>
        <v>0</v>
      </c>
      <c r="CO26" s="179">
        <f t="shared" ref="CO26" si="68">(CO25/CO$6)*100</f>
        <v>0</v>
      </c>
      <c r="CP26" s="179">
        <f t="shared" ref="CP26" si="69">(CP25/CP$6)*100</f>
        <v>0</v>
      </c>
      <c r="CQ26" s="179">
        <f t="shared" ref="CQ26" si="70">(CQ25/CQ$6)*100</f>
        <v>111.69576059850374</v>
      </c>
      <c r="CR26" s="179">
        <f t="shared" ref="CR26" si="71">(CR25/CR$6)*100</f>
        <v>0</v>
      </c>
      <c r="CS26" s="179">
        <f t="shared" ref="CS26" si="72">(CS25/CS$6)*100</f>
        <v>0</v>
      </c>
      <c r="CT26" s="179">
        <f t="shared" ref="CT26" si="73">(CT25/CT$6)*100</f>
        <v>0</v>
      </c>
      <c r="CU26" s="179">
        <f t="shared" ref="CU26" si="74">(CU25/CU$6)*100</f>
        <v>0</v>
      </c>
      <c r="CV26" s="179">
        <f t="shared" ref="CV26:DD26" si="75">(CV25/CV$6)*100</f>
        <v>119.79842674532939</v>
      </c>
      <c r="CW26" s="179">
        <f t="shared" si="75"/>
        <v>121.22618933665169</v>
      </c>
      <c r="CX26" s="179">
        <f t="shared" si="75"/>
        <v>123.11551125941969</v>
      </c>
      <c r="CY26" s="179">
        <f t="shared" si="75"/>
        <v>124.57852329017582</v>
      </c>
      <c r="CZ26" s="179">
        <f t="shared" si="75"/>
        <v>113.47377116893847</v>
      </c>
      <c r="DA26" s="179">
        <f t="shared" si="75"/>
        <v>117.62917933130699</v>
      </c>
      <c r="DB26" s="179">
        <f t="shared" si="75"/>
        <v>121.17809904644726</v>
      </c>
      <c r="DC26" s="179">
        <f t="shared" si="75"/>
        <v>124.71843067054525</v>
      </c>
      <c r="DD26" s="179">
        <f t="shared" si="75"/>
        <v>120.78075286883781</v>
      </c>
      <c r="DE26" s="206">
        <f t="shared" ref="DE26" si="76">(DE25/DE$6)*100</f>
        <v>0</v>
      </c>
      <c r="DF26" s="179">
        <f t="shared" ref="DF26" si="77">(DF25/DF$6)*100</f>
        <v>0</v>
      </c>
      <c r="DG26" s="179">
        <f t="shared" ref="DG26" si="78">(DG25/DG$6)*100</f>
        <v>0</v>
      </c>
      <c r="DH26" s="179">
        <f t="shared" ref="DH26" si="79">(DH25/DH$6)*100</f>
        <v>0</v>
      </c>
      <c r="DI26" s="179">
        <f t="shared" ref="DI26" si="80">(DI25/DI$6)*100</f>
        <v>0</v>
      </c>
      <c r="DJ26" s="179">
        <f t="shared" ref="DJ26" si="81">(DJ25/DJ$6)*100</f>
        <v>0</v>
      </c>
      <c r="DK26" s="179">
        <f t="shared" ref="DK26" si="82">(DK25/DK$6)*100</f>
        <v>0</v>
      </c>
      <c r="DL26" s="179">
        <f t="shared" ref="DL26" si="83">(DL25/DL$6)*100</f>
        <v>0</v>
      </c>
      <c r="DM26" s="179">
        <f t="shared" ref="DM26" si="84">(DM25/DM$6)*100</f>
        <v>0</v>
      </c>
      <c r="DN26" s="179">
        <f t="shared" ref="DN26" si="85">(DN25/DN$6)*100</f>
        <v>0</v>
      </c>
      <c r="DO26" s="179">
        <f t="shared" ref="DO26" si="86">(DO25/DO$6)*100</f>
        <v>0</v>
      </c>
      <c r="DP26" s="179">
        <f t="shared" ref="DP26" si="87">(DP25/DP$6)*100</f>
        <v>0</v>
      </c>
      <c r="DQ26" s="179">
        <f t="shared" ref="DQ26" si="88">(DQ25/DQ$6)*100</f>
        <v>75.967773629396746</v>
      </c>
      <c r="DR26" s="179">
        <f t="shared" ref="DR26" si="89">(DR25/DR$6)*100</f>
        <v>0</v>
      </c>
      <c r="DS26" s="179">
        <f t="shared" ref="DS26" si="90">(DS25/DS$6)*100</f>
        <v>0</v>
      </c>
      <c r="DT26" s="179">
        <f t="shared" ref="DT26" si="91">(DT25/DT$6)*100</f>
        <v>0</v>
      </c>
      <c r="DU26" s="179">
        <f t="shared" ref="DU26" si="92">(DU25/DU$6)*100</f>
        <v>0</v>
      </c>
      <c r="DV26" s="179">
        <f t="shared" ref="DV26:ED26" si="93">(DV25/DV$6)*100</f>
        <v>75.610675512665864</v>
      </c>
      <c r="DW26" s="179">
        <f t="shared" si="93"/>
        <v>78.805101192126429</v>
      </c>
      <c r="DX26" s="179">
        <f t="shared" si="93"/>
        <v>82.504288164665525</v>
      </c>
      <c r="DY26" s="179">
        <f t="shared" si="93"/>
        <v>85.006932065755592</v>
      </c>
      <c r="DZ26" s="179">
        <f t="shared" si="93"/>
        <v>79.461556548318839</v>
      </c>
      <c r="EA26" s="179">
        <f t="shared" si="93"/>
        <v>81.190589353612168</v>
      </c>
      <c r="EB26" s="179">
        <f t="shared" si="93"/>
        <v>77.307862190812727</v>
      </c>
      <c r="EC26" s="179">
        <f t="shared" si="93"/>
        <v>76.871967939253324</v>
      </c>
      <c r="ED26" s="179">
        <f t="shared" si="93"/>
        <v>76.69773635153129</v>
      </c>
      <c r="EE26" s="206">
        <f t="shared" ref="EE26" si="94">(EE25/EE$6)*100</f>
        <v>0</v>
      </c>
      <c r="EF26" s="179">
        <f t="shared" ref="EF26" si="95">(EF25/EF$6)*100</f>
        <v>0</v>
      </c>
      <c r="EG26" s="179">
        <f t="shared" ref="EG26" si="96">(EG25/EG$6)*100</f>
        <v>0</v>
      </c>
      <c r="EH26" s="179">
        <f t="shared" ref="EH26" si="97">(EH25/EH$6)*100</f>
        <v>0</v>
      </c>
      <c r="EI26" s="179">
        <f t="shared" ref="EI26" si="98">(EI25/EI$6)*100</f>
        <v>0</v>
      </c>
      <c r="EJ26" s="179">
        <f t="shared" ref="EJ26" si="99">(EJ25/EJ$6)*100</f>
        <v>0</v>
      </c>
      <c r="EK26" s="179">
        <f t="shared" ref="EK26" si="100">(EK25/EK$6)*100</f>
        <v>0</v>
      </c>
      <c r="EL26" s="179">
        <f t="shared" ref="EL26" si="101">(EL25/EL$6)*100</f>
        <v>0</v>
      </c>
      <c r="EM26" s="179">
        <f t="shared" ref="EM26" si="102">(EM25/EM$6)*100</f>
        <v>0</v>
      </c>
      <c r="EN26" s="179">
        <f t="shared" ref="EN26" si="103">(EN25/EN$6)*100</f>
        <v>0</v>
      </c>
      <c r="EO26" s="179">
        <f t="shared" ref="EO26" si="104">(EO25/EO$6)*100</f>
        <v>0</v>
      </c>
      <c r="EP26" s="179">
        <f t="shared" ref="EP26" si="105">(EP25/EP$6)*100</f>
        <v>0</v>
      </c>
      <c r="EQ26" s="179">
        <f t="shared" ref="EQ26" si="106">(EQ25/EQ$6)*100</f>
        <v>88.555265448215835</v>
      </c>
      <c r="ER26" s="179">
        <f t="shared" ref="ER26" si="107">(ER25/ER$6)*100</f>
        <v>0</v>
      </c>
      <c r="ES26" s="179">
        <f t="shared" ref="ES26" si="108">(ES25/ES$6)*100</f>
        <v>0</v>
      </c>
      <c r="ET26" s="179">
        <f t="shared" ref="ET26" si="109">(ET25/ET$6)*100</f>
        <v>0</v>
      </c>
      <c r="EU26" s="179">
        <f t="shared" ref="EU26" si="110">(EU25/EU$6)*100</f>
        <v>0</v>
      </c>
      <c r="EV26" s="179">
        <f t="shared" ref="EV26:FD26" si="111">(EV25/EV$6)*100</f>
        <v>99.710240172063564</v>
      </c>
      <c r="EW26" s="179">
        <f t="shared" si="111"/>
        <v>98.152289043191715</v>
      </c>
      <c r="EX26" s="179">
        <f t="shared" si="111"/>
        <v>97.179076594609015</v>
      </c>
      <c r="EY26" s="179">
        <f t="shared" si="111"/>
        <v>97.997302064957964</v>
      </c>
      <c r="EZ26" s="179">
        <f t="shared" si="111"/>
        <v>96.132208157524616</v>
      </c>
      <c r="FA26" s="179">
        <f t="shared" si="111"/>
        <v>94.538516575244458</v>
      </c>
      <c r="FB26" s="179">
        <f t="shared" si="111"/>
        <v>94.518740902474534</v>
      </c>
      <c r="FC26" s="179">
        <f t="shared" si="111"/>
        <v>95.174098961514957</v>
      </c>
      <c r="FD26" s="179">
        <f t="shared" si="111"/>
        <v>100.56774193548388</v>
      </c>
      <c r="FE26" s="206">
        <f t="shared" ref="FE26" si="112">(FE25/FE$6)*100</f>
        <v>0</v>
      </c>
      <c r="FF26" s="179">
        <f t="shared" ref="FF26" si="113">(FF25/FF$6)*100</f>
        <v>0</v>
      </c>
      <c r="FG26" s="179">
        <f t="shared" ref="FG26" si="114">(FG25/FG$6)*100</f>
        <v>0</v>
      </c>
      <c r="FH26" s="179">
        <f t="shared" ref="FH26" si="115">(FH25/FH$6)*100</f>
        <v>0</v>
      </c>
      <c r="FI26" s="179">
        <f t="shared" ref="FI26" si="116">(FI25/FI$6)*100</f>
        <v>0</v>
      </c>
      <c r="FJ26" s="179">
        <f t="shared" ref="FJ26" si="117">(FJ25/FJ$6)*100</f>
        <v>0</v>
      </c>
      <c r="FK26" s="179">
        <f t="shared" ref="FK26" si="118">(FK25/FK$6)*100</f>
        <v>0</v>
      </c>
      <c r="FL26" s="179">
        <f t="shared" ref="FL26" si="119">(FL25/FL$6)*100</f>
        <v>0</v>
      </c>
      <c r="FM26" s="179">
        <f t="shared" ref="FM26" si="120">(FM25/FM$6)*100</f>
        <v>0</v>
      </c>
      <c r="FN26" s="179">
        <f t="shared" ref="FN26" si="121">(FN25/FN$6)*100</f>
        <v>0</v>
      </c>
      <c r="FO26" s="179">
        <f t="shared" ref="FO26" si="122">(FO25/FO$6)*100</f>
        <v>0</v>
      </c>
      <c r="FP26" s="179">
        <f t="shared" ref="FP26" si="123">(FP25/FP$6)*100</f>
        <v>0</v>
      </c>
      <c r="FQ26" s="179">
        <f t="shared" ref="FQ26" si="124">(FQ25/FQ$6)*100</f>
        <v>73.681541582150103</v>
      </c>
      <c r="FR26" s="179">
        <f t="shared" ref="FR26" si="125">(FR25/FR$6)*100</f>
        <v>0</v>
      </c>
      <c r="FS26" s="179">
        <f t="shared" ref="FS26" si="126">(FS25/FS$6)*100</f>
        <v>0</v>
      </c>
      <c r="FT26" s="179">
        <f t="shared" ref="FT26" si="127">(FT25/FT$6)*100</f>
        <v>0</v>
      </c>
      <c r="FU26" s="179">
        <f t="shared" ref="FU26" si="128">(FU25/FU$6)*100</f>
        <v>0</v>
      </c>
      <c r="FV26" s="179">
        <f t="shared" ref="FV26:GD26" si="129">(FV25/FV$6)*100</f>
        <v>86.070613033549975</v>
      </c>
      <c r="FW26" s="179">
        <f t="shared" si="129"/>
        <v>84.897265814593098</v>
      </c>
      <c r="FX26" s="179">
        <f t="shared" si="129"/>
        <v>98.377558756633803</v>
      </c>
      <c r="FY26" s="179">
        <f t="shared" si="129"/>
        <v>97.39814882297209</v>
      </c>
      <c r="FZ26" s="179">
        <f t="shared" si="129"/>
        <v>91.80098107918711</v>
      </c>
      <c r="GA26" s="179">
        <f t="shared" si="129"/>
        <v>90.72528665445418</v>
      </c>
      <c r="GB26" s="179">
        <f t="shared" si="129"/>
        <v>89.027076046119973</v>
      </c>
      <c r="GC26" s="179">
        <f t="shared" si="129"/>
        <v>87.354944500504544</v>
      </c>
      <c r="GD26" s="179">
        <f t="shared" si="129"/>
        <v>86.754926852859398</v>
      </c>
      <c r="GE26" s="206">
        <f t="shared" ref="GE26" si="130">(GE25/GE$6)*100</f>
        <v>0</v>
      </c>
      <c r="GF26" s="179">
        <f t="shared" ref="GF26" si="131">(GF25/GF$6)*100</f>
        <v>0</v>
      </c>
      <c r="GG26" s="179">
        <f t="shared" ref="GG26" si="132">(GG25/GG$6)*100</f>
        <v>0</v>
      </c>
      <c r="GH26" s="179">
        <f t="shared" ref="GH26" si="133">(GH25/GH$6)*100</f>
        <v>0</v>
      </c>
      <c r="GI26" s="179">
        <f t="shared" ref="GI26" si="134">(GI25/GI$6)*100</f>
        <v>0</v>
      </c>
      <c r="GJ26" s="179">
        <f t="shared" ref="GJ26" si="135">(GJ25/GJ$6)*100</f>
        <v>0</v>
      </c>
      <c r="GK26" s="179">
        <f t="shared" ref="GK26" si="136">(GK25/GK$6)*100</f>
        <v>0</v>
      </c>
      <c r="GL26" s="179">
        <f t="shared" ref="GL26" si="137">(GL25/GL$6)*100</f>
        <v>0</v>
      </c>
      <c r="GM26" s="179">
        <f t="shared" ref="GM26" si="138">(GM25/GM$6)*100</f>
        <v>0</v>
      </c>
      <c r="GN26" s="179">
        <f t="shared" ref="GN26" si="139">(GN25/GN$6)*100</f>
        <v>0</v>
      </c>
      <c r="GO26" s="179">
        <f t="shared" ref="GO26" si="140">(GO25/GO$6)*100</f>
        <v>0</v>
      </c>
      <c r="GP26" s="179">
        <f t="shared" ref="GP26" si="141">(GP25/GP$6)*100</f>
        <v>0</v>
      </c>
      <c r="GQ26" s="179">
        <f t="shared" ref="GQ26" si="142">(GQ25/GQ$6)*100</f>
        <v>115.08915106892574</v>
      </c>
      <c r="GR26" s="179">
        <f t="shared" ref="GR26" si="143">(GR25/GR$6)*100</f>
        <v>0</v>
      </c>
      <c r="GS26" s="179">
        <f t="shared" ref="GS26" si="144">(GS25/GS$6)*100</f>
        <v>0</v>
      </c>
      <c r="GT26" s="179">
        <f t="shared" ref="GT26" si="145">(GT25/GT$6)*100</f>
        <v>0</v>
      </c>
      <c r="GU26" s="179">
        <f t="shared" ref="GU26" si="146">(GU25/GU$6)*100</f>
        <v>0</v>
      </c>
      <c r="GV26" s="179">
        <f t="shared" ref="GV26:HD26" si="147">(GV25/GV$6)*100</f>
        <v>107.85917015812947</v>
      </c>
      <c r="GW26" s="179">
        <f t="shared" si="147"/>
        <v>106.6147476340694</v>
      </c>
      <c r="GX26" s="179">
        <f t="shared" si="147"/>
        <v>109.94319955058984</v>
      </c>
      <c r="GY26" s="179">
        <f t="shared" si="147"/>
        <v>110.54941728469805</v>
      </c>
      <c r="GZ26" s="179">
        <f t="shared" si="147"/>
        <v>103.62202891804615</v>
      </c>
      <c r="HA26" s="179">
        <f>(HA25/HA$6)*100</f>
        <v>102.77666456747008</v>
      </c>
      <c r="HB26" s="179">
        <f t="shared" si="147"/>
        <v>101.36601270448028</v>
      </c>
      <c r="HC26" s="179">
        <f t="shared" si="147"/>
        <v>99.88095238095238</v>
      </c>
      <c r="HD26" s="179">
        <f t="shared" si="147"/>
        <v>101.95544884620516</v>
      </c>
      <c r="HE26" s="206">
        <f t="shared" ref="HE26" si="148">(HE25/HE$6)*100</f>
        <v>0</v>
      </c>
      <c r="HF26" s="179">
        <f t="shared" ref="HF26" si="149">(HF25/HF$6)*100</f>
        <v>0</v>
      </c>
      <c r="HG26" s="179">
        <f t="shared" ref="HG26" si="150">(HG25/HG$6)*100</f>
        <v>0</v>
      </c>
      <c r="HH26" s="179">
        <f t="shared" ref="HH26" si="151">(HH25/HH$6)*100</f>
        <v>0</v>
      </c>
      <c r="HI26" s="179">
        <f t="shared" ref="HI26" si="152">(HI25/HI$6)*100</f>
        <v>0</v>
      </c>
      <c r="HJ26" s="179">
        <f t="shared" ref="HJ26" si="153">(HJ25/HJ$6)*100</f>
        <v>0</v>
      </c>
      <c r="HK26" s="179">
        <f t="shared" ref="HK26" si="154">(HK25/HK$6)*100</f>
        <v>0</v>
      </c>
      <c r="HL26" s="179">
        <f t="shared" ref="HL26" si="155">(HL25/HL$6)*100</f>
        <v>0</v>
      </c>
      <c r="HM26" s="179">
        <f t="shared" ref="HM26" si="156">(HM25/HM$6)*100</f>
        <v>0</v>
      </c>
      <c r="HN26" s="179">
        <f t="shared" ref="HN26" si="157">(HN25/HN$6)*100</f>
        <v>0</v>
      </c>
      <c r="HO26" s="179">
        <f t="shared" ref="HO26" si="158">(HO25/HO$6)*100</f>
        <v>0</v>
      </c>
      <c r="HP26" s="179">
        <f t="shared" ref="HP26" si="159">(HP25/HP$6)*100</f>
        <v>0</v>
      </c>
      <c r="HQ26" s="179">
        <f t="shared" ref="HQ26" si="160">(HQ25/HQ$6)*100</f>
        <v>79.689186272393698</v>
      </c>
      <c r="HR26" s="179">
        <f t="shared" ref="HR26" si="161">(HR25/HR$6)*100</f>
        <v>0</v>
      </c>
      <c r="HS26" s="179">
        <f t="shared" ref="HS26" si="162">(HS25/HS$6)*100</f>
        <v>0</v>
      </c>
      <c r="HT26" s="179">
        <f t="shared" ref="HT26" si="163">(HT25/HT$6)*100</f>
        <v>0</v>
      </c>
      <c r="HU26" s="179">
        <f t="shared" ref="HU26" si="164">(HU25/HU$6)*100</f>
        <v>0</v>
      </c>
      <c r="HV26" s="179">
        <f t="shared" ref="HV26:ID26" si="165">(HV25/HV$6)*100</f>
        <v>79.526782780151166</v>
      </c>
      <c r="HW26" s="179">
        <f t="shared" si="165"/>
        <v>85.125040597596623</v>
      </c>
      <c r="HX26" s="179">
        <f t="shared" si="165"/>
        <v>90.705810769698815</v>
      </c>
      <c r="HY26" s="179">
        <f t="shared" si="165"/>
        <v>89.727219965177014</v>
      </c>
      <c r="HZ26" s="179">
        <f t="shared" si="165"/>
        <v>94.218235335342342</v>
      </c>
      <c r="IA26" s="179">
        <f t="shared" si="165"/>
        <v>94.608040876697601</v>
      </c>
      <c r="IB26" s="179">
        <f t="shared" si="165"/>
        <v>95.06028782574873</v>
      </c>
      <c r="IC26" s="179">
        <f t="shared" si="165"/>
        <v>98.405554841198409</v>
      </c>
      <c r="ID26" s="179">
        <f t="shared" si="165"/>
        <v>99.535759096612296</v>
      </c>
      <c r="IE26" s="206">
        <f t="shared" ref="IE26" si="166">(IE25/IE$6)*100</f>
        <v>0</v>
      </c>
      <c r="IF26" s="179">
        <f t="shared" ref="IF26" si="167">(IF25/IF$6)*100</f>
        <v>0</v>
      </c>
      <c r="IG26" s="179">
        <f t="shared" ref="IG26" si="168">(IG25/IG$6)*100</f>
        <v>0</v>
      </c>
      <c r="IH26" s="179">
        <f t="shared" ref="IH26" si="169">(IH25/IH$6)*100</f>
        <v>0</v>
      </c>
      <c r="II26" s="179">
        <f t="shared" ref="II26" si="170">(II25/II$6)*100</f>
        <v>0</v>
      </c>
      <c r="IJ26" s="179">
        <f t="shared" ref="IJ26" si="171">(IJ25/IJ$6)*100</f>
        <v>0</v>
      </c>
      <c r="IK26" s="179">
        <f t="shared" ref="IK26" si="172">(IK25/IK$6)*100</f>
        <v>0</v>
      </c>
      <c r="IL26" s="179">
        <f t="shared" ref="IL26" si="173">(IL25/IL$6)*100</f>
        <v>0</v>
      </c>
      <c r="IM26" s="179">
        <f t="shared" ref="IM26" si="174">(IM25/IM$6)*100</f>
        <v>0</v>
      </c>
      <c r="IN26" s="179">
        <f t="shared" ref="IN26" si="175">(IN25/IN$6)*100</f>
        <v>0</v>
      </c>
      <c r="IO26" s="179">
        <f t="shared" ref="IO26" si="176">(IO25/IO$6)*100</f>
        <v>0</v>
      </c>
      <c r="IP26" s="179">
        <f t="shared" ref="IP26" si="177">(IP25/IP$6)*100</f>
        <v>0</v>
      </c>
      <c r="IQ26" s="179">
        <f t="shared" ref="IQ26" si="178">(IQ25/IQ$6)*100</f>
        <v>115.58610190740575</v>
      </c>
      <c r="IR26" s="179">
        <f t="shared" ref="IR26" si="179">(IR25/IR$6)*100</f>
        <v>0</v>
      </c>
      <c r="IS26" s="179">
        <f t="shared" ref="IS26" si="180">(IS25/IS$6)*100</f>
        <v>0</v>
      </c>
      <c r="IT26" s="179">
        <f t="shared" ref="IT26" si="181">(IT25/IT$6)*100</f>
        <v>0</v>
      </c>
      <c r="IU26" s="179">
        <f t="shared" ref="IU26" si="182">(IU25/IU$6)*100</f>
        <v>0</v>
      </c>
      <c r="IV26" s="179">
        <f t="shared" ref="IV26:JD26" si="183">(IV25/IV$6)*100</f>
        <v>115.86661780872114</v>
      </c>
      <c r="IW26" s="179">
        <f t="shared" si="183"/>
        <v>109.90256374818603</v>
      </c>
      <c r="IX26" s="179">
        <f t="shared" si="183"/>
        <v>117.11237261473224</v>
      </c>
      <c r="IY26" s="179">
        <f t="shared" si="183"/>
        <v>116.60665323246673</v>
      </c>
      <c r="IZ26" s="179">
        <f t="shared" si="183"/>
        <v>114.38241341135537</v>
      </c>
      <c r="JA26" s="179">
        <f t="shared" si="183"/>
        <v>115.31012503064477</v>
      </c>
      <c r="JB26" s="179">
        <f t="shared" si="183"/>
        <v>117.90502293987963</v>
      </c>
      <c r="JC26" s="179">
        <f t="shared" si="183"/>
        <v>124.45497630331755</v>
      </c>
      <c r="JD26" s="179">
        <f t="shared" si="183"/>
        <v>125.9690366972477</v>
      </c>
      <c r="JE26" s="206">
        <f t="shared" ref="JE26" si="184">(JE25/JE$6)*100</f>
        <v>0</v>
      </c>
      <c r="JF26" s="179">
        <f t="shared" ref="JF26" si="185">(JF25/JF$6)*100</f>
        <v>0</v>
      </c>
      <c r="JG26" s="179">
        <f t="shared" ref="JG26" si="186">(JG25/JG$6)*100</f>
        <v>0</v>
      </c>
      <c r="JH26" s="179">
        <f t="shared" ref="JH26" si="187">(JH25/JH$6)*100</f>
        <v>0</v>
      </c>
      <c r="JI26" s="179">
        <f t="shared" ref="JI26" si="188">(JI25/JI$6)*100</f>
        <v>0</v>
      </c>
      <c r="JJ26" s="179">
        <f t="shared" ref="JJ26" si="189">(JJ25/JJ$6)*100</f>
        <v>0</v>
      </c>
      <c r="JK26" s="179">
        <f t="shared" ref="JK26" si="190">(JK25/JK$6)*100</f>
        <v>0</v>
      </c>
      <c r="JL26" s="179">
        <f t="shared" ref="JL26" si="191">(JL25/JL$6)*100</f>
        <v>0</v>
      </c>
      <c r="JM26" s="179">
        <f t="shared" ref="JM26" si="192">(JM25/JM$6)*100</f>
        <v>0</v>
      </c>
      <c r="JN26" s="179">
        <f t="shared" ref="JN26" si="193">(JN25/JN$6)*100</f>
        <v>0</v>
      </c>
      <c r="JO26" s="179">
        <f t="shared" ref="JO26" si="194">(JO25/JO$6)*100</f>
        <v>0</v>
      </c>
      <c r="JP26" s="179">
        <f t="shared" ref="JP26" si="195">(JP25/JP$6)*100</f>
        <v>0</v>
      </c>
      <c r="JQ26" s="179">
        <f t="shared" ref="JQ26" si="196">(JQ25/JQ$6)*100</f>
        <v>92.806236080178167</v>
      </c>
      <c r="JR26" s="179">
        <f t="shared" ref="JR26" si="197">(JR25/JR$6)*100</f>
        <v>0</v>
      </c>
      <c r="JS26" s="179">
        <f t="shared" ref="JS26" si="198">(JS25/JS$6)*100</f>
        <v>0</v>
      </c>
      <c r="JT26" s="179">
        <f t="shared" ref="JT26" si="199">(JT25/JT$6)*100</f>
        <v>0</v>
      </c>
      <c r="JU26" s="179">
        <f t="shared" ref="JU26" si="200">(JU25/JU$6)*100</f>
        <v>0</v>
      </c>
      <c r="JV26" s="179">
        <f t="shared" ref="JV26:KD26" si="201">(JV25/JV$6)*100</f>
        <v>88.042223321787887</v>
      </c>
      <c r="JW26" s="179">
        <f t="shared" si="201"/>
        <v>94.154690779912812</v>
      </c>
      <c r="JX26" s="179">
        <f t="shared" si="201"/>
        <v>93.640761548064916</v>
      </c>
      <c r="JY26" s="179">
        <f t="shared" si="201"/>
        <v>94.413038690257693</v>
      </c>
      <c r="JZ26" s="179">
        <f t="shared" si="201"/>
        <v>104.34264066227024</v>
      </c>
      <c r="KA26" s="179">
        <f t="shared" si="201"/>
        <v>104.56097227912058</v>
      </c>
      <c r="KB26" s="179">
        <f t="shared" si="201"/>
        <v>107.60288615713523</v>
      </c>
      <c r="KC26" s="179">
        <f t="shared" si="201"/>
        <v>101.47337118140038</v>
      </c>
      <c r="KD26" s="179">
        <f t="shared" si="201"/>
        <v>101.94839389152186</v>
      </c>
      <c r="KE26" s="206">
        <f t="shared" ref="KE26" si="202">(KE25/KE$6)*100</f>
        <v>0</v>
      </c>
      <c r="KF26" s="179">
        <f t="shared" ref="KF26" si="203">(KF25/KF$6)*100</f>
        <v>0</v>
      </c>
      <c r="KG26" s="179">
        <f t="shared" ref="KG26" si="204">(KG25/KG$6)*100</f>
        <v>0</v>
      </c>
      <c r="KH26" s="179">
        <f t="shared" ref="KH26" si="205">(KH25/KH$6)*100</f>
        <v>0</v>
      </c>
      <c r="KI26" s="179">
        <f t="shared" ref="KI26" si="206">(KI25/KI$6)*100</f>
        <v>0</v>
      </c>
      <c r="KJ26" s="179">
        <f t="shared" ref="KJ26" si="207">(KJ25/KJ$6)*100</f>
        <v>0</v>
      </c>
      <c r="KK26" s="179">
        <f t="shared" ref="KK26" si="208">(KK25/KK$6)*100</f>
        <v>0</v>
      </c>
      <c r="KL26" s="179">
        <f t="shared" ref="KL26" si="209">(KL25/KL$6)*100</f>
        <v>0</v>
      </c>
      <c r="KM26" s="179">
        <f t="shared" ref="KM26" si="210">(KM25/KM$6)*100</f>
        <v>0</v>
      </c>
      <c r="KN26" s="179">
        <f t="shared" ref="KN26" si="211">(KN25/KN$6)*100</f>
        <v>0</v>
      </c>
      <c r="KO26" s="179">
        <f t="shared" ref="KO26" si="212">(KO25/KO$6)*100</f>
        <v>0</v>
      </c>
      <c r="KP26" s="179">
        <f t="shared" ref="KP26" si="213">(KP25/KP$6)*100</f>
        <v>0</v>
      </c>
      <c r="KQ26" s="179">
        <f t="shared" ref="KQ26" si="214">(KQ25/KQ$6)*100</f>
        <v>94.394555250968907</v>
      </c>
      <c r="KR26" s="179">
        <f t="shared" ref="KR26" si="215">(KR25/KR$6)*100</f>
        <v>0</v>
      </c>
      <c r="KS26" s="179">
        <f t="shared" ref="KS26" si="216">(KS25/KS$6)*100</f>
        <v>0</v>
      </c>
      <c r="KT26" s="179">
        <f t="shared" ref="KT26" si="217">(KT25/KT$6)*100</f>
        <v>0</v>
      </c>
      <c r="KU26" s="179">
        <f t="shared" ref="KU26" si="218">(KU25/KU$6)*100</f>
        <v>0</v>
      </c>
      <c r="KV26" s="179">
        <f t="shared" ref="KV26:LD26" si="219">(KV25/KV$6)*100</f>
        <v>108.72987219293813</v>
      </c>
      <c r="KW26" s="179">
        <f t="shared" si="219"/>
        <v>106.6504347826087</v>
      </c>
      <c r="KX26" s="179">
        <f t="shared" si="219"/>
        <v>107.80661507909332</v>
      </c>
      <c r="KY26" s="179">
        <f t="shared" si="219"/>
        <v>109.98976931454408</v>
      </c>
      <c r="KZ26" s="179">
        <f t="shared" si="219"/>
        <v>111.57452947734279</v>
      </c>
      <c r="LA26" s="179">
        <f t="shared" si="219"/>
        <v>116.88735242319484</v>
      </c>
      <c r="LB26" s="179">
        <f t="shared" si="219"/>
        <v>118.09577891349612</v>
      </c>
      <c r="LC26" s="179">
        <f t="shared" si="219"/>
        <v>124.34104690013612</v>
      </c>
      <c r="LD26" s="179">
        <f t="shared" si="219"/>
        <v>120.36574487065121</v>
      </c>
      <c r="LE26" s="206">
        <f t="shared" ref="LE26" si="220">(LE25/LE$6)*100</f>
        <v>0</v>
      </c>
      <c r="LF26" s="179">
        <f t="shared" ref="LF26" si="221">(LF25/LF$6)*100</f>
        <v>0</v>
      </c>
      <c r="LG26" s="179">
        <f t="shared" ref="LG26" si="222">(LG25/LG$6)*100</f>
        <v>0</v>
      </c>
      <c r="LH26" s="179">
        <f t="shared" ref="LH26" si="223">(LH25/LH$6)*100</f>
        <v>0</v>
      </c>
      <c r="LI26" s="179">
        <f t="shared" ref="LI26" si="224">(LI25/LI$6)*100</f>
        <v>0</v>
      </c>
      <c r="LJ26" s="179">
        <f t="shared" ref="LJ26" si="225">(LJ25/LJ$6)*100</f>
        <v>0</v>
      </c>
      <c r="LK26" s="179">
        <f t="shared" ref="LK26" si="226">(LK25/LK$6)*100</f>
        <v>0</v>
      </c>
      <c r="LL26" s="179">
        <f t="shared" ref="LL26" si="227">(LL25/LL$6)*100</f>
        <v>0</v>
      </c>
      <c r="LM26" s="179">
        <f t="shared" ref="LM26" si="228">(LM25/LM$6)*100</f>
        <v>0</v>
      </c>
      <c r="LN26" s="179">
        <f t="shared" ref="LN26" si="229">(LN25/LN$6)*100</f>
        <v>0</v>
      </c>
      <c r="LO26" s="179">
        <f t="shared" ref="LO26" si="230">(LO25/LO$6)*100</f>
        <v>0</v>
      </c>
      <c r="LP26" s="179">
        <f t="shared" ref="LP26" si="231">(LP25/LP$6)*100</f>
        <v>0</v>
      </c>
      <c r="LQ26" s="179">
        <f t="shared" ref="LQ26" si="232">(LQ25/LQ$6)*100</f>
        <v>60.741971207087488</v>
      </c>
      <c r="LR26" s="179">
        <f t="shared" ref="LR26" si="233">(LR25/LR$6)*100</f>
        <v>0</v>
      </c>
      <c r="LS26" s="179">
        <f t="shared" ref="LS26" si="234">(LS25/LS$6)*100</f>
        <v>0</v>
      </c>
      <c r="LT26" s="179">
        <f t="shared" ref="LT26" si="235">(LT25/LT$6)*100</f>
        <v>0</v>
      </c>
      <c r="LU26" s="179">
        <f t="shared" ref="LU26" si="236">(LU25/LU$6)*100</f>
        <v>0</v>
      </c>
      <c r="LV26" s="179">
        <f t="shared" ref="LV26:MD26" si="237">(LV25/LV$6)*100</f>
        <v>76.017167381974247</v>
      </c>
      <c r="LW26" s="179">
        <f t="shared" si="237"/>
        <v>79.316138788540698</v>
      </c>
      <c r="LX26" s="179">
        <f t="shared" si="237"/>
        <v>80.73336494389126</v>
      </c>
      <c r="LY26" s="179">
        <f t="shared" si="237"/>
        <v>80.536719088154669</v>
      </c>
      <c r="LZ26" s="179">
        <f t="shared" si="237"/>
        <v>87.534305936732622</v>
      </c>
      <c r="MA26" s="179">
        <f t="shared" si="237"/>
        <v>93.9443535188216</v>
      </c>
      <c r="MB26" s="179">
        <f t="shared" si="237"/>
        <v>96.340973059911533</v>
      </c>
      <c r="MC26" s="179">
        <f t="shared" si="237"/>
        <v>69.248230738416339</v>
      </c>
      <c r="MD26" s="179">
        <f t="shared" si="237"/>
        <v>72.765112704918039</v>
      </c>
      <c r="ME26" s="206">
        <f t="shared" ref="ME26" si="238">(ME25/ME$6)*100</f>
        <v>0</v>
      </c>
      <c r="MF26" s="179">
        <f t="shared" ref="MF26" si="239">(MF25/MF$6)*100</f>
        <v>0</v>
      </c>
      <c r="MG26" s="179">
        <f t="shared" ref="MG26" si="240">(MG25/MG$6)*100</f>
        <v>0</v>
      </c>
      <c r="MH26" s="179">
        <f t="shared" ref="MH26" si="241">(MH25/MH$6)*100</f>
        <v>0</v>
      </c>
      <c r="MI26" s="179">
        <f t="shared" ref="MI26" si="242">(MI25/MI$6)*100</f>
        <v>0</v>
      </c>
      <c r="MJ26" s="179">
        <f t="shared" ref="MJ26" si="243">(MJ25/MJ$6)*100</f>
        <v>0</v>
      </c>
      <c r="MK26" s="179">
        <f t="shared" ref="MK26" si="244">(MK25/MK$6)*100</f>
        <v>0</v>
      </c>
      <c r="ML26" s="179">
        <f t="shared" ref="ML26" si="245">(ML25/ML$6)*100</f>
        <v>0</v>
      </c>
      <c r="MM26" s="179">
        <f t="shared" ref="MM26" si="246">(MM25/MM$6)*100</f>
        <v>0</v>
      </c>
      <c r="MN26" s="179">
        <f t="shared" ref="MN26" si="247">(MN25/MN$6)*100</f>
        <v>0</v>
      </c>
      <c r="MO26" s="179">
        <f t="shared" ref="MO26" si="248">(MO25/MO$6)*100</f>
        <v>0</v>
      </c>
      <c r="MP26" s="179">
        <f t="shared" ref="MP26" si="249">(MP25/MP$6)*100</f>
        <v>0</v>
      </c>
      <c r="MQ26" s="179">
        <f t="shared" ref="MQ26" si="250">(MQ25/MQ$6)*100</f>
        <v>88.199004975124367</v>
      </c>
      <c r="MR26" s="179">
        <f t="shared" ref="MR26" si="251">(MR25/MR$6)*100</f>
        <v>0</v>
      </c>
      <c r="MS26" s="179">
        <f t="shared" ref="MS26" si="252">(MS25/MS$6)*100</f>
        <v>0</v>
      </c>
      <c r="MT26" s="179">
        <f t="shared" ref="MT26" si="253">(MT25/MT$6)*100</f>
        <v>0</v>
      </c>
      <c r="MU26" s="179">
        <f t="shared" ref="MU26" si="254">(MU25/MU$6)*100</f>
        <v>0</v>
      </c>
      <c r="MV26" s="179">
        <f t="shared" ref="MV26:ND26" si="255">(MV25/MV$6)*100</f>
        <v>95.357658959537574</v>
      </c>
      <c r="MW26" s="179">
        <f t="shared" si="255"/>
        <v>99.951415880066634</v>
      </c>
      <c r="MX26" s="179">
        <f t="shared" si="255"/>
        <v>96.115850920520884</v>
      </c>
      <c r="MY26" s="179">
        <f t="shared" si="255"/>
        <v>98.713628505289066</v>
      </c>
      <c r="MZ26" s="179">
        <f t="shared" si="255"/>
        <v>102.27299880525686</v>
      </c>
      <c r="NA26" s="179">
        <f>(NA25/NA$6)*100</f>
        <v>106.66345632938061</v>
      </c>
      <c r="NB26" s="179">
        <f t="shared" si="255"/>
        <v>103.07904411764706</v>
      </c>
      <c r="NC26" s="179">
        <f t="shared" si="255"/>
        <v>98.889855072463774</v>
      </c>
      <c r="ND26" s="179">
        <f t="shared" si="255"/>
        <v>99.427154582763336</v>
      </c>
    </row>
    <row r="27" spans="1:368">
      <c r="A27" s="128" t="s">
        <v>111</v>
      </c>
      <c r="B27" s="128"/>
      <c r="C27" s="128"/>
      <c r="D27" s="128"/>
      <c r="E27" s="128"/>
      <c r="F27" s="128"/>
      <c r="G27" s="128"/>
      <c r="H27" s="128"/>
      <c r="I27" s="128"/>
      <c r="J27" s="128"/>
      <c r="K27" s="128"/>
      <c r="L27" s="128"/>
      <c r="M27" s="128"/>
      <c r="N27" s="128"/>
      <c r="O27" s="128"/>
      <c r="P27" s="21">
        <v>3633</v>
      </c>
      <c r="Q27" s="21"/>
      <c r="R27" s="128"/>
      <c r="S27" s="128"/>
      <c r="T27" s="128"/>
      <c r="U27" s="21">
        <v>5180</v>
      </c>
      <c r="V27" s="21">
        <v>5531</v>
      </c>
      <c r="W27" s="21">
        <v>5890</v>
      </c>
      <c r="X27" s="21">
        <v>6266</v>
      </c>
      <c r="Y27" s="21">
        <v>6184</v>
      </c>
      <c r="Z27" s="21">
        <v>6466</v>
      </c>
      <c r="AA27" s="21">
        <v>6982</v>
      </c>
      <c r="AB27" s="21">
        <v>7346</v>
      </c>
      <c r="AC27" s="21">
        <v>7840</v>
      </c>
      <c r="AD27" s="144"/>
      <c r="AE27" s="128"/>
      <c r="AF27" s="128"/>
      <c r="AG27" s="128"/>
      <c r="AH27" s="128"/>
      <c r="AI27" s="128"/>
      <c r="AJ27" s="128"/>
      <c r="AK27" s="128"/>
      <c r="AL27" s="128"/>
      <c r="AM27" s="128"/>
      <c r="AN27" s="128"/>
      <c r="AO27" s="128"/>
      <c r="AP27" s="128"/>
      <c r="AQ27" s="21">
        <v>10563</v>
      </c>
      <c r="AR27" s="128"/>
      <c r="AS27" s="128"/>
      <c r="AT27" s="128"/>
      <c r="AU27" s="128"/>
      <c r="AV27" s="21">
        <v>15080</v>
      </c>
      <c r="AW27" s="21">
        <v>16121</v>
      </c>
      <c r="AX27" s="21">
        <v>17546</v>
      </c>
      <c r="AY27" s="21">
        <v>18716</v>
      </c>
      <c r="AZ27" s="21">
        <v>18522</v>
      </c>
      <c r="BA27" s="21">
        <v>19290</v>
      </c>
      <c r="BB27" s="21">
        <v>20534</v>
      </c>
      <c r="BC27" s="21">
        <v>21584</v>
      </c>
      <c r="BD27" s="21">
        <v>22736</v>
      </c>
      <c r="BE27" s="144"/>
      <c r="BF27" s="128"/>
      <c r="BG27" s="128"/>
      <c r="BH27" s="128"/>
      <c r="BI27" s="128"/>
      <c r="BJ27" s="128"/>
      <c r="BK27" s="128"/>
      <c r="BL27" s="128"/>
      <c r="BM27" s="128"/>
      <c r="BN27" s="128"/>
      <c r="BO27" s="128"/>
      <c r="BP27" s="128"/>
      <c r="BQ27" s="6" t="s">
        <v>17</v>
      </c>
      <c r="BR27" s="128"/>
      <c r="BS27" s="128"/>
      <c r="BT27" s="128"/>
      <c r="BU27" s="128"/>
      <c r="BV27" s="10" t="s">
        <v>17</v>
      </c>
      <c r="BW27" s="10" t="s">
        <v>17</v>
      </c>
      <c r="BX27" s="10" t="s">
        <v>17</v>
      </c>
      <c r="BY27" s="10" t="s">
        <v>17</v>
      </c>
      <c r="BZ27" s="10" t="s">
        <v>17</v>
      </c>
      <c r="CA27" s="10" t="s">
        <v>17</v>
      </c>
      <c r="CB27" s="10" t="s">
        <v>17</v>
      </c>
      <c r="CC27" s="10" t="s">
        <v>17</v>
      </c>
      <c r="CD27" s="10" t="s">
        <v>17</v>
      </c>
      <c r="CE27" s="144"/>
      <c r="CF27" s="128"/>
      <c r="CG27" s="128"/>
      <c r="CH27" s="128"/>
      <c r="CI27" s="128"/>
      <c r="CJ27" s="128"/>
      <c r="CK27" s="128"/>
      <c r="CL27" s="128"/>
      <c r="CM27" s="128"/>
      <c r="CN27" s="128"/>
      <c r="CO27" s="128"/>
      <c r="CP27" s="128"/>
      <c r="CQ27" s="6" t="s">
        <v>17</v>
      </c>
      <c r="CR27" s="128"/>
      <c r="CS27" s="128"/>
      <c r="CT27" s="128"/>
      <c r="CU27" s="128"/>
      <c r="CV27" s="10" t="s">
        <v>17</v>
      </c>
      <c r="CW27" s="10" t="s">
        <v>17</v>
      </c>
      <c r="CX27" s="10" t="s">
        <v>17</v>
      </c>
      <c r="CY27" s="10" t="s">
        <v>17</v>
      </c>
      <c r="CZ27" s="10" t="s">
        <v>17</v>
      </c>
      <c r="DA27" s="10" t="s">
        <v>17</v>
      </c>
      <c r="DB27" s="10" t="s">
        <v>17</v>
      </c>
      <c r="DC27" s="10" t="s">
        <v>17</v>
      </c>
      <c r="DD27" s="10" t="s">
        <v>17</v>
      </c>
      <c r="DE27" s="144"/>
      <c r="DF27" s="128"/>
      <c r="DG27" s="128"/>
      <c r="DH27" s="128"/>
      <c r="DI27" s="128"/>
      <c r="DJ27" s="128"/>
      <c r="DK27" s="128"/>
      <c r="DL27" s="128"/>
      <c r="DM27" s="128"/>
      <c r="DN27" s="128"/>
      <c r="DO27" s="128"/>
      <c r="DP27" s="128"/>
      <c r="DQ27" s="21">
        <v>4355</v>
      </c>
      <c r="DR27" s="128"/>
      <c r="DS27" s="128"/>
      <c r="DT27" s="128"/>
      <c r="DU27" s="128"/>
      <c r="DV27" s="10" t="s">
        <v>17</v>
      </c>
      <c r="DW27" s="10">
        <v>5703</v>
      </c>
      <c r="DX27" s="21">
        <v>6078</v>
      </c>
      <c r="DY27" s="21">
        <v>6438</v>
      </c>
      <c r="DZ27" s="21">
        <v>6184</v>
      </c>
      <c r="EA27" s="21">
        <v>6466</v>
      </c>
      <c r="EB27" s="21">
        <v>6982</v>
      </c>
      <c r="EC27" s="21">
        <v>7346</v>
      </c>
      <c r="ED27" s="21">
        <v>7910</v>
      </c>
      <c r="EE27" s="144"/>
      <c r="EF27" s="128"/>
      <c r="EG27" s="128"/>
      <c r="EH27" s="128"/>
      <c r="EI27" s="128"/>
      <c r="EJ27" s="128"/>
      <c r="EK27" s="128"/>
      <c r="EL27" s="128"/>
      <c r="EM27" s="128"/>
      <c r="EN27" s="128"/>
      <c r="EO27" s="128"/>
      <c r="EP27" s="128"/>
      <c r="EQ27" s="21">
        <v>11285</v>
      </c>
      <c r="ER27" s="128"/>
      <c r="ES27" s="128"/>
      <c r="ET27" s="128"/>
      <c r="EU27" s="128"/>
      <c r="EV27" s="10" t="s">
        <v>17</v>
      </c>
      <c r="EW27" s="3">
        <v>16293</v>
      </c>
      <c r="EX27" s="21">
        <v>17718</v>
      </c>
      <c r="EY27" s="21">
        <v>18888</v>
      </c>
      <c r="EZ27" s="21">
        <v>18522</v>
      </c>
      <c r="FA27" s="21">
        <v>19290</v>
      </c>
      <c r="FB27" s="21">
        <v>20534</v>
      </c>
      <c r="FC27" s="21">
        <v>21584</v>
      </c>
      <c r="FD27" s="21">
        <v>23382</v>
      </c>
      <c r="FE27" s="144"/>
      <c r="FF27" s="128"/>
      <c r="FG27" s="128"/>
      <c r="FH27" s="128"/>
      <c r="FI27" s="128"/>
      <c r="FJ27" s="128"/>
      <c r="FK27" s="128"/>
      <c r="FL27" s="128"/>
      <c r="FM27" s="128"/>
      <c r="FN27" s="128"/>
      <c r="FO27" s="128"/>
      <c r="FP27" s="128"/>
      <c r="FQ27" s="21">
        <v>3517</v>
      </c>
      <c r="FR27" s="128"/>
      <c r="FS27" s="128"/>
      <c r="FT27" s="128"/>
      <c r="FU27" s="128"/>
      <c r="FV27" s="21">
        <v>5294</v>
      </c>
      <c r="FW27" s="21">
        <v>5531</v>
      </c>
      <c r="FX27" s="21">
        <v>5906</v>
      </c>
      <c r="FY27" s="21">
        <v>6266</v>
      </c>
      <c r="FZ27" s="21">
        <v>6079</v>
      </c>
      <c r="GA27" s="21">
        <v>6262</v>
      </c>
      <c r="GB27" s="21">
        <v>6802</v>
      </c>
      <c r="GC27" s="21">
        <v>7112</v>
      </c>
      <c r="GD27" s="21">
        <v>6870</v>
      </c>
      <c r="GE27" s="144"/>
      <c r="GF27" s="128"/>
      <c r="GG27" s="128"/>
      <c r="GH27" s="128"/>
      <c r="GI27" s="128"/>
      <c r="GJ27" s="128"/>
      <c r="GK27" s="128"/>
      <c r="GL27" s="128"/>
      <c r="GM27" s="128"/>
      <c r="GN27" s="128"/>
      <c r="GO27" s="128"/>
      <c r="GP27" s="128"/>
      <c r="GQ27" s="21">
        <v>10447</v>
      </c>
      <c r="GR27" s="128"/>
      <c r="GS27" s="128"/>
      <c r="GT27" s="128"/>
      <c r="GU27" s="128"/>
      <c r="GV27" s="21">
        <v>15284</v>
      </c>
      <c r="GW27" s="21">
        <v>16121</v>
      </c>
      <c r="GX27" s="21">
        <v>17546</v>
      </c>
      <c r="GY27" s="21">
        <v>18716</v>
      </c>
      <c r="GZ27" s="21">
        <v>18329</v>
      </c>
      <c r="HA27" s="21">
        <v>19010</v>
      </c>
      <c r="HB27" s="21">
        <v>15602</v>
      </c>
      <c r="HC27" s="21">
        <v>21274</v>
      </c>
      <c r="HD27" s="21">
        <v>19494</v>
      </c>
      <c r="HE27" s="144"/>
      <c r="HF27" s="128"/>
      <c r="HG27" s="128"/>
      <c r="HH27" s="128"/>
      <c r="HI27" s="128"/>
      <c r="HJ27" s="128"/>
      <c r="HK27" s="128"/>
      <c r="HL27" s="128"/>
      <c r="HM27" s="128"/>
      <c r="HN27" s="128"/>
      <c r="HO27" s="128"/>
      <c r="HP27" s="128"/>
      <c r="HQ27" s="6" t="s">
        <v>17</v>
      </c>
      <c r="HR27" s="128"/>
      <c r="HS27" s="128"/>
      <c r="HT27" s="128"/>
      <c r="HU27" s="128"/>
      <c r="HV27" s="6" t="s">
        <v>17</v>
      </c>
      <c r="HW27" s="6" t="s">
        <v>17</v>
      </c>
      <c r="HX27" s="6" t="s">
        <v>17</v>
      </c>
      <c r="HY27" s="6" t="s">
        <v>17</v>
      </c>
      <c r="HZ27" s="6" t="s">
        <v>17</v>
      </c>
      <c r="IA27" s="6" t="s">
        <v>17</v>
      </c>
      <c r="IB27" s="6" t="s">
        <v>17</v>
      </c>
      <c r="IC27" s="6" t="s">
        <v>17</v>
      </c>
      <c r="ID27" s="6" t="s">
        <v>17</v>
      </c>
      <c r="IE27" s="144"/>
      <c r="IF27" s="128"/>
      <c r="IG27" s="128"/>
      <c r="IH27" s="128"/>
      <c r="II27" s="128"/>
      <c r="IJ27" s="128"/>
      <c r="IK27" s="128"/>
      <c r="IL27" s="128"/>
      <c r="IM27" s="128"/>
      <c r="IN27" s="128"/>
      <c r="IO27" s="128"/>
      <c r="IP27" s="128"/>
      <c r="IQ27" s="6" t="s">
        <v>17</v>
      </c>
      <c r="IR27" s="128"/>
      <c r="IS27" s="128"/>
      <c r="IT27" s="128"/>
      <c r="IU27" s="128"/>
      <c r="IV27" s="6" t="s">
        <v>17</v>
      </c>
      <c r="IW27" s="6" t="s">
        <v>17</v>
      </c>
      <c r="IX27" s="6" t="s">
        <v>17</v>
      </c>
      <c r="IY27" s="6" t="s">
        <v>17</v>
      </c>
      <c r="IZ27" s="6" t="s">
        <v>17</v>
      </c>
      <c r="JA27" s="6" t="s">
        <v>17</v>
      </c>
      <c r="JB27" s="6" t="s">
        <v>17</v>
      </c>
      <c r="JC27" s="6" t="s">
        <v>17</v>
      </c>
      <c r="JD27" s="6" t="s">
        <v>17</v>
      </c>
      <c r="JE27" s="144"/>
      <c r="JF27" s="128"/>
      <c r="JG27" s="128"/>
      <c r="JH27" s="128"/>
      <c r="JI27" s="128"/>
      <c r="JJ27" s="128"/>
      <c r="JK27" s="128"/>
      <c r="JL27" s="128"/>
      <c r="JM27" s="128"/>
      <c r="JN27" s="128"/>
      <c r="JO27" s="128"/>
      <c r="JP27" s="128"/>
      <c r="JQ27" s="21">
        <v>3633</v>
      </c>
      <c r="JR27" s="128"/>
      <c r="JS27" s="128"/>
      <c r="JT27" s="128"/>
      <c r="JU27" s="128"/>
      <c r="JV27" s="21">
        <v>5158</v>
      </c>
      <c r="JW27" s="21">
        <v>5475</v>
      </c>
      <c r="JX27" s="21">
        <v>5890</v>
      </c>
      <c r="JY27" s="21">
        <v>6265</v>
      </c>
      <c r="JZ27" s="21">
        <v>6437</v>
      </c>
      <c r="KA27" s="21">
        <v>6669</v>
      </c>
      <c r="KB27" s="21">
        <v>7112</v>
      </c>
      <c r="KC27" s="21">
        <v>7504</v>
      </c>
      <c r="KD27" s="21">
        <v>7840</v>
      </c>
      <c r="KE27" s="144"/>
      <c r="KF27" s="128"/>
      <c r="KG27" s="128"/>
      <c r="KH27" s="128"/>
      <c r="KI27" s="128"/>
      <c r="KJ27" s="128"/>
      <c r="KK27" s="128"/>
      <c r="KL27" s="128"/>
      <c r="KM27" s="128"/>
      <c r="KN27" s="128"/>
      <c r="KO27" s="128"/>
      <c r="KP27" s="128"/>
      <c r="KQ27" s="21">
        <v>10563</v>
      </c>
      <c r="KR27" s="128"/>
      <c r="KS27" s="128"/>
      <c r="KT27" s="128"/>
      <c r="KU27" s="128"/>
      <c r="KV27" s="21">
        <v>15058</v>
      </c>
      <c r="KW27" s="21">
        <v>16065</v>
      </c>
      <c r="KX27" s="21">
        <v>17530</v>
      </c>
      <c r="KY27" s="21">
        <v>18715</v>
      </c>
      <c r="KZ27" s="21">
        <v>18741</v>
      </c>
      <c r="LA27" s="21">
        <v>19537</v>
      </c>
      <c r="LB27" s="21">
        <v>20664</v>
      </c>
      <c r="LC27" s="21">
        <v>21756</v>
      </c>
      <c r="LD27" s="21">
        <v>22736</v>
      </c>
      <c r="LE27" s="144"/>
      <c r="LF27" s="128"/>
      <c r="LG27" s="128"/>
      <c r="LH27" s="128"/>
      <c r="LI27" s="128"/>
      <c r="LJ27" s="128"/>
      <c r="LK27" s="128"/>
      <c r="LL27" s="128"/>
      <c r="LM27" s="128"/>
      <c r="LN27" s="128"/>
      <c r="LO27" s="128"/>
      <c r="LP27" s="128"/>
      <c r="LQ27" s="6" t="s">
        <v>17</v>
      </c>
      <c r="LR27" s="128"/>
      <c r="LS27" s="128"/>
      <c r="LT27" s="128"/>
      <c r="LU27" s="128"/>
      <c r="LV27" s="6" t="s">
        <v>17</v>
      </c>
      <c r="LW27" s="6" t="s">
        <v>17</v>
      </c>
      <c r="LX27" s="6" t="s">
        <v>17</v>
      </c>
      <c r="LY27" s="6" t="s">
        <v>17</v>
      </c>
      <c r="LZ27" s="6" t="s">
        <v>17</v>
      </c>
      <c r="MA27" s="6" t="s">
        <v>17</v>
      </c>
      <c r="MB27" s="6" t="s">
        <v>17</v>
      </c>
      <c r="MC27" s="6" t="s">
        <v>17</v>
      </c>
      <c r="MD27" s="6" t="s">
        <v>17</v>
      </c>
      <c r="ME27" s="144"/>
      <c r="MF27" s="128"/>
      <c r="MG27" s="128"/>
      <c r="MH27" s="128"/>
      <c r="MI27" s="128"/>
      <c r="MJ27" s="128"/>
      <c r="MK27" s="128"/>
      <c r="ML27" s="128"/>
      <c r="MM27" s="128"/>
      <c r="MN27" s="128"/>
      <c r="MO27" s="128"/>
      <c r="MP27" s="128"/>
      <c r="MQ27" s="6" t="s">
        <v>17</v>
      </c>
      <c r="MR27" s="128"/>
      <c r="MS27" s="128"/>
      <c r="MT27" s="128"/>
      <c r="MU27" s="128"/>
      <c r="MV27" s="6" t="s">
        <v>17</v>
      </c>
      <c r="MW27" s="6" t="s">
        <v>17</v>
      </c>
      <c r="MX27" s="6" t="s">
        <v>17</v>
      </c>
      <c r="MY27" s="6" t="s">
        <v>17</v>
      </c>
      <c r="MZ27" s="6" t="s">
        <v>17</v>
      </c>
      <c r="NA27" s="6" t="s">
        <v>17</v>
      </c>
      <c r="NB27" s="6" t="s">
        <v>17</v>
      </c>
      <c r="NC27" s="6" t="s">
        <v>17</v>
      </c>
      <c r="ND27" s="6" t="s">
        <v>17</v>
      </c>
    </row>
    <row r="28" spans="1:368">
      <c r="A28" s="127" t="s">
        <v>112</v>
      </c>
      <c r="B28" s="127"/>
      <c r="C28" s="127"/>
      <c r="D28" s="127"/>
      <c r="E28" s="127"/>
      <c r="F28" s="127"/>
      <c r="G28" s="127"/>
      <c r="H28" s="127"/>
      <c r="I28" s="127"/>
      <c r="J28" s="127"/>
      <c r="K28" s="127"/>
      <c r="L28" s="127"/>
      <c r="M28" s="127"/>
      <c r="N28" s="127"/>
      <c r="O28" s="127"/>
      <c r="P28" s="21">
        <v>4068.5</v>
      </c>
      <c r="Q28" s="21"/>
      <c r="R28" s="127"/>
      <c r="S28" s="127"/>
      <c r="T28" s="127"/>
      <c r="U28" s="21">
        <v>6844</v>
      </c>
      <c r="V28" s="21">
        <v>8132</v>
      </c>
      <c r="W28" s="21">
        <v>9286</v>
      </c>
      <c r="X28" s="21">
        <v>9769</v>
      </c>
      <c r="Y28" s="21">
        <v>9861</v>
      </c>
      <c r="Z28" s="21">
        <v>9811</v>
      </c>
      <c r="AA28" s="21">
        <v>9684</v>
      </c>
      <c r="AB28" s="21">
        <v>9886</v>
      </c>
      <c r="AC28" s="21">
        <v>10301</v>
      </c>
      <c r="AD28" s="143"/>
      <c r="AE28" s="127"/>
      <c r="AF28" s="127"/>
      <c r="AG28" s="127"/>
      <c r="AH28" s="127"/>
      <c r="AI28" s="127"/>
      <c r="AJ28" s="127"/>
      <c r="AK28" s="127"/>
      <c r="AL28" s="127"/>
      <c r="AM28" s="127"/>
      <c r="AN28" s="127"/>
      <c r="AO28" s="127"/>
      <c r="AP28" s="127"/>
      <c r="AQ28" s="127">
        <v>12894</v>
      </c>
      <c r="AR28" s="127"/>
      <c r="AS28" s="127"/>
      <c r="AT28" s="127"/>
      <c r="AU28" s="127"/>
      <c r="AV28" s="21">
        <v>19629</v>
      </c>
      <c r="AW28" s="21">
        <v>20596</v>
      </c>
      <c r="AX28" s="21">
        <v>22319</v>
      </c>
      <c r="AY28" s="21">
        <v>22977</v>
      </c>
      <c r="AZ28" s="21">
        <v>22497</v>
      </c>
      <c r="BA28" s="21">
        <v>23312</v>
      </c>
      <c r="BB28" s="21">
        <v>24839</v>
      </c>
      <c r="BC28" s="21">
        <v>25825.5</v>
      </c>
      <c r="BD28" s="21">
        <v>26705</v>
      </c>
      <c r="BE28" s="143"/>
      <c r="BF28" s="127"/>
      <c r="BG28" s="127"/>
      <c r="BH28" s="127"/>
      <c r="BI28" s="127"/>
      <c r="BJ28" s="127"/>
      <c r="BK28" s="127"/>
      <c r="BL28" s="127"/>
      <c r="BM28" s="127"/>
      <c r="BN28" s="127"/>
      <c r="BO28" s="127"/>
      <c r="BP28" s="127"/>
      <c r="BQ28" s="127">
        <v>4081</v>
      </c>
      <c r="BR28" s="127"/>
      <c r="BS28" s="127"/>
      <c r="BT28" s="127"/>
      <c r="BU28" s="127"/>
      <c r="BV28" s="21">
        <v>6849.5</v>
      </c>
      <c r="BW28" s="21">
        <v>8184.5</v>
      </c>
      <c r="BX28" s="21">
        <v>9503</v>
      </c>
      <c r="BY28" s="21">
        <v>9879.5</v>
      </c>
      <c r="BZ28" s="21">
        <v>10126</v>
      </c>
      <c r="CA28" s="21">
        <v>10354</v>
      </c>
      <c r="CB28" s="21">
        <v>10518</v>
      </c>
      <c r="CC28" s="21">
        <v>10770.5</v>
      </c>
      <c r="CD28" s="21">
        <v>11208</v>
      </c>
      <c r="CE28" s="143"/>
      <c r="CF28" s="127"/>
      <c r="CG28" s="127"/>
      <c r="CH28" s="127"/>
      <c r="CI28" s="127"/>
      <c r="CJ28" s="127"/>
      <c r="CK28" s="127"/>
      <c r="CL28" s="127"/>
      <c r="CM28" s="127"/>
      <c r="CN28" s="127"/>
      <c r="CO28" s="127"/>
      <c r="CP28" s="127"/>
      <c r="CQ28" s="127">
        <v>12998.5</v>
      </c>
      <c r="CR28" s="127"/>
      <c r="CS28" s="127"/>
      <c r="CT28" s="127"/>
      <c r="CU28" s="127"/>
      <c r="CV28" s="21">
        <v>20946.5</v>
      </c>
      <c r="CW28" s="21">
        <v>22596.5</v>
      </c>
      <c r="CX28" s="21">
        <v>23907.5</v>
      </c>
      <c r="CY28" s="21">
        <v>24604</v>
      </c>
      <c r="CZ28" s="21">
        <v>25363.5</v>
      </c>
      <c r="DA28" s="21">
        <v>26441</v>
      </c>
      <c r="DB28" s="21">
        <v>27744</v>
      </c>
      <c r="DC28" s="21">
        <v>29120</v>
      </c>
      <c r="DD28" s="21">
        <v>29900.5</v>
      </c>
      <c r="DE28" s="143"/>
      <c r="DF28" s="127"/>
      <c r="DG28" s="127"/>
      <c r="DH28" s="127"/>
      <c r="DI28" s="127"/>
      <c r="DJ28" s="127"/>
      <c r="DK28" s="127"/>
      <c r="DL28" s="127"/>
      <c r="DM28" s="127"/>
      <c r="DN28" s="127"/>
      <c r="DO28" s="127"/>
      <c r="DP28" s="127"/>
      <c r="DQ28" s="127">
        <v>4073</v>
      </c>
      <c r="DR28" s="127"/>
      <c r="DS28" s="127"/>
      <c r="DT28" s="127"/>
      <c r="DU28" s="127"/>
      <c r="DV28" s="127">
        <v>6632</v>
      </c>
      <c r="DW28" s="21">
        <v>6139</v>
      </c>
      <c r="DX28" s="21">
        <v>7332</v>
      </c>
      <c r="DY28" s="21">
        <v>9769</v>
      </c>
      <c r="DZ28" s="21">
        <v>10184</v>
      </c>
      <c r="EA28" s="21">
        <v>9427.5</v>
      </c>
      <c r="EB28" s="21">
        <v>9617</v>
      </c>
      <c r="EC28" s="21">
        <v>9926</v>
      </c>
      <c r="ED28" s="21">
        <v>10540.5</v>
      </c>
      <c r="EE28" s="143"/>
      <c r="EF28" s="127"/>
      <c r="EG28" s="127"/>
      <c r="EH28" s="127"/>
      <c r="EI28" s="127"/>
      <c r="EJ28" s="127"/>
      <c r="EK28" s="127"/>
      <c r="EL28" s="127"/>
      <c r="EM28" s="127"/>
      <c r="EN28" s="127"/>
      <c r="EO28" s="127"/>
      <c r="EP28" s="127"/>
      <c r="EQ28" s="21">
        <v>12593</v>
      </c>
      <c r="ER28" s="127"/>
      <c r="ES28" s="127"/>
      <c r="ET28" s="127"/>
      <c r="EU28" s="127"/>
      <c r="EV28" s="127">
        <v>17858</v>
      </c>
      <c r="EW28" s="21">
        <v>12399</v>
      </c>
      <c r="EX28" s="21">
        <v>13657</v>
      </c>
      <c r="EY28" s="21">
        <v>9769</v>
      </c>
      <c r="EZ28" s="21">
        <v>19375</v>
      </c>
      <c r="FA28" s="3">
        <v>20026.5</v>
      </c>
      <c r="FB28" s="3">
        <v>20591</v>
      </c>
      <c r="FC28" s="3">
        <v>21324.5</v>
      </c>
      <c r="FD28" s="21">
        <v>22185</v>
      </c>
      <c r="FE28" s="143"/>
      <c r="FF28" s="127"/>
      <c r="FG28" s="127"/>
      <c r="FH28" s="127"/>
      <c r="FI28" s="127"/>
      <c r="FJ28" s="127"/>
      <c r="FK28" s="127"/>
      <c r="FL28" s="127"/>
      <c r="FM28" s="127"/>
      <c r="FN28" s="127"/>
      <c r="FO28" s="127"/>
      <c r="FP28" s="127"/>
      <c r="FQ28" s="6" t="s">
        <v>17</v>
      </c>
      <c r="FR28" s="127"/>
      <c r="FS28" s="127"/>
      <c r="FT28" s="127"/>
      <c r="FU28" s="127"/>
      <c r="FV28" s="10" t="s">
        <v>17</v>
      </c>
      <c r="FW28" s="10" t="s">
        <v>17</v>
      </c>
      <c r="FX28" s="10" t="s">
        <v>17</v>
      </c>
      <c r="FY28" s="10" t="s">
        <v>17</v>
      </c>
      <c r="FZ28" s="10" t="s">
        <v>17</v>
      </c>
      <c r="GA28" s="10" t="s">
        <v>17</v>
      </c>
      <c r="GB28" s="10" t="s">
        <v>17</v>
      </c>
      <c r="GC28" s="10">
        <v>8234</v>
      </c>
      <c r="GD28" s="21">
        <v>8917</v>
      </c>
      <c r="GE28" s="143"/>
      <c r="GF28" s="127"/>
      <c r="GG28" s="127"/>
      <c r="GH28" s="127"/>
      <c r="GI28" s="127"/>
      <c r="GJ28" s="127"/>
      <c r="GK28" s="127"/>
      <c r="GL28" s="127"/>
      <c r="GM28" s="127"/>
      <c r="GN28" s="127"/>
      <c r="GO28" s="127"/>
      <c r="GP28" s="127"/>
      <c r="GQ28" s="10" t="s">
        <v>17</v>
      </c>
      <c r="GR28" s="127"/>
      <c r="GS28" s="127"/>
      <c r="GT28" s="127"/>
      <c r="GU28" s="127"/>
      <c r="GV28" s="10" t="s">
        <v>17</v>
      </c>
      <c r="GW28" s="10" t="s">
        <v>17</v>
      </c>
      <c r="GX28" s="10" t="s">
        <v>17</v>
      </c>
      <c r="GY28" s="10" t="s">
        <v>17</v>
      </c>
      <c r="GZ28" s="10" t="s">
        <v>17</v>
      </c>
      <c r="HA28" s="10" t="s">
        <v>17</v>
      </c>
      <c r="HB28" s="10" t="s">
        <v>17</v>
      </c>
      <c r="HC28" s="10">
        <v>15325</v>
      </c>
      <c r="HD28" s="21">
        <v>18523</v>
      </c>
      <c r="HE28" s="143"/>
      <c r="HF28" s="127"/>
      <c r="HG28" s="127"/>
      <c r="HH28" s="127"/>
      <c r="HI28" s="127"/>
      <c r="HJ28" s="127"/>
      <c r="HK28" s="127"/>
      <c r="HL28" s="127"/>
      <c r="HM28" s="127"/>
      <c r="HN28" s="127"/>
      <c r="HO28" s="127"/>
      <c r="HP28" s="127"/>
      <c r="HQ28" s="127">
        <v>4014</v>
      </c>
      <c r="HR28" s="127"/>
      <c r="HS28" s="127"/>
      <c r="HT28" s="127"/>
      <c r="HU28" s="127"/>
      <c r="HV28" s="6" t="s">
        <v>17</v>
      </c>
      <c r="HW28" s="6" t="s">
        <v>17</v>
      </c>
      <c r="HX28" s="6" t="s">
        <v>17</v>
      </c>
      <c r="HY28" s="6" t="s">
        <v>17</v>
      </c>
      <c r="HZ28" s="6">
        <v>9545</v>
      </c>
      <c r="IA28" s="6">
        <v>9811</v>
      </c>
      <c r="IB28" s="6">
        <v>9684</v>
      </c>
      <c r="IC28" s="6">
        <v>9886</v>
      </c>
      <c r="ID28" s="21">
        <v>10301</v>
      </c>
      <c r="IE28" s="143"/>
      <c r="IF28" s="127"/>
      <c r="IG28" s="127"/>
      <c r="IH28" s="127"/>
      <c r="II28" s="127"/>
      <c r="IJ28" s="127"/>
      <c r="IK28" s="127"/>
      <c r="IL28" s="127"/>
      <c r="IM28" s="127"/>
      <c r="IN28" s="127"/>
      <c r="IO28" s="127"/>
      <c r="IP28" s="127"/>
      <c r="IQ28" s="127">
        <v>12869</v>
      </c>
      <c r="IR28" s="127"/>
      <c r="IS28" s="127"/>
      <c r="IT28" s="127"/>
      <c r="IU28" s="127"/>
      <c r="IV28" s="6" t="s">
        <v>17</v>
      </c>
      <c r="IW28" s="6" t="s">
        <v>17</v>
      </c>
      <c r="IX28" s="6" t="s">
        <v>17</v>
      </c>
      <c r="IY28" s="6" t="s">
        <v>17</v>
      </c>
      <c r="IZ28" s="6">
        <v>22497</v>
      </c>
      <c r="JA28" s="6">
        <v>23312</v>
      </c>
      <c r="JB28" s="6">
        <v>24219</v>
      </c>
      <c r="JC28" s="6">
        <v>25181</v>
      </c>
      <c r="JD28" s="21">
        <v>26038</v>
      </c>
      <c r="JE28" s="143"/>
      <c r="JF28" s="127"/>
      <c r="JG28" s="127"/>
      <c r="JH28" s="127"/>
      <c r="JI28" s="127"/>
      <c r="JJ28" s="127"/>
      <c r="JK28" s="127"/>
      <c r="JL28" s="127"/>
      <c r="JM28" s="127"/>
      <c r="JN28" s="127"/>
      <c r="JO28" s="127"/>
      <c r="JP28" s="127"/>
      <c r="JQ28" s="6" t="s">
        <v>17</v>
      </c>
      <c r="JR28" s="127"/>
      <c r="JS28" s="127"/>
      <c r="JT28" s="127"/>
      <c r="JU28" s="127"/>
      <c r="JV28" s="6" t="s">
        <v>17</v>
      </c>
      <c r="JW28" s="6" t="s">
        <v>17</v>
      </c>
      <c r="JX28" s="6" t="s">
        <v>17</v>
      </c>
      <c r="JY28" s="6" t="s">
        <v>17</v>
      </c>
      <c r="JZ28" s="6">
        <v>7866</v>
      </c>
      <c r="KA28" s="6">
        <v>8515</v>
      </c>
      <c r="KB28" s="6">
        <v>8565</v>
      </c>
      <c r="KC28" s="6">
        <v>8803</v>
      </c>
      <c r="KD28" s="21">
        <v>8942</v>
      </c>
      <c r="KE28" s="143"/>
      <c r="KF28" s="127"/>
      <c r="KG28" s="127"/>
      <c r="KH28" s="127"/>
      <c r="KI28" s="127"/>
      <c r="KJ28" s="127"/>
      <c r="KK28" s="127"/>
      <c r="KL28" s="127"/>
      <c r="KM28" s="127"/>
      <c r="KN28" s="127"/>
      <c r="KO28" s="127"/>
      <c r="KP28" s="127"/>
      <c r="KQ28" s="6" t="s">
        <v>17</v>
      </c>
      <c r="KR28" s="127"/>
      <c r="KS28" s="127"/>
      <c r="KT28" s="127"/>
      <c r="KU28" s="127"/>
      <c r="KV28" s="6" t="s">
        <v>17</v>
      </c>
      <c r="KW28" s="6" t="s">
        <v>17</v>
      </c>
      <c r="KX28" s="6" t="s">
        <v>17</v>
      </c>
      <c r="KY28" s="6" t="s">
        <v>17</v>
      </c>
      <c r="KZ28" s="6">
        <v>11209</v>
      </c>
      <c r="LA28" s="6">
        <v>15137</v>
      </c>
      <c r="LB28" s="6">
        <v>15529</v>
      </c>
      <c r="LC28" s="6">
        <v>31265</v>
      </c>
      <c r="LD28" s="21">
        <v>31629</v>
      </c>
      <c r="LE28" s="143"/>
      <c r="LF28" s="127"/>
      <c r="LG28" s="127"/>
      <c r="LH28" s="127"/>
      <c r="LI28" s="127"/>
      <c r="LJ28" s="127"/>
      <c r="LK28" s="127"/>
      <c r="LL28" s="127"/>
      <c r="LM28" s="127"/>
      <c r="LN28" s="127"/>
      <c r="LO28" s="127"/>
      <c r="LP28" s="127"/>
      <c r="LQ28" s="6" t="s">
        <v>17</v>
      </c>
      <c r="LR28" s="127"/>
      <c r="LS28" s="127"/>
      <c r="LT28" s="127"/>
      <c r="LU28" s="127"/>
      <c r="LV28" s="6" t="s">
        <v>17</v>
      </c>
      <c r="LW28" s="6" t="s">
        <v>17</v>
      </c>
      <c r="LX28" s="6" t="s">
        <v>17</v>
      </c>
      <c r="LY28" s="6" t="s">
        <v>17</v>
      </c>
      <c r="LZ28" s="6" t="s">
        <v>17</v>
      </c>
      <c r="MA28" s="6" t="s">
        <v>17</v>
      </c>
      <c r="MB28" s="6">
        <v>8559</v>
      </c>
      <c r="MC28" s="6" t="s">
        <v>17</v>
      </c>
      <c r="MD28" s="6" t="s">
        <v>17</v>
      </c>
      <c r="ME28" s="143"/>
      <c r="MF28" s="127"/>
      <c r="MG28" s="127"/>
      <c r="MH28" s="127"/>
      <c r="MI28" s="127"/>
      <c r="MJ28" s="127"/>
      <c r="MK28" s="127"/>
      <c r="ML28" s="127"/>
      <c r="MM28" s="127"/>
      <c r="MN28" s="127"/>
      <c r="MO28" s="127"/>
      <c r="MP28" s="127"/>
      <c r="MQ28" s="6" t="s">
        <v>17</v>
      </c>
      <c r="MR28" s="127"/>
      <c r="MS28" s="127"/>
      <c r="MT28" s="127"/>
      <c r="MU28" s="127"/>
      <c r="MV28" s="6" t="s">
        <v>17</v>
      </c>
      <c r="MW28" s="6" t="s">
        <v>17</v>
      </c>
      <c r="MX28" s="6" t="s">
        <v>17</v>
      </c>
      <c r="MY28" s="6" t="s">
        <v>17</v>
      </c>
      <c r="MZ28" s="6" t="s">
        <v>17</v>
      </c>
      <c r="NA28" s="6" t="s">
        <v>17</v>
      </c>
      <c r="NB28" s="6">
        <v>29521</v>
      </c>
      <c r="NC28" s="6" t="s">
        <v>17</v>
      </c>
      <c r="ND28" s="6" t="s">
        <v>17</v>
      </c>
    </row>
    <row r="29" spans="1:368">
      <c r="A29" s="127" t="s">
        <v>113</v>
      </c>
      <c r="B29" s="127"/>
      <c r="C29" s="127"/>
      <c r="D29" s="127"/>
      <c r="E29" s="127"/>
      <c r="F29" s="127"/>
      <c r="G29" s="127"/>
      <c r="H29" s="127"/>
      <c r="I29" s="127"/>
      <c r="J29" s="127"/>
      <c r="K29" s="127"/>
      <c r="L29" s="127"/>
      <c r="M29" s="127"/>
      <c r="N29" s="127"/>
      <c r="O29" s="127"/>
      <c r="P29" s="21">
        <v>2880</v>
      </c>
      <c r="Q29" s="21"/>
      <c r="R29" s="127"/>
      <c r="S29" s="127"/>
      <c r="T29" s="127"/>
      <c r="U29" s="21">
        <v>4901</v>
      </c>
      <c r="V29" s="21">
        <v>5254</v>
      </c>
      <c r="W29" s="21">
        <v>6589</v>
      </c>
      <c r="X29" s="21">
        <v>6682</v>
      </c>
      <c r="Y29" s="21">
        <v>6649</v>
      </c>
      <c r="Z29" s="21">
        <v>6885</v>
      </c>
      <c r="AA29" s="21">
        <v>6996</v>
      </c>
      <c r="AB29" s="21">
        <v>7053.5</v>
      </c>
      <c r="AC29" s="21">
        <v>7296.5</v>
      </c>
      <c r="AD29" s="143"/>
      <c r="AE29" s="127"/>
      <c r="AF29" s="127"/>
      <c r="AG29" s="127"/>
      <c r="AH29" s="127"/>
      <c r="AI29" s="127"/>
      <c r="AJ29" s="127"/>
      <c r="AK29" s="127"/>
      <c r="AL29" s="127"/>
      <c r="AM29" s="127"/>
      <c r="AN29" s="127"/>
      <c r="AO29" s="127"/>
      <c r="AP29" s="127"/>
      <c r="AQ29" s="127">
        <v>13050</v>
      </c>
      <c r="AR29" s="127"/>
      <c r="AS29" s="127"/>
      <c r="AT29" s="127"/>
      <c r="AU29" s="127"/>
      <c r="AV29" s="21">
        <v>16061</v>
      </c>
      <c r="AW29" s="21">
        <v>16414</v>
      </c>
      <c r="AX29" s="21">
        <v>17749</v>
      </c>
      <c r="AY29" s="21">
        <v>18284</v>
      </c>
      <c r="AZ29" s="21">
        <v>17809</v>
      </c>
      <c r="BA29" s="21">
        <v>18045</v>
      </c>
      <c r="BB29" s="21">
        <v>18156</v>
      </c>
      <c r="BC29" s="21">
        <v>18213.5</v>
      </c>
      <c r="BD29" s="21">
        <v>19176.5</v>
      </c>
      <c r="BE29" s="143"/>
      <c r="BF29" s="127"/>
      <c r="BG29" s="127"/>
      <c r="BH29" s="127"/>
      <c r="BI29" s="127"/>
      <c r="BJ29" s="127"/>
      <c r="BK29" s="127"/>
      <c r="BL29" s="127"/>
      <c r="BM29" s="127"/>
      <c r="BN29" s="127"/>
      <c r="BO29" s="127"/>
      <c r="BP29" s="127"/>
      <c r="BQ29" s="127">
        <v>6873</v>
      </c>
      <c r="BR29" s="127"/>
      <c r="BS29" s="127"/>
      <c r="BT29" s="127"/>
      <c r="BU29" s="127"/>
      <c r="BV29" s="21">
        <v>8755</v>
      </c>
      <c r="BW29" s="21">
        <v>11269</v>
      </c>
      <c r="BX29" s="21">
        <v>13161</v>
      </c>
      <c r="BY29" s="21">
        <v>13169.5</v>
      </c>
      <c r="BZ29" s="21">
        <v>13210</v>
      </c>
      <c r="CA29" s="21">
        <v>13402</v>
      </c>
      <c r="CB29" s="21">
        <v>13494</v>
      </c>
      <c r="CC29" s="21">
        <v>13560</v>
      </c>
      <c r="CD29" s="21">
        <v>14019</v>
      </c>
      <c r="CE29" s="143"/>
      <c r="CF29" s="127"/>
      <c r="CG29" s="127"/>
      <c r="CH29" s="127"/>
      <c r="CI29" s="127"/>
      <c r="CJ29" s="127"/>
      <c r="CK29" s="127"/>
      <c r="CL29" s="127"/>
      <c r="CM29" s="127"/>
      <c r="CN29" s="127"/>
      <c r="CO29" s="127"/>
      <c r="CP29" s="127"/>
      <c r="CQ29" s="127">
        <v>23829</v>
      </c>
      <c r="CR29" s="127"/>
      <c r="CS29" s="127"/>
      <c r="CT29" s="127"/>
      <c r="CU29" s="127"/>
      <c r="CV29" s="21">
        <v>31424</v>
      </c>
      <c r="CW29" s="21">
        <v>34148</v>
      </c>
      <c r="CX29" s="21">
        <v>36039</v>
      </c>
      <c r="CY29" s="21">
        <v>36047.5</v>
      </c>
      <c r="CZ29" s="21">
        <v>36088</v>
      </c>
      <c r="DA29" s="21">
        <v>36280</v>
      </c>
      <c r="DB29" s="21">
        <v>38202</v>
      </c>
      <c r="DC29" s="21">
        <v>40242</v>
      </c>
      <c r="DD29" s="21">
        <v>42033</v>
      </c>
      <c r="DE29" s="143"/>
      <c r="DF29" s="127"/>
      <c r="DG29" s="127"/>
      <c r="DH29" s="127"/>
      <c r="DI29" s="127"/>
      <c r="DJ29" s="127"/>
      <c r="DK29" s="127"/>
      <c r="DL29" s="127"/>
      <c r="DM29" s="127"/>
      <c r="DN29" s="127"/>
      <c r="DO29" s="127"/>
      <c r="DP29" s="127"/>
      <c r="DQ29" s="127">
        <v>5251</v>
      </c>
      <c r="DR29" s="127"/>
      <c r="DS29" s="127"/>
      <c r="DT29" s="127"/>
      <c r="DU29" s="127"/>
      <c r="DV29" s="127">
        <v>4902</v>
      </c>
      <c r="DW29" s="21">
        <v>5206</v>
      </c>
      <c r="DX29" s="21">
        <v>6578</v>
      </c>
      <c r="DY29" s="21">
        <v>6578</v>
      </c>
      <c r="DZ29" s="21">
        <v>6766</v>
      </c>
      <c r="EA29" s="21">
        <v>6866</v>
      </c>
      <c r="EB29" s="21">
        <v>6976</v>
      </c>
      <c r="EC29" s="21">
        <v>10173</v>
      </c>
      <c r="ED29" s="21">
        <v>7460</v>
      </c>
      <c r="EE29" s="143"/>
      <c r="EF29" s="127"/>
      <c r="EG29" s="127"/>
      <c r="EH29" s="127"/>
      <c r="EI29" s="127"/>
      <c r="EJ29" s="127"/>
      <c r="EK29" s="127"/>
      <c r="EL29" s="127"/>
      <c r="EM29" s="127"/>
      <c r="EN29" s="127"/>
      <c r="EO29" s="127"/>
      <c r="EP29" s="127"/>
      <c r="EQ29" s="21">
        <v>18814</v>
      </c>
      <c r="ER29" s="127"/>
      <c r="ES29" s="127"/>
      <c r="ET29" s="127"/>
      <c r="EU29" s="127"/>
      <c r="EV29" s="127">
        <v>16062</v>
      </c>
      <c r="EW29" s="21">
        <v>16366</v>
      </c>
      <c r="EX29" s="21">
        <v>17738</v>
      </c>
      <c r="EY29" s="21">
        <v>18236</v>
      </c>
      <c r="EZ29" s="21">
        <v>17926</v>
      </c>
      <c r="FA29" s="21">
        <v>18026</v>
      </c>
      <c r="FB29" s="21">
        <v>18136</v>
      </c>
      <c r="FC29" s="21">
        <v>29094</v>
      </c>
      <c r="FD29" s="21">
        <v>19340</v>
      </c>
      <c r="FE29" s="143"/>
      <c r="FF29" s="127"/>
      <c r="FG29" s="127"/>
      <c r="FH29" s="127"/>
      <c r="FI29" s="127"/>
      <c r="FJ29" s="127"/>
      <c r="FK29" s="127"/>
      <c r="FL29" s="127"/>
      <c r="FM29" s="127"/>
      <c r="FN29" s="127"/>
      <c r="FO29" s="127"/>
      <c r="FP29" s="127"/>
      <c r="FQ29" s="21">
        <v>2817.5</v>
      </c>
      <c r="FR29" s="127"/>
      <c r="FS29" s="127"/>
      <c r="FT29" s="127"/>
      <c r="FU29" s="127"/>
      <c r="FV29" s="127">
        <v>4857</v>
      </c>
      <c r="FW29" s="21">
        <v>5076</v>
      </c>
      <c r="FX29" s="21">
        <v>6471</v>
      </c>
      <c r="FY29" s="21">
        <v>6576</v>
      </c>
      <c r="FZ29" s="21">
        <v>6550</v>
      </c>
      <c r="GA29" s="21">
        <v>6648</v>
      </c>
      <c r="GB29" s="21">
        <v>6802</v>
      </c>
      <c r="GC29" s="21">
        <v>6728</v>
      </c>
      <c r="GD29" s="21">
        <v>7147</v>
      </c>
      <c r="GE29" s="143"/>
      <c r="GF29" s="127"/>
      <c r="GG29" s="127"/>
      <c r="GH29" s="127"/>
      <c r="GI29" s="127"/>
      <c r="GJ29" s="127"/>
      <c r="GK29" s="127"/>
      <c r="GL29" s="127"/>
      <c r="GM29" s="127"/>
      <c r="GN29" s="127"/>
      <c r="GO29" s="127"/>
      <c r="GP29" s="127"/>
      <c r="GQ29" s="21">
        <v>12987.5</v>
      </c>
      <c r="GR29" s="127"/>
      <c r="GS29" s="127"/>
      <c r="GT29" s="127"/>
      <c r="GU29" s="127"/>
      <c r="GV29" s="127">
        <v>16017</v>
      </c>
      <c r="GW29" s="21">
        <v>16236</v>
      </c>
      <c r="GX29" s="21">
        <v>17631</v>
      </c>
      <c r="GY29" s="21">
        <v>18177.5</v>
      </c>
      <c r="GZ29" s="21">
        <v>17710</v>
      </c>
      <c r="HA29" s="21">
        <v>17808</v>
      </c>
      <c r="HB29" s="21">
        <v>20354</v>
      </c>
      <c r="HC29" s="21">
        <v>17888</v>
      </c>
      <c r="HD29" s="21">
        <v>19027</v>
      </c>
      <c r="HE29" s="143"/>
      <c r="HF29" s="127"/>
      <c r="HG29" s="127"/>
      <c r="HH29" s="127"/>
      <c r="HI29" s="127"/>
      <c r="HJ29" s="127"/>
      <c r="HK29" s="127"/>
      <c r="HL29" s="127"/>
      <c r="HM29" s="127"/>
      <c r="HN29" s="127"/>
      <c r="HO29" s="127"/>
      <c r="HP29" s="127"/>
      <c r="HQ29" s="127">
        <v>2807</v>
      </c>
      <c r="HR29" s="127"/>
      <c r="HS29" s="127"/>
      <c r="HT29" s="127"/>
      <c r="HU29" s="127"/>
      <c r="HV29" s="127">
        <v>4745</v>
      </c>
      <c r="HW29" s="21">
        <v>5057</v>
      </c>
      <c r="HX29" s="21">
        <v>6449</v>
      </c>
      <c r="HY29" s="21">
        <v>6471</v>
      </c>
      <c r="HZ29" s="21">
        <v>6471</v>
      </c>
      <c r="IA29" s="21">
        <v>6521</v>
      </c>
      <c r="IB29" s="21">
        <v>6547</v>
      </c>
      <c r="IC29" s="21">
        <v>6463</v>
      </c>
      <c r="ID29" s="21">
        <v>6930</v>
      </c>
      <c r="IE29" s="143"/>
      <c r="IF29" s="127"/>
      <c r="IG29" s="127"/>
      <c r="IH29" s="127"/>
      <c r="II29" s="127"/>
      <c r="IJ29" s="127"/>
      <c r="IK29" s="127"/>
      <c r="IL29" s="127"/>
      <c r="IM29" s="127"/>
      <c r="IN29" s="127"/>
      <c r="IO29" s="127"/>
      <c r="IP29" s="127"/>
      <c r="IQ29" s="127">
        <v>12977</v>
      </c>
      <c r="IR29" s="127"/>
      <c r="IS29" s="127"/>
      <c r="IT29" s="127"/>
      <c r="IU29" s="127"/>
      <c r="IV29" s="127">
        <v>15905</v>
      </c>
      <c r="IW29" s="21">
        <v>16217</v>
      </c>
      <c r="IX29" s="21">
        <v>17609</v>
      </c>
      <c r="IY29" s="21">
        <v>18129</v>
      </c>
      <c r="IZ29" s="21">
        <v>17631</v>
      </c>
      <c r="JA29" s="21">
        <v>17681</v>
      </c>
      <c r="JB29" s="21">
        <v>17707</v>
      </c>
      <c r="JC29" s="21">
        <v>17623</v>
      </c>
      <c r="JD29" s="21">
        <v>18810</v>
      </c>
      <c r="JE29" s="143"/>
      <c r="JF29" s="127"/>
      <c r="JG29" s="127"/>
      <c r="JH29" s="127"/>
      <c r="JI29" s="127"/>
      <c r="JJ29" s="127"/>
      <c r="JK29" s="127"/>
      <c r="JL29" s="127"/>
      <c r="JM29" s="127"/>
      <c r="JN29" s="127"/>
      <c r="JO29" s="127"/>
      <c r="JP29" s="127"/>
      <c r="JQ29" s="21">
        <v>2180</v>
      </c>
      <c r="JR29" s="127"/>
      <c r="JS29" s="127"/>
      <c r="JT29" s="127"/>
      <c r="JU29" s="127"/>
      <c r="JV29" s="6" t="s">
        <v>17</v>
      </c>
      <c r="JW29" s="6" t="s">
        <v>17</v>
      </c>
      <c r="JX29" s="6" t="s">
        <v>17</v>
      </c>
      <c r="JY29" s="6" t="s">
        <v>17</v>
      </c>
      <c r="JZ29" s="6" t="s">
        <v>17</v>
      </c>
      <c r="KA29" s="6" t="s">
        <v>17</v>
      </c>
      <c r="KB29" s="6" t="s">
        <v>17</v>
      </c>
      <c r="KC29" s="6" t="s">
        <v>17</v>
      </c>
      <c r="KD29" s="21">
        <v>4760</v>
      </c>
      <c r="KE29" s="143"/>
      <c r="KF29" s="127"/>
      <c r="KG29" s="127"/>
      <c r="KH29" s="127"/>
      <c r="KI29" s="127"/>
      <c r="KJ29" s="127"/>
      <c r="KK29" s="127"/>
      <c r="KL29" s="127"/>
      <c r="KM29" s="127"/>
      <c r="KN29" s="127"/>
      <c r="KO29" s="127"/>
      <c r="KP29" s="127"/>
      <c r="KQ29" s="21">
        <v>10640</v>
      </c>
      <c r="KR29" s="127"/>
      <c r="KS29" s="127"/>
      <c r="KT29" s="127"/>
      <c r="KU29" s="127"/>
      <c r="KV29" s="6" t="s">
        <v>17</v>
      </c>
      <c r="KW29" s="6" t="s">
        <v>17</v>
      </c>
      <c r="KX29" s="6" t="s">
        <v>17</v>
      </c>
      <c r="KY29" s="6" t="s">
        <v>17</v>
      </c>
      <c r="KZ29" s="6" t="s">
        <v>17</v>
      </c>
      <c r="LA29" s="6"/>
      <c r="LB29" s="6" t="s">
        <v>17</v>
      </c>
      <c r="LC29" s="6" t="s">
        <v>17</v>
      </c>
      <c r="LD29" s="21">
        <v>4760</v>
      </c>
      <c r="LE29" s="143"/>
      <c r="LF29" s="127"/>
      <c r="LG29" s="127"/>
      <c r="LH29" s="127"/>
      <c r="LI29" s="127"/>
      <c r="LJ29" s="127"/>
      <c r="LK29" s="127"/>
      <c r="LL29" s="127"/>
      <c r="LM29" s="127"/>
      <c r="LN29" s="127"/>
      <c r="LO29" s="127"/>
      <c r="LP29" s="127"/>
      <c r="LQ29" s="127">
        <v>2761</v>
      </c>
      <c r="LR29" s="127"/>
      <c r="LS29" s="127"/>
      <c r="LT29" s="127"/>
      <c r="LU29" s="127"/>
      <c r="LV29" s="127">
        <v>6388</v>
      </c>
      <c r="LW29" s="21">
        <v>7747</v>
      </c>
      <c r="LX29" s="21">
        <v>5706</v>
      </c>
      <c r="LY29" s="21">
        <v>5706</v>
      </c>
      <c r="LZ29" s="21">
        <v>6121</v>
      </c>
      <c r="MA29" s="21">
        <v>6536</v>
      </c>
      <c r="MB29" s="21">
        <v>6558</v>
      </c>
      <c r="MC29" s="21">
        <v>6808</v>
      </c>
      <c r="MD29" s="21">
        <v>7056</v>
      </c>
      <c r="ME29" s="143"/>
      <c r="MF29" s="127"/>
      <c r="MG29" s="127"/>
      <c r="MH29" s="127"/>
      <c r="MI29" s="127"/>
      <c r="MJ29" s="127"/>
      <c r="MK29" s="127"/>
      <c r="ML29" s="127"/>
      <c r="MM29" s="127"/>
      <c r="MN29" s="127"/>
      <c r="MO29" s="127"/>
      <c r="MP29" s="127"/>
      <c r="MQ29" s="127">
        <v>12931</v>
      </c>
      <c r="MR29" s="127"/>
      <c r="MS29" s="127"/>
      <c r="MT29" s="127"/>
      <c r="MU29" s="127"/>
      <c r="MV29" s="127">
        <v>23302.5</v>
      </c>
      <c r="MW29" s="127">
        <v>24766.5</v>
      </c>
      <c r="MX29" s="21">
        <v>16866</v>
      </c>
      <c r="MY29" s="21">
        <v>17364</v>
      </c>
      <c r="MZ29" s="21">
        <v>17281</v>
      </c>
      <c r="NA29" s="21">
        <v>17696</v>
      </c>
      <c r="NB29" s="21">
        <v>17718</v>
      </c>
      <c r="NC29" s="21">
        <v>17968</v>
      </c>
      <c r="ND29" s="21">
        <v>18936</v>
      </c>
    </row>
    <row r="30" spans="1:368">
      <c r="A30" s="127" t="s">
        <v>114</v>
      </c>
      <c r="B30" s="127"/>
      <c r="C30" s="127"/>
      <c r="D30" s="127"/>
      <c r="E30" s="127"/>
      <c r="F30" s="127"/>
      <c r="G30" s="127"/>
      <c r="H30" s="127"/>
      <c r="I30" s="127"/>
      <c r="J30" s="127"/>
      <c r="K30" s="127"/>
      <c r="L30" s="127"/>
      <c r="M30" s="127"/>
      <c r="N30" s="127"/>
      <c r="O30" s="127"/>
      <c r="P30" s="21">
        <v>3279.5</v>
      </c>
      <c r="Q30" s="21"/>
      <c r="R30" s="127"/>
      <c r="S30" s="127"/>
      <c r="T30" s="127"/>
      <c r="U30" s="21">
        <v>5451</v>
      </c>
      <c r="V30" s="21">
        <v>5831</v>
      </c>
      <c r="W30" s="21">
        <v>6270</v>
      </c>
      <c r="X30" s="21">
        <v>6514</v>
      </c>
      <c r="Y30" s="21">
        <v>7335</v>
      </c>
      <c r="Z30" s="21">
        <v>7854</v>
      </c>
      <c r="AA30" s="21">
        <v>8341</v>
      </c>
      <c r="AB30" s="21">
        <v>8988</v>
      </c>
      <c r="AC30" s="21">
        <v>9273.5</v>
      </c>
      <c r="AD30" s="143"/>
      <c r="AE30" s="127"/>
      <c r="AF30" s="127"/>
      <c r="AG30" s="127"/>
      <c r="AH30" s="127"/>
      <c r="AI30" s="127"/>
      <c r="AJ30" s="127"/>
      <c r="AK30" s="127"/>
      <c r="AL30" s="127"/>
      <c r="AM30" s="127"/>
      <c r="AN30" s="127"/>
      <c r="AO30" s="127"/>
      <c r="AP30" s="127"/>
      <c r="AQ30" s="127">
        <v>12456</v>
      </c>
      <c r="AR30" s="127"/>
      <c r="AS30" s="127"/>
      <c r="AT30" s="127"/>
      <c r="AU30" s="127"/>
      <c r="AV30" s="21">
        <v>15602</v>
      </c>
      <c r="AW30" s="21">
        <v>16933</v>
      </c>
      <c r="AX30" s="21">
        <v>15875</v>
      </c>
      <c r="AY30" s="21">
        <v>17734</v>
      </c>
      <c r="AZ30" s="21">
        <v>17959</v>
      </c>
      <c r="BA30" s="21">
        <v>18794.5</v>
      </c>
      <c r="BB30" s="21">
        <v>19604</v>
      </c>
      <c r="BC30" s="21">
        <v>20321.5</v>
      </c>
      <c r="BD30" s="21">
        <v>20794</v>
      </c>
      <c r="BE30" s="143"/>
      <c r="BF30" s="127"/>
      <c r="BG30" s="127"/>
      <c r="BH30" s="127"/>
      <c r="BI30" s="127"/>
      <c r="BJ30" s="127"/>
      <c r="BK30" s="127"/>
      <c r="BL30" s="127"/>
      <c r="BM30" s="127"/>
      <c r="BN30" s="127"/>
      <c r="BO30" s="127"/>
      <c r="BP30" s="127"/>
      <c r="BQ30" s="127">
        <v>4065.5</v>
      </c>
      <c r="BR30" s="127"/>
      <c r="BS30" s="127"/>
      <c r="BT30" s="127"/>
      <c r="BU30" s="127"/>
      <c r="BV30" s="21">
        <v>7125</v>
      </c>
      <c r="BW30" s="21">
        <v>7748</v>
      </c>
      <c r="BX30" s="21">
        <v>8552</v>
      </c>
      <c r="BY30" s="21">
        <v>9065.5</v>
      </c>
      <c r="BZ30" s="21">
        <v>9830</v>
      </c>
      <c r="CA30" s="21">
        <v>10343</v>
      </c>
      <c r="CB30" s="21">
        <v>10825</v>
      </c>
      <c r="CC30" s="21">
        <v>11052</v>
      </c>
      <c r="CD30" s="21">
        <v>11395</v>
      </c>
      <c r="CE30" s="143"/>
      <c r="CF30" s="127"/>
      <c r="CG30" s="127"/>
      <c r="CH30" s="127"/>
      <c r="CI30" s="127"/>
      <c r="CJ30" s="127"/>
      <c r="CK30" s="127"/>
      <c r="CL30" s="127"/>
      <c r="CM30" s="127"/>
      <c r="CN30" s="127"/>
      <c r="CO30" s="127"/>
      <c r="CP30" s="127"/>
      <c r="CQ30" s="127">
        <v>17915</v>
      </c>
      <c r="CR30" s="127"/>
      <c r="CS30" s="127"/>
      <c r="CT30" s="127"/>
      <c r="CU30" s="127"/>
      <c r="CV30" s="21">
        <v>25213</v>
      </c>
      <c r="CW30" s="21">
        <v>26294</v>
      </c>
      <c r="CX30" s="21">
        <v>26991</v>
      </c>
      <c r="CY30" s="21">
        <v>27909.5</v>
      </c>
      <c r="CZ30" s="21">
        <v>28640.5</v>
      </c>
      <c r="DA30" s="21">
        <v>29614</v>
      </c>
      <c r="DB30" s="21">
        <v>30696</v>
      </c>
      <c r="DC30" s="21">
        <v>28346</v>
      </c>
      <c r="DD30" s="21">
        <v>28903</v>
      </c>
      <c r="DE30" s="143"/>
      <c r="DF30" s="127"/>
      <c r="DG30" s="127"/>
      <c r="DH30" s="127"/>
      <c r="DI30" s="127"/>
      <c r="DJ30" s="127"/>
      <c r="DK30" s="127"/>
      <c r="DL30" s="127"/>
      <c r="DM30" s="127"/>
      <c r="DN30" s="127"/>
      <c r="DO30" s="127"/>
      <c r="DP30" s="127"/>
      <c r="DQ30" s="127">
        <v>4093</v>
      </c>
      <c r="DR30" s="127"/>
      <c r="DS30" s="127"/>
      <c r="DT30" s="127"/>
      <c r="DU30" s="127"/>
      <c r="DV30" s="127">
        <v>6054</v>
      </c>
      <c r="DW30" s="21">
        <v>6605.5</v>
      </c>
      <c r="DX30" s="21">
        <v>7008.5</v>
      </c>
      <c r="DY30" s="21">
        <v>7004</v>
      </c>
      <c r="DZ30" s="21">
        <v>7450.5</v>
      </c>
      <c r="EA30" s="21">
        <v>8116.5</v>
      </c>
      <c r="EB30" s="21">
        <v>8429</v>
      </c>
      <c r="EC30" s="21">
        <v>13365</v>
      </c>
      <c r="ED30" s="21">
        <v>13966</v>
      </c>
      <c r="EE30" s="143"/>
      <c r="EF30" s="127"/>
      <c r="EG30" s="127"/>
      <c r="EH30" s="127"/>
      <c r="EI30" s="127"/>
      <c r="EJ30" s="127"/>
      <c r="EK30" s="127"/>
      <c r="EL30" s="127"/>
      <c r="EM30" s="127"/>
      <c r="EN30" s="127"/>
      <c r="EO30" s="127"/>
      <c r="EP30" s="127"/>
      <c r="EQ30" s="21">
        <v>16035</v>
      </c>
      <c r="ER30" s="127"/>
      <c r="ES30" s="127"/>
      <c r="ET30" s="127"/>
      <c r="EU30" s="127"/>
      <c r="EV30" s="127">
        <v>17094</v>
      </c>
      <c r="EW30" s="21">
        <v>18653.5</v>
      </c>
      <c r="EX30" s="21">
        <v>19357.5</v>
      </c>
      <c r="EY30" s="21">
        <v>19397</v>
      </c>
      <c r="EZ30" s="21">
        <v>20234</v>
      </c>
      <c r="FA30" s="21">
        <v>21064.5</v>
      </c>
      <c r="FB30" s="21">
        <v>21728</v>
      </c>
      <c r="FC30" s="21">
        <v>28323</v>
      </c>
      <c r="FD30" s="21">
        <v>29284</v>
      </c>
      <c r="FE30" s="143"/>
      <c r="FF30" s="127"/>
      <c r="FG30" s="127"/>
      <c r="FH30" s="127"/>
      <c r="FI30" s="127"/>
      <c r="FJ30" s="127"/>
      <c r="FK30" s="127"/>
      <c r="FL30" s="127"/>
      <c r="FM30" s="127"/>
      <c r="FN30" s="127"/>
      <c r="FO30" s="127"/>
      <c r="FP30" s="127"/>
      <c r="FQ30" s="21">
        <v>4036</v>
      </c>
      <c r="FR30" s="127"/>
      <c r="FS30" s="127"/>
      <c r="FT30" s="127"/>
      <c r="FU30" s="127"/>
      <c r="FV30" s="127">
        <v>5693</v>
      </c>
      <c r="FW30" s="21">
        <v>6029</v>
      </c>
      <c r="FX30" s="21">
        <v>6412</v>
      </c>
      <c r="FY30" s="21">
        <v>6688</v>
      </c>
      <c r="FZ30" s="21">
        <v>7024</v>
      </c>
      <c r="GA30" s="21">
        <v>7460</v>
      </c>
      <c r="GB30" s="21">
        <v>7692</v>
      </c>
      <c r="GC30" s="21">
        <v>8042</v>
      </c>
      <c r="GD30" s="21">
        <v>8314</v>
      </c>
      <c r="GE30" s="143"/>
      <c r="GF30" s="127"/>
      <c r="GG30" s="127"/>
      <c r="GH30" s="127"/>
      <c r="GI30" s="127"/>
      <c r="GJ30" s="127"/>
      <c r="GK30" s="127"/>
      <c r="GL30" s="127"/>
      <c r="GM30" s="127"/>
      <c r="GN30" s="127"/>
      <c r="GO30" s="127"/>
      <c r="GP30" s="127"/>
      <c r="GQ30" s="21">
        <v>16004</v>
      </c>
      <c r="GR30" s="127"/>
      <c r="GS30" s="127"/>
      <c r="GT30" s="127"/>
      <c r="GU30" s="127"/>
      <c r="GV30" s="127">
        <v>16613</v>
      </c>
      <c r="GW30" s="21">
        <v>16933</v>
      </c>
      <c r="GX30" s="21">
        <v>17276</v>
      </c>
      <c r="GY30" s="21">
        <v>17768</v>
      </c>
      <c r="GZ30" s="21">
        <v>18437</v>
      </c>
      <c r="HA30" s="21">
        <v>17492</v>
      </c>
      <c r="HB30" s="21">
        <v>17988</v>
      </c>
      <c r="HC30" s="21">
        <v>18770</v>
      </c>
      <c r="HD30" s="21">
        <v>19498</v>
      </c>
      <c r="HE30" s="143"/>
      <c r="HF30" s="127"/>
      <c r="HG30" s="127"/>
      <c r="HH30" s="127"/>
      <c r="HI30" s="127"/>
      <c r="HJ30" s="127"/>
      <c r="HK30" s="127"/>
      <c r="HL30" s="127"/>
      <c r="HM30" s="127"/>
      <c r="HN30" s="127"/>
      <c r="HO30" s="127"/>
      <c r="HP30" s="127"/>
      <c r="HQ30" s="127">
        <v>3370</v>
      </c>
      <c r="HR30" s="127"/>
      <c r="HS30" s="127"/>
      <c r="HT30" s="127"/>
      <c r="HU30" s="127"/>
      <c r="HV30" s="6" t="s">
        <v>17</v>
      </c>
      <c r="HW30" s="6">
        <v>5615</v>
      </c>
      <c r="HX30" s="21">
        <v>6270</v>
      </c>
      <c r="HY30" s="21">
        <v>7327</v>
      </c>
      <c r="HZ30" s="21">
        <v>7388</v>
      </c>
      <c r="IA30" s="21">
        <v>7924</v>
      </c>
      <c r="IB30" s="21">
        <v>8428</v>
      </c>
      <c r="IC30" s="21">
        <v>9336</v>
      </c>
      <c r="ID30" s="21">
        <v>9765</v>
      </c>
      <c r="IE30" s="143"/>
      <c r="IF30" s="127"/>
      <c r="IG30" s="127"/>
      <c r="IH30" s="127"/>
      <c r="II30" s="127"/>
      <c r="IJ30" s="127"/>
      <c r="IK30" s="127"/>
      <c r="IL30" s="127"/>
      <c r="IM30" s="127"/>
      <c r="IN30" s="127"/>
      <c r="IO30" s="127"/>
      <c r="IP30" s="127"/>
      <c r="IQ30" s="127">
        <v>12260</v>
      </c>
      <c r="IR30" s="127"/>
      <c r="IS30" s="127"/>
      <c r="IT30" s="127"/>
      <c r="IU30" s="127"/>
      <c r="IV30" s="6" t="s">
        <v>17</v>
      </c>
      <c r="IW30" s="6">
        <v>15688</v>
      </c>
      <c r="IX30" s="21">
        <v>12970</v>
      </c>
      <c r="IY30" s="21">
        <v>17649</v>
      </c>
      <c r="IZ30" s="21">
        <v>17865</v>
      </c>
      <c r="JA30" s="3">
        <v>18794.5</v>
      </c>
      <c r="JB30" s="3">
        <v>20351</v>
      </c>
      <c r="JC30" s="3">
        <v>22135</v>
      </c>
      <c r="JD30" s="21">
        <v>23001.5</v>
      </c>
      <c r="JE30" s="143"/>
      <c r="JF30" s="127"/>
      <c r="JG30" s="127"/>
      <c r="JH30" s="127"/>
      <c r="JI30" s="127"/>
      <c r="JJ30" s="127"/>
      <c r="JK30" s="127"/>
      <c r="JL30" s="127"/>
      <c r="JM30" s="127"/>
      <c r="JN30" s="127"/>
      <c r="JO30" s="127"/>
      <c r="JP30" s="127"/>
      <c r="JQ30" s="21">
        <v>3189</v>
      </c>
      <c r="JR30" s="127"/>
      <c r="JS30" s="127"/>
      <c r="JT30" s="127"/>
      <c r="JU30" s="127"/>
      <c r="JV30" s="127">
        <v>5210</v>
      </c>
      <c r="JW30" s="21">
        <v>5401</v>
      </c>
      <c r="JX30" s="21">
        <v>5869</v>
      </c>
      <c r="JY30" s="21">
        <v>6430</v>
      </c>
      <c r="JZ30" s="21">
        <v>7343</v>
      </c>
      <c r="KA30" s="21">
        <v>7874</v>
      </c>
      <c r="KB30" s="21">
        <v>8400</v>
      </c>
      <c r="KC30" s="21">
        <v>8117.5</v>
      </c>
      <c r="KD30" s="21">
        <v>8387</v>
      </c>
      <c r="KE30" s="143"/>
      <c r="KF30" s="127"/>
      <c r="KG30" s="127"/>
      <c r="KH30" s="127"/>
      <c r="KI30" s="127"/>
      <c r="KJ30" s="127"/>
      <c r="KK30" s="127"/>
      <c r="KL30" s="127"/>
      <c r="KM30" s="127"/>
      <c r="KN30" s="127"/>
      <c r="KO30" s="127"/>
      <c r="KP30" s="127"/>
      <c r="KQ30" s="21">
        <v>8294</v>
      </c>
      <c r="KR30" s="127"/>
      <c r="KS30" s="127"/>
      <c r="KT30" s="127"/>
      <c r="KU30" s="127"/>
      <c r="KV30" s="21">
        <v>13598</v>
      </c>
      <c r="KW30" s="21">
        <v>15131</v>
      </c>
      <c r="KX30" s="21">
        <v>15743</v>
      </c>
      <c r="KY30" s="21">
        <v>16664</v>
      </c>
      <c r="KZ30" s="21">
        <v>17284</v>
      </c>
      <c r="LA30" s="21">
        <v>18319</v>
      </c>
      <c r="LB30" s="21">
        <v>19455</v>
      </c>
      <c r="LC30" s="21">
        <v>19546</v>
      </c>
      <c r="LD30" s="21">
        <v>20239.5</v>
      </c>
      <c r="LE30" s="143"/>
      <c r="LF30" s="127"/>
      <c r="LG30" s="127"/>
      <c r="LH30" s="127"/>
      <c r="LI30" s="127"/>
      <c r="LJ30" s="127"/>
      <c r="LK30" s="127"/>
      <c r="LL30" s="127"/>
      <c r="LM30" s="127"/>
      <c r="LN30" s="127"/>
      <c r="LO30" s="127"/>
      <c r="LP30" s="127"/>
      <c r="LQ30" s="127">
        <v>2744</v>
      </c>
      <c r="LR30" s="127"/>
      <c r="LS30" s="127"/>
      <c r="LT30" s="127"/>
      <c r="LU30" s="127"/>
      <c r="LV30" s="127">
        <v>4646</v>
      </c>
      <c r="LW30" s="21">
        <v>4775</v>
      </c>
      <c r="LX30" s="21">
        <v>5473</v>
      </c>
      <c r="LY30" s="21">
        <v>6449</v>
      </c>
      <c r="LZ30" s="21">
        <v>6824</v>
      </c>
      <c r="MA30" s="21">
        <v>7184</v>
      </c>
      <c r="MB30" s="21">
        <v>7537</v>
      </c>
      <c r="MC30" s="21">
        <v>6226</v>
      </c>
      <c r="MD30" s="21">
        <v>6598.5</v>
      </c>
      <c r="ME30" s="143"/>
      <c r="MF30" s="127"/>
      <c r="MG30" s="127"/>
      <c r="MH30" s="127"/>
      <c r="MI30" s="127"/>
      <c r="MJ30" s="127"/>
      <c r="MK30" s="127"/>
      <c r="ML30" s="127"/>
      <c r="MM30" s="127"/>
      <c r="MN30" s="127"/>
      <c r="MO30" s="127"/>
      <c r="MP30" s="127"/>
      <c r="MQ30" s="127">
        <v>9176</v>
      </c>
      <c r="MR30" s="127"/>
      <c r="MS30" s="127"/>
      <c r="MT30" s="127"/>
      <c r="MU30" s="127"/>
      <c r="MV30" s="127">
        <v>13263</v>
      </c>
      <c r="MW30" s="127">
        <v>14440</v>
      </c>
      <c r="MX30" s="21">
        <v>15087</v>
      </c>
      <c r="MY30" s="21">
        <v>17022</v>
      </c>
      <c r="MZ30" s="21">
        <v>17255.5</v>
      </c>
      <c r="NA30" s="21">
        <v>17750</v>
      </c>
      <c r="NB30" s="21">
        <v>17944</v>
      </c>
      <c r="NC30" s="21">
        <v>14196</v>
      </c>
      <c r="ND30" s="21">
        <v>14800.5</v>
      </c>
    </row>
    <row r="31" spans="1:368">
      <c r="A31" s="127" t="s">
        <v>115</v>
      </c>
      <c r="B31" s="127"/>
      <c r="C31" s="127"/>
      <c r="D31" s="127"/>
      <c r="E31" s="127"/>
      <c r="F31" s="127"/>
      <c r="G31" s="127"/>
      <c r="H31" s="127"/>
      <c r="I31" s="127"/>
      <c r="J31" s="127"/>
      <c r="K31" s="127"/>
      <c r="L31" s="127"/>
      <c r="M31" s="127"/>
      <c r="N31" s="127"/>
      <c r="O31" s="127"/>
      <c r="P31" s="21">
        <v>2543</v>
      </c>
      <c r="Q31" s="21"/>
      <c r="R31" s="127"/>
      <c r="S31" s="127"/>
      <c r="T31" s="127"/>
      <c r="U31" s="21">
        <v>4888</v>
      </c>
      <c r="V31" s="21">
        <v>5416</v>
      </c>
      <c r="W31" s="21">
        <v>5944</v>
      </c>
      <c r="X31" s="21">
        <v>6184</v>
      </c>
      <c r="Y31" s="21">
        <v>6536</v>
      </c>
      <c r="Z31" s="21">
        <v>7036</v>
      </c>
      <c r="AA31" s="21">
        <v>7332</v>
      </c>
      <c r="AB31" s="21">
        <v>7650</v>
      </c>
      <c r="AC31" s="21">
        <v>7648</v>
      </c>
      <c r="AD31" s="143"/>
      <c r="AE31" s="127"/>
      <c r="AF31" s="127"/>
      <c r="AG31" s="127"/>
      <c r="AH31" s="127"/>
      <c r="AI31" s="127"/>
      <c r="AJ31" s="127"/>
      <c r="AK31" s="127"/>
      <c r="AL31" s="127"/>
      <c r="AM31" s="127"/>
      <c r="AN31" s="127"/>
      <c r="AO31" s="127"/>
      <c r="AP31" s="127"/>
      <c r="AQ31" s="127">
        <v>8111</v>
      </c>
      <c r="AR31" s="127"/>
      <c r="AS31" s="127"/>
      <c r="AT31" s="127"/>
      <c r="AU31" s="127"/>
      <c r="AV31" s="21">
        <v>14392</v>
      </c>
      <c r="AW31" s="21">
        <v>15904</v>
      </c>
      <c r="AX31" s="21">
        <v>17416</v>
      </c>
      <c r="AY31" s="21">
        <v>17776</v>
      </c>
      <c r="AZ31" s="21">
        <v>18296</v>
      </c>
      <c r="BA31" s="21">
        <v>19036</v>
      </c>
      <c r="BB31" s="21">
        <v>19788</v>
      </c>
      <c r="BC31" s="21">
        <v>20610</v>
      </c>
      <c r="BD31" s="21">
        <v>20608</v>
      </c>
      <c r="BE31" s="143"/>
      <c r="BF31" s="127"/>
      <c r="BG31" s="127"/>
      <c r="BH31" s="127"/>
      <c r="BI31" s="127"/>
      <c r="BJ31" s="127"/>
      <c r="BK31" s="127"/>
      <c r="BL31" s="127"/>
      <c r="BM31" s="127"/>
      <c r="BN31" s="127"/>
      <c r="BO31" s="127"/>
      <c r="BP31" s="127"/>
      <c r="BQ31" s="127">
        <v>3580</v>
      </c>
      <c r="BR31" s="127"/>
      <c r="BS31" s="127"/>
      <c r="BT31" s="127"/>
      <c r="BU31" s="127"/>
      <c r="BV31" s="21">
        <v>7167</v>
      </c>
      <c r="BW31" s="21">
        <v>8095</v>
      </c>
      <c r="BX31" s="21">
        <v>9100</v>
      </c>
      <c r="BY31" s="21">
        <v>9404</v>
      </c>
      <c r="BZ31" s="21">
        <v>9904</v>
      </c>
      <c r="CA31" s="21">
        <v>10620</v>
      </c>
      <c r="CB31" s="21">
        <v>11164</v>
      </c>
      <c r="CC31" s="21">
        <v>11732</v>
      </c>
      <c r="CD31" s="21">
        <v>11754</v>
      </c>
      <c r="CE31" s="143"/>
      <c r="CF31" s="127"/>
      <c r="CG31" s="127"/>
      <c r="CH31" s="127"/>
      <c r="CI31" s="127"/>
      <c r="CJ31" s="127"/>
      <c r="CK31" s="127"/>
      <c r="CL31" s="127"/>
      <c r="CM31" s="127"/>
      <c r="CN31" s="127"/>
      <c r="CO31" s="127"/>
      <c r="CP31" s="127"/>
      <c r="CQ31" s="127">
        <v>10060</v>
      </c>
      <c r="CR31" s="127"/>
      <c r="CS31" s="127"/>
      <c r="CT31" s="127"/>
      <c r="CU31" s="127"/>
      <c r="CV31" s="21">
        <v>19215</v>
      </c>
      <c r="CW31" s="21">
        <v>21535</v>
      </c>
      <c r="CX31" s="21">
        <v>23932</v>
      </c>
      <c r="CY31" s="21">
        <v>25652</v>
      </c>
      <c r="CZ31" s="21">
        <v>27472</v>
      </c>
      <c r="DA31" s="21">
        <v>29412</v>
      </c>
      <c r="DB31" s="21">
        <v>31516</v>
      </c>
      <c r="DC31" s="21">
        <v>33764</v>
      </c>
      <c r="DD31" s="21">
        <v>33786</v>
      </c>
      <c r="DE31" s="143"/>
      <c r="DF31" s="127"/>
      <c r="DG31" s="127"/>
      <c r="DH31" s="127"/>
      <c r="DI31" s="127"/>
      <c r="DJ31" s="127"/>
      <c r="DK31" s="127"/>
      <c r="DL31" s="127"/>
      <c r="DM31" s="127"/>
      <c r="DN31" s="127"/>
      <c r="DO31" s="127"/>
      <c r="DP31" s="127"/>
      <c r="DQ31" s="10" t="s">
        <v>17</v>
      </c>
      <c r="DR31" s="127"/>
      <c r="DS31" s="127"/>
      <c r="DT31" s="127"/>
      <c r="DU31" s="127"/>
      <c r="DV31" s="10" t="s">
        <v>17</v>
      </c>
      <c r="DW31" s="10" t="s">
        <v>17</v>
      </c>
      <c r="DX31" s="10" t="s">
        <v>17</v>
      </c>
      <c r="DY31" s="10" t="s">
        <v>17</v>
      </c>
      <c r="DZ31" s="10" t="s">
        <v>17</v>
      </c>
      <c r="EA31" s="10" t="s">
        <v>17</v>
      </c>
      <c r="EB31" s="10" t="s">
        <v>17</v>
      </c>
      <c r="EC31" s="10" t="s">
        <v>17</v>
      </c>
      <c r="ED31" s="10" t="s">
        <v>17</v>
      </c>
      <c r="EE31" s="143"/>
      <c r="EF31" s="127"/>
      <c r="EG31" s="127"/>
      <c r="EH31" s="127"/>
      <c r="EI31" s="127"/>
      <c r="EJ31" s="127"/>
      <c r="EK31" s="127"/>
      <c r="EL31" s="127"/>
      <c r="EM31" s="127"/>
      <c r="EN31" s="127"/>
      <c r="EO31" s="127"/>
      <c r="EP31" s="127"/>
      <c r="EQ31" s="6" t="s">
        <v>17</v>
      </c>
      <c r="ER31" s="127"/>
      <c r="ES31" s="127"/>
      <c r="ET31" s="127"/>
      <c r="EU31" s="127"/>
      <c r="EV31" s="10" t="s">
        <v>17</v>
      </c>
      <c r="EW31" s="10" t="s">
        <v>17</v>
      </c>
      <c r="EX31" s="10" t="s">
        <v>17</v>
      </c>
      <c r="EY31" s="10" t="s">
        <v>17</v>
      </c>
      <c r="EZ31" s="10" t="s">
        <v>17</v>
      </c>
      <c r="FA31" s="10" t="s">
        <v>17</v>
      </c>
      <c r="FB31" s="10" t="s">
        <v>17</v>
      </c>
      <c r="FC31" s="10" t="s">
        <v>17</v>
      </c>
      <c r="FD31" s="10" t="s">
        <v>17</v>
      </c>
      <c r="FE31" s="143"/>
      <c r="FF31" s="127"/>
      <c r="FG31" s="127"/>
      <c r="FH31" s="127"/>
      <c r="FI31" s="127"/>
      <c r="FJ31" s="127"/>
      <c r="FK31" s="127"/>
      <c r="FL31" s="127"/>
      <c r="FM31" s="127"/>
      <c r="FN31" s="127"/>
      <c r="FO31" s="127"/>
      <c r="FP31" s="127"/>
      <c r="FQ31" s="6" t="s">
        <v>17</v>
      </c>
      <c r="FR31" s="127"/>
      <c r="FS31" s="127"/>
      <c r="FT31" s="127"/>
      <c r="FU31" s="127"/>
      <c r="FV31" s="10" t="s">
        <v>17</v>
      </c>
      <c r="FW31" s="10" t="s">
        <v>17</v>
      </c>
      <c r="FX31" s="10" t="s">
        <v>17</v>
      </c>
      <c r="FY31" s="10" t="s">
        <v>17</v>
      </c>
      <c r="FZ31" s="10" t="s">
        <v>17</v>
      </c>
      <c r="GA31" s="10" t="s">
        <v>17</v>
      </c>
      <c r="GB31" s="10" t="s">
        <v>17</v>
      </c>
      <c r="GC31" s="10" t="s">
        <v>17</v>
      </c>
      <c r="GD31" s="10" t="s">
        <v>17</v>
      </c>
      <c r="GE31" s="143"/>
      <c r="GF31" s="127"/>
      <c r="GG31" s="127"/>
      <c r="GH31" s="127"/>
      <c r="GI31" s="127"/>
      <c r="GJ31" s="127"/>
      <c r="GK31" s="127"/>
      <c r="GL31" s="127"/>
      <c r="GM31" s="127"/>
      <c r="GN31" s="127"/>
      <c r="GO31" s="127"/>
      <c r="GP31" s="127"/>
      <c r="GQ31" s="10" t="s">
        <v>17</v>
      </c>
      <c r="GR31" s="127"/>
      <c r="GS31" s="127"/>
      <c r="GT31" s="127"/>
      <c r="GU31" s="127"/>
      <c r="GV31" s="10" t="s">
        <v>17</v>
      </c>
      <c r="GW31" s="10" t="s">
        <v>17</v>
      </c>
      <c r="GX31" s="10" t="s">
        <v>17</v>
      </c>
      <c r="GY31" s="10" t="s">
        <v>17</v>
      </c>
      <c r="GZ31" s="10" t="s">
        <v>17</v>
      </c>
      <c r="HA31" s="10" t="s">
        <v>17</v>
      </c>
      <c r="HB31" s="10" t="s">
        <v>17</v>
      </c>
      <c r="HC31" s="10" t="s">
        <v>17</v>
      </c>
      <c r="HD31" s="10" t="s">
        <v>17</v>
      </c>
      <c r="HE31" s="143"/>
      <c r="HF31" s="127"/>
      <c r="HG31" s="127"/>
      <c r="HH31" s="127"/>
      <c r="HI31" s="127"/>
      <c r="HJ31" s="127"/>
      <c r="HK31" s="127"/>
      <c r="HL31" s="127"/>
      <c r="HM31" s="127"/>
      <c r="HN31" s="127"/>
      <c r="HO31" s="127"/>
      <c r="HP31" s="127"/>
      <c r="HQ31" s="6" t="s">
        <v>17</v>
      </c>
      <c r="HR31" s="127"/>
      <c r="HS31" s="127"/>
      <c r="HT31" s="127"/>
      <c r="HU31" s="127"/>
      <c r="HV31" s="6" t="s">
        <v>17</v>
      </c>
      <c r="HW31" s="6">
        <v>5416</v>
      </c>
      <c r="HX31" s="21">
        <v>5944</v>
      </c>
      <c r="HY31" s="21">
        <v>6184</v>
      </c>
      <c r="HZ31" s="21">
        <v>6536</v>
      </c>
      <c r="IA31" s="21">
        <v>7036</v>
      </c>
      <c r="IB31" s="21">
        <v>7332</v>
      </c>
      <c r="IC31" s="6" t="s">
        <v>17</v>
      </c>
      <c r="ID31" s="6" t="s">
        <v>17</v>
      </c>
      <c r="IE31" s="143"/>
      <c r="IF31" s="127"/>
      <c r="IG31" s="127"/>
      <c r="IH31" s="127"/>
      <c r="II31" s="127"/>
      <c r="IJ31" s="127"/>
      <c r="IK31" s="127"/>
      <c r="IL31" s="127"/>
      <c r="IM31" s="127"/>
      <c r="IN31" s="127"/>
      <c r="IO31" s="127"/>
      <c r="IP31" s="127"/>
      <c r="IQ31" s="6" t="s">
        <v>17</v>
      </c>
      <c r="IR31" s="127"/>
      <c r="IS31" s="127"/>
      <c r="IT31" s="127"/>
      <c r="IU31" s="127"/>
      <c r="IV31" s="6" t="s">
        <v>17</v>
      </c>
      <c r="IW31" s="6">
        <v>15904</v>
      </c>
      <c r="IX31" s="21">
        <v>17416</v>
      </c>
      <c r="IY31" s="21">
        <v>17776</v>
      </c>
      <c r="IZ31" s="21">
        <v>18296</v>
      </c>
      <c r="JA31" s="21">
        <v>18814</v>
      </c>
      <c r="JB31" s="21">
        <v>19788</v>
      </c>
      <c r="JC31" s="21" t="s">
        <v>17</v>
      </c>
      <c r="JD31" s="21" t="s">
        <v>17</v>
      </c>
      <c r="JE31" s="143"/>
      <c r="JF31" s="127"/>
      <c r="JG31" s="127"/>
      <c r="JH31" s="127"/>
      <c r="JI31" s="127"/>
      <c r="JJ31" s="127"/>
      <c r="JK31" s="127"/>
      <c r="JL31" s="127"/>
      <c r="JM31" s="127"/>
      <c r="JN31" s="127"/>
      <c r="JO31" s="127"/>
      <c r="JP31" s="127"/>
      <c r="JQ31" s="6" t="s">
        <v>17</v>
      </c>
      <c r="JR31" s="127"/>
      <c r="JS31" s="127"/>
      <c r="JT31" s="127"/>
      <c r="JU31" s="127"/>
      <c r="JV31" s="6" t="s">
        <v>17</v>
      </c>
      <c r="JW31" s="6" t="s">
        <v>17</v>
      </c>
      <c r="JX31" s="6" t="s">
        <v>17</v>
      </c>
      <c r="JY31" s="6" t="s">
        <v>17</v>
      </c>
      <c r="JZ31" s="6" t="s">
        <v>17</v>
      </c>
      <c r="KA31" s="6" t="s">
        <v>17</v>
      </c>
      <c r="KB31" s="6" t="s">
        <v>17</v>
      </c>
      <c r="KC31" s="6">
        <v>7650</v>
      </c>
      <c r="KD31" s="21">
        <v>7648</v>
      </c>
      <c r="KE31" s="143"/>
      <c r="KF31" s="127"/>
      <c r="KG31" s="127"/>
      <c r="KH31" s="127"/>
      <c r="KI31" s="127"/>
      <c r="KJ31" s="127"/>
      <c r="KK31" s="127"/>
      <c r="KL31" s="127"/>
      <c r="KM31" s="127"/>
      <c r="KN31" s="127"/>
      <c r="KO31" s="127"/>
      <c r="KP31" s="127"/>
      <c r="KQ31" s="6" t="s">
        <v>17</v>
      </c>
      <c r="KR31" s="127"/>
      <c r="KS31" s="127"/>
      <c r="KT31" s="127"/>
      <c r="KU31" s="127"/>
      <c r="KV31" s="6" t="s">
        <v>17</v>
      </c>
      <c r="KW31" s="6" t="s">
        <v>17</v>
      </c>
      <c r="KX31" s="6" t="s">
        <v>17</v>
      </c>
      <c r="KY31" s="6" t="s">
        <v>17</v>
      </c>
      <c r="KZ31" s="6" t="s">
        <v>17</v>
      </c>
      <c r="LA31" s="6"/>
      <c r="LB31" s="6" t="s">
        <v>17</v>
      </c>
      <c r="LC31" s="6">
        <v>20610</v>
      </c>
      <c r="LD31" s="21">
        <v>20608</v>
      </c>
      <c r="LE31" s="143"/>
      <c r="LF31" s="127"/>
      <c r="LG31" s="127"/>
      <c r="LH31" s="127"/>
      <c r="LI31" s="127"/>
      <c r="LJ31" s="127"/>
      <c r="LK31" s="127"/>
      <c r="LL31" s="127"/>
      <c r="LM31" s="127"/>
      <c r="LN31" s="127"/>
      <c r="LO31" s="127"/>
      <c r="LP31" s="127"/>
      <c r="LQ31" s="127">
        <v>2368.5</v>
      </c>
      <c r="LR31" s="127"/>
      <c r="LS31" s="127"/>
      <c r="LT31" s="127"/>
      <c r="LU31" s="127"/>
      <c r="LV31" s="127">
        <v>4537</v>
      </c>
      <c r="LW31" s="21">
        <v>4666</v>
      </c>
      <c r="LX31" s="21">
        <v>5146</v>
      </c>
      <c r="LY31" s="21">
        <v>5602</v>
      </c>
      <c r="LZ31" s="21">
        <v>6336</v>
      </c>
      <c r="MA31" s="21">
        <v>6888</v>
      </c>
      <c r="MB31" s="21">
        <v>7152</v>
      </c>
      <c r="MC31" s="21">
        <v>7440</v>
      </c>
      <c r="MD31" s="21">
        <v>7440</v>
      </c>
      <c r="ME31" s="143"/>
      <c r="MF31" s="127"/>
      <c r="MG31" s="127"/>
      <c r="MH31" s="127"/>
      <c r="MI31" s="127"/>
      <c r="MJ31" s="127"/>
      <c r="MK31" s="127"/>
      <c r="ML31" s="127"/>
      <c r="MM31" s="127"/>
      <c r="MN31" s="127"/>
      <c r="MO31" s="127"/>
      <c r="MP31" s="127"/>
      <c r="MQ31" s="127">
        <v>7720.5</v>
      </c>
      <c r="MR31" s="127"/>
      <c r="MS31" s="127"/>
      <c r="MT31" s="127"/>
      <c r="MU31" s="127"/>
      <c r="MV31" s="127">
        <v>13681</v>
      </c>
      <c r="MW31" s="127">
        <v>14362</v>
      </c>
      <c r="MX31" s="21">
        <v>15754</v>
      </c>
      <c r="MY31" s="21">
        <v>16666</v>
      </c>
      <c r="MZ31" s="21">
        <v>17856</v>
      </c>
      <c r="NA31" s="21">
        <v>18888</v>
      </c>
      <c r="NB31" s="21">
        <v>19608</v>
      </c>
      <c r="NC31" s="21">
        <v>20400</v>
      </c>
      <c r="ND31" s="21">
        <v>20400</v>
      </c>
    </row>
    <row r="32" spans="1:368">
      <c r="A32" s="127" t="s">
        <v>116</v>
      </c>
      <c r="B32" s="127"/>
      <c r="C32" s="127"/>
      <c r="D32" s="127"/>
      <c r="E32" s="127"/>
      <c r="F32" s="127"/>
      <c r="G32" s="127"/>
      <c r="H32" s="127"/>
      <c r="I32" s="127"/>
      <c r="J32" s="127"/>
      <c r="K32" s="127"/>
      <c r="L32" s="127"/>
      <c r="M32" s="127"/>
      <c r="N32" s="127"/>
      <c r="O32" s="127"/>
      <c r="P32" s="21">
        <v>3576</v>
      </c>
      <c r="Q32" s="21"/>
      <c r="R32" s="127"/>
      <c r="S32" s="127"/>
      <c r="T32" s="127"/>
      <c r="U32" s="21">
        <v>4898</v>
      </c>
      <c r="V32" s="21">
        <v>5351</v>
      </c>
      <c r="W32" s="127">
        <v>5681</v>
      </c>
      <c r="X32" s="127">
        <v>5977</v>
      </c>
      <c r="Y32" s="127">
        <v>6318</v>
      </c>
      <c r="Z32" s="127">
        <v>6712.5</v>
      </c>
      <c r="AA32" s="127">
        <v>6948</v>
      </c>
      <c r="AB32" s="127">
        <v>7018</v>
      </c>
      <c r="AC32" s="127">
        <v>7246</v>
      </c>
      <c r="AD32" s="143"/>
      <c r="AE32" s="127"/>
      <c r="AF32" s="127"/>
      <c r="AG32" s="127"/>
      <c r="AH32" s="127"/>
      <c r="AI32" s="127"/>
      <c r="AJ32" s="127"/>
      <c r="AK32" s="127"/>
      <c r="AL32" s="127"/>
      <c r="AM32" s="127"/>
      <c r="AN32" s="127"/>
      <c r="AO32" s="127"/>
      <c r="AP32" s="127"/>
      <c r="AQ32" s="127">
        <v>10678</v>
      </c>
      <c r="AR32" s="127"/>
      <c r="AS32" s="127"/>
      <c r="AT32" s="127"/>
      <c r="AU32" s="127"/>
      <c r="AV32" s="21">
        <v>14319</v>
      </c>
      <c r="AW32" s="21">
        <v>15336</v>
      </c>
      <c r="AX32" s="21">
        <v>16499</v>
      </c>
      <c r="AY32" s="21">
        <v>17597</v>
      </c>
      <c r="AZ32" s="21">
        <v>18784</v>
      </c>
      <c r="BA32" s="21">
        <v>19409.5</v>
      </c>
      <c r="BB32" s="21">
        <v>20554</v>
      </c>
      <c r="BC32" s="21">
        <v>21276.5</v>
      </c>
      <c r="BD32" s="127">
        <v>22292</v>
      </c>
      <c r="BE32" s="143"/>
      <c r="BF32" s="127"/>
      <c r="BG32" s="127"/>
      <c r="BH32" s="127"/>
      <c r="BI32" s="127"/>
      <c r="BJ32" s="127"/>
      <c r="BK32" s="127"/>
      <c r="BL32" s="127"/>
      <c r="BM32" s="127"/>
      <c r="BN32" s="127"/>
      <c r="BO32" s="127"/>
      <c r="BP32" s="127"/>
      <c r="BQ32" s="6" t="s">
        <v>17</v>
      </c>
      <c r="BR32" s="127"/>
      <c r="BS32" s="127"/>
      <c r="BT32" s="127"/>
      <c r="BU32" s="127"/>
      <c r="BV32" s="10" t="s">
        <v>17</v>
      </c>
      <c r="BW32" s="10" t="s">
        <v>17</v>
      </c>
      <c r="BX32" s="10" t="s">
        <v>17</v>
      </c>
      <c r="BY32" s="10" t="s">
        <v>17</v>
      </c>
      <c r="BZ32" s="10" t="s">
        <v>17</v>
      </c>
      <c r="CA32" s="10" t="s">
        <v>17</v>
      </c>
      <c r="CB32" s="10" t="s">
        <v>17</v>
      </c>
      <c r="CC32" s="10" t="s">
        <v>17</v>
      </c>
      <c r="CD32" s="10" t="s">
        <v>17</v>
      </c>
      <c r="CE32" s="143"/>
      <c r="CF32" s="127"/>
      <c r="CG32" s="127"/>
      <c r="CH32" s="127"/>
      <c r="CI32" s="127"/>
      <c r="CJ32" s="127"/>
      <c r="CK32" s="127"/>
      <c r="CL32" s="127"/>
      <c r="CM32" s="127"/>
      <c r="CN32" s="127"/>
      <c r="CO32" s="127"/>
      <c r="CP32" s="127"/>
      <c r="CQ32" s="6" t="s">
        <v>17</v>
      </c>
      <c r="CR32" s="127"/>
      <c r="CS32" s="127"/>
      <c r="CT32" s="127"/>
      <c r="CU32" s="127"/>
      <c r="CV32" s="10" t="s">
        <v>17</v>
      </c>
      <c r="CW32" s="10" t="s">
        <v>17</v>
      </c>
      <c r="CX32" s="10" t="s">
        <v>17</v>
      </c>
      <c r="CY32" s="10" t="s">
        <v>17</v>
      </c>
      <c r="CZ32" s="10" t="s">
        <v>17</v>
      </c>
      <c r="DA32" s="10" t="s">
        <v>17</v>
      </c>
      <c r="DB32" s="10" t="s">
        <v>17</v>
      </c>
      <c r="DC32" s="10" t="s">
        <v>17</v>
      </c>
      <c r="DD32" s="10" t="s">
        <v>17</v>
      </c>
      <c r="DE32" s="143"/>
      <c r="DF32" s="127"/>
      <c r="DG32" s="127"/>
      <c r="DH32" s="127"/>
      <c r="DI32" s="127"/>
      <c r="DJ32" s="127"/>
      <c r="DK32" s="127"/>
      <c r="DL32" s="127"/>
      <c r="DM32" s="127"/>
      <c r="DN32" s="127"/>
      <c r="DO32" s="127"/>
      <c r="DP32" s="127"/>
      <c r="DQ32" s="127">
        <v>3666</v>
      </c>
      <c r="DR32" s="127"/>
      <c r="DS32" s="127"/>
      <c r="DT32" s="127"/>
      <c r="DU32" s="127"/>
      <c r="DV32" s="127">
        <v>4950</v>
      </c>
      <c r="DW32" s="21">
        <v>5409</v>
      </c>
      <c r="DX32" s="21">
        <v>5826</v>
      </c>
      <c r="DY32" s="21">
        <v>6141</v>
      </c>
      <c r="DZ32" s="21">
        <v>6434</v>
      </c>
      <c r="EA32" s="21">
        <v>6675</v>
      </c>
      <c r="EB32" s="21">
        <v>6902</v>
      </c>
      <c r="EC32" s="21">
        <v>7094</v>
      </c>
      <c r="ED32" s="127">
        <v>7327</v>
      </c>
      <c r="EE32" s="143"/>
      <c r="EF32" s="127"/>
      <c r="EG32" s="127"/>
      <c r="EH32" s="127"/>
      <c r="EI32" s="127"/>
      <c r="EJ32" s="127"/>
      <c r="EK32" s="127"/>
      <c r="EL32" s="127"/>
      <c r="EM32" s="127"/>
      <c r="EN32" s="127"/>
      <c r="EO32" s="127"/>
      <c r="EP32" s="127"/>
      <c r="EQ32" s="21">
        <v>11216</v>
      </c>
      <c r="ER32" s="127"/>
      <c r="ES32" s="127"/>
      <c r="ET32" s="127"/>
      <c r="EU32" s="127"/>
      <c r="EV32" s="127">
        <v>14891</v>
      </c>
      <c r="EW32" s="21">
        <v>16455</v>
      </c>
      <c r="EX32" s="21">
        <v>17704</v>
      </c>
      <c r="EY32" s="21">
        <v>18435</v>
      </c>
      <c r="EZ32" s="21">
        <v>19138</v>
      </c>
      <c r="FA32" s="21">
        <v>19820</v>
      </c>
      <c r="FB32" s="21">
        <v>20603</v>
      </c>
      <c r="FC32" s="21">
        <v>21531.5</v>
      </c>
      <c r="FD32" s="127">
        <v>22877</v>
      </c>
      <c r="FE32" s="143"/>
      <c r="FF32" s="127"/>
      <c r="FG32" s="127"/>
      <c r="FH32" s="127"/>
      <c r="FI32" s="127"/>
      <c r="FJ32" s="127"/>
      <c r="FK32" s="127"/>
      <c r="FL32" s="127"/>
      <c r="FM32" s="127"/>
      <c r="FN32" s="127"/>
      <c r="FO32" s="127"/>
      <c r="FP32" s="127"/>
      <c r="FQ32" s="21">
        <v>3520</v>
      </c>
      <c r="FR32" s="127"/>
      <c r="FS32" s="127"/>
      <c r="FT32" s="127"/>
      <c r="FU32" s="127"/>
      <c r="FV32" s="127">
        <v>4864</v>
      </c>
      <c r="FW32" s="21">
        <v>5300</v>
      </c>
      <c r="FX32" s="10">
        <v>5566</v>
      </c>
      <c r="FY32" s="10">
        <v>5884</v>
      </c>
      <c r="FZ32" s="10">
        <v>6292</v>
      </c>
      <c r="GA32" s="10">
        <v>6641</v>
      </c>
      <c r="GB32" s="10">
        <v>6876</v>
      </c>
      <c r="GC32" s="10">
        <v>7080</v>
      </c>
      <c r="GD32" s="127">
        <v>7326</v>
      </c>
      <c r="GE32" s="143"/>
      <c r="GF32" s="127"/>
      <c r="GG32" s="127"/>
      <c r="GH32" s="127"/>
      <c r="GI32" s="127"/>
      <c r="GJ32" s="127"/>
      <c r="GK32" s="127"/>
      <c r="GL32" s="127"/>
      <c r="GM32" s="127"/>
      <c r="GN32" s="127"/>
      <c r="GO32" s="127"/>
      <c r="GP32" s="127"/>
      <c r="GQ32" s="21">
        <v>10576</v>
      </c>
      <c r="GR32" s="127"/>
      <c r="GS32" s="127"/>
      <c r="GT32" s="127"/>
      <c r="GU32" s="127"/>
      <c r="GV32" s="127">
        <v>13868</v>
      </c>
      <c r="GW32" s="21">
        <v>14756</v>
      </c>
      <c r="GX32" s="21">
        <v>15966</v>
      </c>
      <c r="GY32" s="21">
        <v>17324</v>
      </c>
      <c r="GZ32" s="21">
        <v>18892</v>
      </c>
      <c r="HA32" s="21">
        <v>19493</v>
      </c>
      <c r="HB32" s="21">
        <v>20926</v>
      </c>
      <c r="HC32" s="21">
        <v>21530</v>
      </c>
      <c r="HD32" s="127">
        <v>22642</v>
      </c>
      <c r="HE32" s="143"/>
      <c r="HF32" s="127"/>
      <c r="HG32" s="127"/>
      <c r="HH32" s="127"/>
      <c r="HI32" s="127"/>
      <c r="HJ32" s="127"/>
      <c r="HK32" s="127"/>
      <c r="HL32" s="127"/>
      <c r="HM32" s="127"/>
      <c r="HN32" s="127"/>
      <c r="HO32" s="127"/>
      <c r="HP32" s="127"/>
      <c r="HQ32" s="6" t="s">
        <v>17</v>
      </c>
      <c r="HR32" s="127"/>
      <c r="HS32" s="127"/>
      <c r="HT32" s="127"/>
      <c r="HU32" s="127"/>
      <c r="HV32" s="6" t="s">
        <v>17</v>
      </c>
      <c r="HW32" s="6" t="s">
        <v>17</v>
      </c>
      <c r="HX32" s="6" t="s">
        <v>17</v>
      </c>
      <c r="HY32" s="6" t="s">
        <v>17</v>
      </c>
      <c r="HZ32" s="6" t="s">
        <v>17</v>
      </c>
      <c r="IA32" s="6" t="s">
        <v>17</v>
      </c>
      <c r="IB32" s="6" t="s">
        <v>17</v>
      </c>
      <c r="IC32" s="6" t="s">
        <v>17</v>
      </c>
      <c r="ID32" s="6" t="s">
        <v>17</v>
      </c>
      <c r="IE32" s="143"/>
      <c r="IF32" s="127"/>
      <c r="IG32" s="127"/>
      <c r="IH32" s="127"/>
      <c r="II32" s="127"/>
      <c r="IJ32" s="127"/>
      <c r="IK32" s="127"/>
      <c r="IL32" s="127"/>
      <c r="IM32" s="127"/>
      <c r="IN32" s="127"/>
      <c r="IO32" s="127"/>
      <c r="IP32" s="127"/>
      <c r="IQ32" s="6" t="s">
        <v>17</v>
      </c>
      <c r="IR32" s="127"/>
      <c r="IS32" s="127"/>
      <c r="IT32" s="127"/>
      <c r="IU32" s="127"/>
      <c r="IV32" s="6" t="s">
        <v>17</v>
      </c>
      <c r="IW32" s="6" t="s">
        <v>17</v>
      </c>
      <c r="IX32" s="6" t="s">
        <v>17</v>
      </c>
      <c r="IY32" s="6" t="s">
        <v>17</v>
      </c>
      <c r="IZ32" s="6" t="s">
        <v>17</v>
      </c>
      <c r="JA32" s="6" t="s">
        <v>17</v>
      </c>
      <c r="JB32" s="6" t="s">
        <v>17</v>
      </c>
      <c r="JC32" s="6" t="s">
        <v>17</v>
      </c>
      <c r="JD32" s="6" t="s">
        <v>17</v>
      </c>
      <c r="JE32" s="143"/>
      <c r="JF32" s="127"/>
      <c r="JG32" s="127"/>
      <c r="JH32" s="127"/>
      <c r="JI32" s="127"/>
      <c r="JJ32" s="127"/>
      <c r="JK32" s="127"/>
      <c r="JL32" s="127"/>
      <c r="JM32" s="127"/>
      <c r="JN32" s="127"/>
      <c r="JO32" s="127"/>
      <c r="JP32" s="127"/>
      <c r="JQ32" s="6" t="s">
        <v>17</v>
      </c>
      <c r="JR32" s="127"/>
      <c r="JS32" s="127"/>
      <c r="JT32" s="127"/>
      <c r="JU32" s="127"/>
      <c r="JV32" s="6" t="s">
        <v>17</v>
      </c>
      <c r="JW32" s="6" t="s">
        <v>17</v>
      </c>
      <c r="JX32" s="6" t="s">
        <v>17</v>
      </c>
      <c r="JY32" s="6" t="s">
        <v>17</v>
      </c>
      <c r="JZ32" s="6" t="s">
        <v>17</v>
      </c>
      <c r="KA32" s="6" t="s">
        <v>17</v>
      </c>
      <c r="KB32" s="6" t="s">
        <v>17</v>
      </c>
      <c r="KC32" s="6" t="s">
        <v>17</v>
      </c>
      <c r="KD32" s="6" t="s">
        <v>17</v>
      </c>
      <c r="KE32" s="143"/>
      <c r="KF32" s="127"/>
      <c r="KG32" s="127"/>
      <c r="KH32" s="127"/>
      <c r="KI32" s="127"/>
      <c r="KJ32" s="127"/>
      <c r="KK32" s="127"/>
      <c r="KL32" s="127"/>
      <c r="KM32" s="127"/>
      <c r="KN32" s="127"/>
      <c r="KO32" s="127"/>
      <c r="KP32" s="127"/>
      <c r="KQ32" s="6" t="s">
        <v>17</v>
      </c>
      <c r="KR32" s="127"/>
      <c r="KS32" s="127"/>
      <c r="KT32" s="127"/>
      <c r="KU32" s="127"/>
      <c r="KV32" s="6" t="s">
        <v>17</v>
      </c>
      <c r="KW32" s="6" t="s">
        <v>17</v>
      </c>
      <c r="KX32" s="6" t="s">
        <v>17</v>
      </c>
      <c r="KY32" s="6" t="s">
        <v>17</v>
      </c>
      <c r="KZ32" s="6" t="s">
        <v>17</v>
      </c>
      <c r="LA32" s="6"/>
      <c r="LB32" s="6" t="s">
        <v>17</v>
      </c>
      <c r="LC32" s="6" t="s">
        <v>17</v>
      </c>
      <c r="LD32" s="6" t="s">
        <v>17</v>
      </c>
      <c r="LE32" s="143"/>
      <c r="LF32" s="127"/>
      <c r="LG32" s="127"/>
      <c r="LH32" s="127"/>
      <c r="LI32" s="127"/>
      <c r="LJ32" s="127"/>
      <c r="LK32" s="127"/>
      <c r="LL32" s="127"/>
      <c r="LM32" s="127"/>
      <c r="LN32" s="127"/>
      <c r="LO32" s="127"/>
      <c r="LP32" s="127"/>
      <c r="LQ32" s="127">
        <v>3392</v>
      </c>
      <c r="LR32" s="127"/>
      <c r="LS32" s="127"/>
      <c r="LT32" s="127"/>
      <c r="LU32" s="127"/>
      <c r="LV32" s="127">
        <v>4596</v>
      </c>
      <c r="LW32" s="21">
        <v>4998</v>
      </c>
      <c r="LX32" s="21">
        <v>5348</v>
      </c>
      <c r="LY32" s="21">
        <v>5562</v>
      </c>
      <c r="LZ32" s="21">
        <v>5784</v>
      </c>
      <c r="MA32" s="21">
        <v>8624</v>
      </c>
      <c r="MB32" s="21">
        <v>7224</v>
      </c>
      <c r="MC32" s="21">
        <v>6120</v>
      </c>
      <c r="MD32" s="127">
        <v>6334</v>
      </c>
      <c r="ME32" s="143"/>
      <c r="MF32" s="127"/>
      <c r="MG32" s="127"/>
      <c r="MH32" s="127"/>
      <c r="MI32" s="127"/>
      <c r="MJ32" s="127"/>
      <c r="MK32" s="127"/>
      <c r="ML32" s="127"/>
      <c r="MM32" s="127"/>
      <c r="MN32" s="127"/>
      <c r="MO32" s="127"/>
      <c r="MP32" s="127"/>
      <c r="MQ32" s="127">
        <v>9632</v>
      </c>
      <c r="MR32" s="127"/>
      <c r="MS32" s="127"/>
      <c r="MT32" s="127"/>
      <c r="MU32" s="127"/>
      <c r="MV32" s="127">
        <v>12786</v>
      </c>
      <c r="MW32" s="127">
        <v>13906</v>
      </c>
      <c r="MX32" s="21">
        <v>14880</v>
      </c>
      <c r="MY32" s="21">
        <v>15476</v>
      </c>
      <c r="MZ32" s="21">
        <v>16096</v>
      </c>
      <c r="NA32" s="21">
        <v>19142</v>
      </c>
      <c r="NB32" s="21">
        <v>18224</v>
      </c>
      <c r="NC32" s="21">
        <v>17620</v>
      </c>
      <c r="ND32" s="127">
        <v>18410</v>
      </c>
    </row>
    <row r="33" spans="1:368">
      <c r="A33" s="127" t="s">
        <v>117</v>
      </c>
      <c r="B33" s="127"/>
      <c r="C33" s="127"/>
      <c r="D33" s="127"/>
      <c r="E33" s="127"/>
      <c r="F33" s="127"/>
      <c r="G33" s="127"/>
      <c r="H33" s="127"/>
      <c r="I33" s="127"/>
      <c r="J33" s="127"/>
      <c r="K33" s="127"/>
      <c r="L33" s="127"/>
      <c r="M33" s="127"/>
      <c r="N33" s="127"/>
      <c r="O33" s="127"/>
      <c r="P33" s="21">
        <v>4538.5</v>
      </c>
      <c r="Q33" s="21"/>
      <c r="R33" s="127"/>
      <c r="S33" s="127"/>
      <c r="T33" s="127"/>
      <c r="U33" s="21">
        <v>5370</v>
      </c>
      <c r="V33" s="21">
        <v>5463.5</v>
      </c>
      <c r="W33" s="21">
        <v>5706</v>
      </c>
      <c r="X33" s="21">
        <v>5963</v>
      </c>
      <c r="Y33" s="21">
        <v>6010</v>
      </c>
      <c r="Z33" s="21">
        <v>6054.5</v>
      </c>
      <c r="AA33" s="21">
        <v>6098</v>
      </c>
      <c r="AB33" s="21">
        <v>6147</v>
      </c>
      <c r="AC33" s="21">
        <v>6462</v>
      </c>
      <c r="AD33" s="143"/>
      <c r="AE33" s="127"/>
      <c r="AF33" s="127"/>
      <c r="AG33" s="127"/>
      <c r="AH33" s="127"/>
      <c r="AI33" s="127"/>
      <c r="AJ33" s="127"/>
      <c r="AK33" s="127"/>
      <c r="AL33" s="127"/>
      <c r="AM33" s="127"/>
      <c r="AN33" s="127"/>
      <c r="AO33" s="127"/>
      <c r="AP33" s="127"/>
      <c r="AQ33" s="127">
        <v>12896</v>
      </c>
      <c r="AR33" s="127"/>
      <c r="AS33" s="127"/>
      <c r="AT33" s="127"/>
      <c r="AU33" s="127"/>
      <c r="AV33" s="21">
        <v>16053.5</v>
      </c>
      <c r="AW33" s="21">
        <v>16328.5</v>
      </c>
      <c r="AX33" s="21">
        <v>17223.5</v>
      </c>
      <c r="AY33" s="21">
        <v>18026.5</v>
      </c>
      <c r="AZ33" s="21">
        <v>18437.5</v>
      </c>
      <c r="BA33" s="21">
        <v>18767</v>
      </c>
      <c r="BB33" s="21">
        <v>19177</v>
      </c>
      <c r="BC33" s="21">
        <v>19612</v>
      </c>
      <c r="BD33" s="21">
        <v>20346</v>
      </c>
      <c r="BE33" s="143"/>
      <c r="BF33" s="127"/>
      <c r="BG33" s="127"/>
      <c r="BH33" s="127"/>
      <c r="BI33" s="127"/>
      <c r="BJ33" s="127"/>
      <c r="BK33" s="127"/>
      <c r="BL33" s="127"/>
      <c r="BM33" s="127"/>
      <c r="BN33" s="127"/>
      <c r="BO33" s="127"/>
      <c r="BP33" s="127"/>
      <c r="BQ33" s="6" t="s">
        <v>17</v>
      </c>
      <c r="BR33" s="127"/>
      <c r="BS33" s="127"/>
      <c r="BT33" s="127"/>
      <c r="BU33" s="127"/>
      <c r="BV33" s="10" t="s">
        <v>17</v>
      </c>
      <c r="BW33" s="10" t="s">
        <v>17</v>
      </c>
      <c r="BX33" s="10" t="s">
        <v>17</v>
      </c>
      <c r="BY33" s="10" t="s">
        <v>17</v>
      </c>
      <c r="BZ33" s="10" t="s">
        <v>17</v>
      </c>
      <c r="CA33" s="10" t="s">
        <v>17</v>
      </c>
      <c r="CB33" s="10" t="s">
        <v>17</v>
      </c>
      <c r="CC33" s="10" t="s">
        <v>17</v>
      </c>
      <c r="CD33" s="10" t="s">
        <v>17</v>
      </c>
      <c r="CE33" s="143"/>
      <c r="CF33" s="127"/>
      <c r="CG33" s="127"/>
      <c r="CH33" s="127"/>
      <c r="CI33" s="127"/>
      <c r="CJ33" s="127"/>
      <c r="CK33" s="127"/>
      <c r="CL33" s="127"/>
      <c r="CM33" s="127"/>
      <c r="CN33" s="127"/>
      <c r="CO33" s="127"/>
      <c r="CP33" s="127"/>
      <c r="CQ33" s="6" t="s">
        <v>17</v>
      </c>
      <c r="CR33" s="127"/>
      <c r="CS33" s="127"/>
      <c r="CT33" s="127"/>
      <c r="CU33" s="127"/>
      <c r="CV33" s="10" t="s">
        <v>17</v>
      </c>
      <c r="CW33" s="10" t="s">
        <v>17</v>
      </c>
      <c r="CX33" s="10" t="s">
        <v>17</v>
      </c>
      <c r="CY33" s="10" t="s">
        <v>17</v>
      </c>
      <c r="CZ33" s="10" t="s">
        <v>17</v>
      </c>
      <c r="DA33" s="10" t="s">
        <v>17</v>
      </c>
      <c r="DB33" s="10" t="s">
        <v>17</v>
      </c>
      <c r="DC33" s="10" t="s">
        <v>17</v>
      </c>
      <c r="DD33" s="10" t="s">
        <v>17</v>
      </c>
      <c r="DE33" s="143"/>
      <c r="DF33" s="127"/>
      <c r="DG33" s="127"/>
      <c r="DH33" s="127"/>
      <c r="DI33" s="127"/>
      <c r="DJ33" s="127"/>
      <c r="DK33" s="127"/>
      <c r="DL33" s="127"/>
      <c r="DM33" s="127"/>
      <c r="DN33" s="127"/>
      <c r="DO33" s="127"/>
      <c r="DP33" s="127"/>
      <c r="DQ33" s="127">
        <v>4561.5</v>
      </c>
      <c r="DR33" s="127"/>
      <c r="DS33" s="127"/>
      <c r="DT33" s="127"/>
      <c r="DU33" s="127"/>
      <c r="DV33" s="127">
        <v>5760.5</v>
      </c>
      <c r="DW33" s="21">
        <v>5926.5</v>
      </c>
      <c r="DX33" s="21">
        <v>6185</v>
      </c>
      <c r="DY33" s="21">
        <v>6460</v>
      </c>
      <c r="DZ33" s="21">
        <v>6513.5</v>
      </c>
      <c r="EA33" s="21">
        <v>6564.5</v>
      </c>
      <c r="EB33" s="21">
        <v>6619</v>
      </c>
      <c r="EC33" s="21">
        <v>6677.5</v>
      </c>
      <c r="ED33" s="21">
        <v>7071</v>
      </c>
      <c r="EE33" s="143"/>
      <c r="EF33" s="127"/>
      <c r="EG33" s="127"/>
      <c r="EH33" s="127"/>
      <c r="EI33" s="127"/>
      <c r="EJ33" s="127"/>
      <c r="EK33" s="127"/>
      <c r="EL33" s="127"/>
      <c r="EM33" s="127"/>
      <c r="EN33" s="127"/>
      <c r="EO33" s="127"/>
      <c r="EP33" s="127"/>
      <c r="EQ33" s="21">
        <v>13481.5</v>
      </c>
      <c r="ER33" s="127"/>
      <c r="ES33" s="127"/>
      <c r="ET33" s="127"/>
      <c r="EU33" s="127"/>
      <c r="EV33" s="127">
        <v>18012</v>
      </c>
      <c r="EW33" s="21">
        <v>19062</v>
      </c>
      <c r="EX33" s="21">
        <v>19973</v>
      </c>
      <c r="EY33" s="21">
        <v>20934</v>
      </c>
      <c r="EZ33" s="21">
        <v>21593</v>
      </c>
      <c r="FA33" s="21">
        <v>22268</v>
      </c>
      <c r="FB33" s="21">
        <v>22963</v>
      </c>
      <c r="FC33" s="21">
        <v>23885.5</v>
      </c>
      <c r="FD33" s="21">
        <v>24943</v>
      </c>
      <c r="FE33" s="143"/>
      <c r="FF33" s="127"/>
      <c r="FG33" s="127"/>
      <c r="FH33" s="127"/>
      <c r="FI33" s="127"/>
      <c r="FJ33" s="127"/>
      <c r="FK33" s="127"/>
      <c r="FL33" s="127"/>
      <c r="FM33" s="127"/>
      <c r="FN33" s="127"/>
      <c r="FO33" s="127"/>
      <c r="FP33" s="127"/>
      <c r="FQ33" s="6" t="s">
        <v>17</v>
      </c>
      <c r="FR33" s="127"/>
      <c r="FS33" s="127"/>
      <c r="FT33" s="127"/>
      <c r="FU33" s="127"/>
      <c r="FV33" s="10" t="s">
        <v>17</v>
      </c>
      <c r="FW33" s="10" t="s">
        <v>17</v>
      </c>
      <c r="FX33" s="10" t="s">
        <v>17</v>
      </c>
      <c r="FY33" s="10" t="s">
        <v>17</v>
      </c>
      <c r="FZ33" s="10" t="s">
        <v>17</v>
      </c>
      <c r="GA33" s="10" t="s">
        <v>17</v>
      </c>
      <c r="GB33" s="10" t="s">
        <v>17</v>
      </c>
      <c r="GC33" s="10" t="s">
        <v>17</v>
      </c>
      <c r="GD33" s="10" t="s">
        <v>17</v>
      </c>
      <c r="GE33" s="143"/>
      <c r="GF33" s="127"/>
      <c r="GG33" s="127"/>
      <c r="GH33" s="127"/>
      <c r="GI33" s="127"/>
      <c r="GJ33" s="127"/>
      <c r="GK33" s="127"/>
      <c r="GL33" s="127"/>
      <c r="GM33" s="127"/>
      <c r="GN33" s="127"/>
      <c r="GO33" s="127"/>
      <c r="GP33" s="127"/>
      <c r="GQ33" s="10" t="s">
        <v>17</v>
      </c>
      <c r="GR33" s="127"/>
      <c r="GS33" s="127"/>
      <c r="GT33" s="127"/>
      <c r="GU33" s="127"/>
      <c r="GV33" s="10" t="s">
        <v>17</v>
      </c>
      <c r="GW33" s="10" t="s">
        <v>17</v>
      </c>
      <c r="GX33" s="10" t="s">
        <v>17</v>
      </c>
      <c r="GY33" s="10" t="s">
        <v>17</v>
      </c>
      <c r="GZ33" s="10" t="s">
        <v>17</v>
      </c>
      <c r="HA33" s="10" t="s">
        <v>17</v>
      </c>
      <c r="HB33" s="10" t="s">
        <v>17</v>
      </c>
      <c r="HC33" s="10" t="s">
        <v>17</v>
      </c>
      <c r="HD33" s="10" t="s">
        <v>17</v>
      </c>
      <c r="HE33" s="143"/>
      <c r="HF33" s="127"/>
      <c r="HG33" s="127"/>
      <c r="HH33" s="127"/>
      <c r="HI33" s="127"/>
      <c r="HJ33" s="127"/>
      <c r="HK33" s="127"/>
      <c r="HL33" s="127"/>
      <c r="HM33" s="127"/>
      <c r="HN33" s="127"/>
      <c r="HO33" s="127"/>
      <c r="HP33" s="127"/>
      <c r="HQ33" s="127">
        <v>4550</v>
      </c>
      <c r="HR33" s="127"/>
      <c r="HS33" s="127"/>
      <c r="HT33" s="127"/>
      <c r="HU33" s="127"/>
      <c r="HV33" s="127">
        <v>5207</v>
      </c>
      <c r="HW33" s="21">
        <v>5702</v>
      </c>
      <c r="HX33" s="21">
        <v>5470</v>
      </c>
      <c r="HY33" s="21">
        <v>5711</v>
      </c>
      <c r="HZ33" s="21">
        <v>6233.5</v>
      </c>
      <c r="IA33" s="21">
        <v>6266</v>
      </c>
      <c r="IB33" s="21">
        <v>6303</v>
      </c>
      <c r="IC33" s="21">
        <v>6353.5</v>
      </c>
      <c r="ID33" s="21">
        <v>6486</v>
      </c>
      <c r="IE33" s="143"/>
      <c r="IF33" s="127"/>
      <c r="IG33" s="127"/>
      <c r="IH33" s="127"/>
      <c r="II33" s="127"/>
      <c r="IJ33" s="127"/>
      <c r="IK33" s="127"/>
      <c r="IL33" s="127"/>
      <c r="IM33" s="127"/>
      <c r="IN33" s="127"/>
      <c r="IO33" s="127"/>
      <c r="IP33" s="127"/>
      <c r="IQ33" s="127">
        <v>12831</v>
      </c>
      <c r="IR33" s="127"/>
      <c r="IS33" s="127"/>
      <c r="IT33" s="127"/>
      <c r="IU33" s="127"/>
      <c r="IV33" s="127">
        <v>14648</v>
      </c>
      <c r="IW33" s="21">
        <v>16260</v>
      </c>
      <c r="IX33" s="21">
        <v>15961</v>
      </c>
      <c r="IY33" s="21">
        <v>16726</v>
      </c>
      <c r="IZ33" s="21">
        <v>18296</v>
      </c>
      <c r="JA33" s="21">
        <v>18767</v>
      </c>
      <c r="JB33" s="21">
        <v>19177</v>
      </c>
      <c r="JC33" s="21">
        <v>19612</v>
      </c>
      <c r="JD33" s="21">
        <v>20346</v>
      </c>
      <c r="JE33" s="143"/>
      <c r="JF33" s="127"/>
      <c r="JG33" s="127"/>
      <c r="JH33" s="127"/>
      <c r="JI33" s="127"/>
      <c r="JJ33" s="127"/>
      <c r="JK33" s="127"/>
      <c r="JL33" s="127"/>
      <c r="JM33" s="127"/>
      <c r="JN33" s="127"/>
      <c r="JO33" s="127"/>
      <c r="JP33" s="127"/>
      <c r="JQ33" s="21">
        <v>4349</v>
      </c>
      <c r="JR33" s="127"/>
      <c r="JS33" s="127"/>
      <c r="JT33" s="127"/>
      <c r="JU33" s="127"/>
      <c r="JV33" s="127">
        <v>6006</v>
      </c>
      <c r="JW33" s="6" t="s">
        <v>17</v>
      </c>
      <c r="JX33" s="6" t="s">
        <v>17</v>
      </c>
      <c r="JY33" s="6" t="s">
        <v>17</v>
      </c>
      <c r="JZ33" s="6" t="s">
        <v>17</v>
      </c>
      <c r="KA33" s="6" t="s">
        <v>17</v>
      </c>
      <c r="KB33" s="6" t="s">
        <v>17</v>
      </c>
      <c r="KC33" s="6" t="s">
        <v>17</v>
      </c>
      <c r="KD33" s="6" t="s">
        <v>17</v>
      </c>
      <c r="KE33" s="143"/>
      <c r="KF33" s="127"/>
      <c r="KG33" s="127"/>
      <c r="KH33" s="127"/>
      <c r="KI33" s="127"/>
      <c r="KJ33" s="127"/>
      <c r="KK33" s="127"/>
      <c r="KL33" s="127"/>
      <c r="KM33" s="127"/>
      <c r="KN33" s="127"/>
      <c r="KO33" s="127"/>
      <c r="KP33" s="127"/>
      <c r="KQ33" s="21">
        <v>13148</v>
      </c>
      <c r="KR33" s="127"/>
      <c r="KS33" s="127"/>
      <c r="KT33" s="127"/>
      <c r="KU33" s="127"/>
      <c r="KV33" s="21">
        <v>16820</v>
      </c>
      <c r="KW33" s="6" t="s">
        <v>17</v>
      </c>
      <c r="KX33" s="6" t="s">
        <v>17</v>
      </c>
      <c r="KY33" s="6" t="s">
        <v>17</v>
      </c>
      <c r="KZ33" s="6" t="s">
        <v>17</v>
      </c>
      <c r="LA33" s="6"/>
      <c r="LB33" s="6" t="s">
        <v>17</v>
      </c>
      <c r="LC33" s="6" t="s">
        <v>17</v>
      </c>
      <c r="LD33" s="6" t="s">
        <v>17</v>
      </c>
      <c r="LE33" s="143"/>
      <c r="LF33" s="127"/>
      <c r="LG33" s="127"/>
      <c r="LH33" s="127"/>
      <c r="LI33" s="127"/>
      <c r="LJ33" s="127"/>
      <c r="LK33" s="127"/>
      <c r="LL33" s="127"/>
      <c r="LM33" s="127"/>
      <c r="LN33" s="127"/>
      <c r="LO33" s="127"/>
      <c r="LP33" s="127"/>
      <c r="LQ33" s="127">
        <v>3740</v>
      </c>
      <c r="LR33" s="127"/>
      <c r="LS33" s="127"/>
      <c r="LT33" s="127"/>
      <c r="LU33" s="127"/>
      <c r="LV33" s="127">
        <v>4523</v>
      </c>
      <c r="LW33" s="21">
        <v>4566.5</v>
      </c>
      <c r="LX33" s="21">
        <v>5070</v>
      </c>
      <c r="LY33" s="21">
        <v>5266</v>
      </c>
      <c r="LZ33" s="21">
        <v>5007.5</v>
      </c>
      <c r="MA33" s="21">
        <v>5014</v>
      </c>
      <c r="MB33" s="21">
        <v>5082</v>
      </c>
      <c r="MC33" s="21">
        <v>5132</v>
      </c>
      <c r="MD33" s="21">
        <v>5681.5</v>
      </c>
      <c r="ME33" s="143"/>
      <c r="MF33" s="127"/>
      <c r="MG33" s="127"/>
      <c r="MH33" s="127"/>
      <c r="MI33" s="127"/>
      <c r="MJ33" s="127"/>
      <c r="MK33" s="127"/>
      <c r="ML33" s="127"/>
      <c r="MM33" s="127"/>
      <c r="MN33" s="127"/>
      <c r="MO33" s="127"/>
      <c r="MP33" s="127"/>
      <c r="MQ33" s="127">
        <v>11570</v>
      </c>
      <c r="MR33" s="127"/>
      <c r="MS33" s="127"/>
      <c r="MT33" s="127"/>
      <c r="MU33" s="127"/>
      <c r="MV33" s="127">
        <v>14141</v>
      </c>
      <c r="MW33" s="127">
        <v>14306.5</v>
      </c>
      <c r="MX33" s="21">
        <v>16351</v>
      </c>
      <c r="MY33" s="21">
        <v>17105</v>
      </c>
      <c r="MZ33" s="21">
        <v>16217.5</v>
      </c>
      <c r="NA33" s="21">
        <v>16298</v>
      </c>
      <c r="NB33" s="21">
        <v>16701</v>
      </c>
      <c r="NC33" s="21">
        <v>17089</v>
      </c>
      <c r="ND33" s="21">
        <v>17443.5</v>
      </c>
    </row>
    <row r="34" spans="1:368">
      <c r="A34" s="127" t="s">
        <v>118</v>
      </c>
      <c r="B34" s="127"/>
      <c r="C34" s="127"/>
      <c r="D34" s="127"/>
      <c r="E34" s="127"/>
      <c r="F34" s="127"/>
      <c r="G34" s="127"/>
      <c r="H34" s="127"/>
      <c r="I34" s="127"/>
      <c r="J34" s="127"/>
      <c r="K34" s="127"/>
      <c r="L34" s="127"/>
      <c r="M34" s="127"/>
      <c r="N34" s="127"/>
      <c r="O34" s="127"/>
      <c r="P34" s="21">
        <v>3037</v>
      </c>
      <c r="Q34" s="21"/>
      <c r="R34" s="127"/>
      <c r="S34" s="127"/>
      <c r="T34" s="127"/>
      <c r="U34" s="21">
        <v>4977</v>
      </c>
      <c r="V34" s="21">
        <v>5561</v>
      </c>
      <c r="W34" s="21">
        <v>6308</v>
      </c>
      <c r="X34" s="21">
        <v>6585</v>
      </c>
      <c r="Y34" s="21">
        <v>6570</v>
      </c>
      <c r="Z34" s="21">
        <v>6590</v>
      </c>
      <c r="AA34" s="21">
        <v>6823</v>
      </c>
      <c r="AB34" s="21">
        <v>7063</v>
      </c>
      <c r="AC34" s="21">
        <v>7545</v>
      </c>
      <c r="AD34" s="143"/>
      <c r="AE34" s="127"/>
      <c r="AF34" s="127"/>
      <c r="AG34" s="127"/>
      <c r="AH34" s="127"/>
      <c r="AI34" s="127"/>
      <c r="AJ34" s="127"/>
      <c r="AK34" s="127"/>
      <c r="AL34" s="127"/>
      <c r="AM34" s="127"/>
      <c r="AN34" s="127"/>
      <c r="AO34" s="127"/>
      <c r="AP34" s="127"/>
      <c r="AQ34" s="127">
        <v>11711</v>
      </c>
      <c r="AR34" s="127"/>
      <c r="AS34" s="127"/>
      <c r="AT34" s="127"/>
      <c r="AU34" s="127"/>
      <c r="AV34" s="21">
        <v>17317</v>
      </c>
      <c r="AW34" s="21">
        <v>18851</v>
      </c>
      <c r="AX34" s="21">
        <v>16553.5</v>
      </c>
      <c r="AY34" s="21">
        <v>19798</v>
      </c>
      <c r="AZ34" s="21">
        <v>20480</v>
      </c>
      <c r="BA34" s="21">
        <v>20500</v>
      </c>
      <c r="BB34" s="21">
        <v>20733</v>
      </c>
      <c r="BC34" s="21">
        <v>20973</v>
      </c>
      <c r="BD34" s="21">
        <v>21540</v>
      </c>
      <c r="BE34" s="143"/>
      <c r="BF34" s="127"/>
      <c r="BG34" s="127"/>
      <c r="BH34" s="127"/>
      <c r="BI34" s="127"/>
      <c r="BJ34" s="127"/>
      <c r="BK34" s="127"/>
      <c r="BL34" s="127"/>
      <c r="BM34" s="127"/>
      <c r="BN34" s="127"/>
      <c r="BO34" s="127"/>
      <c r="BP34" s="127"/>
      <c r="BQ34" s="6" t="s">
        <v>17</v>
      </c>
      <c r="BR34" s="127"/>
      <c r="BS34" s="127"/>
      <c r="BT34" s="127"/>
      <c r="BU34" s="127"/>
      <c r="BV34" s="10" t="s">
        <v>17</v>
      </c>
      <c r="BW34" s="10">
        <v>5624.5</v>
      </c>
      <c r="BX34" s="21">
        <v>6308</v>
      </c>
      <c r="BY34" s="21">
        <v>6585</v>
      </c>
      <c r="BZ34" s="21">
        <v>6716.5</v>
      </c>
      <c r="CA34" s="21">
        <v>6648.5</v>
      </c>
      <c r="CB34" s="21">
        <v>6937</v>
      </c>
      <c r="CC34" s="21">
        <v>7177</v>
      </c>
      <c r="CD34" s="21">
        <v>7602</v>
      </c>
      <c r="CE34" s="143"/>
      <c r="CF34" s="127"/>
      <c r="CG34" s="127"/>
      <c r="CH34" s="127"/>
      <c r="CI34" s="127"/>
      <c r="CJ34" s="127"/>
      <c r="CK34" s="127"/>
      <c r="CL34" s="127"/>
      <c r="CM34" s="127"/>
      <c r="CN34" s="127"/>
      <c r="CO34" s="127"/>
      <c r="CP34" s="127"/>
      <c r="CQ34" s="6" t="s">
        <v>17</v>
      </c>
      <c r="CR34" s="127"/>
      <c r="CS34" s="127"/>
      <c r="CT34" s="127"/>
      <c r="CU34" s="127"/>
      <c r="CV34" s="10" t="s">
        <v>17</v>
      </c>
      <c r="CW34" s="10">
        <v>18914.5</v>
      </c>
      <c r="CX34" s="21">
        <v>19903</v>
      </c>
      <c r="CY34" s="21">
        <v>20495</v>
      </c>
      <c r="CZ34" s="21">
        <v>20626.5</v>
      </c>
      <c r="DA34" s="21">
        <v>20558.5</v>
      </c>
      <c r="DB34" s="21">
        <v>20847</v>
      </c>
      <c r="DC34" s="21">
        <v>21087</v>
      </c>
      <c r="DD34" s="21">
        <v>21636.5</v>
      </c>
      <c r="DE34" s="143"/>
      <c r="DF34" s="127"/>
      <c r="DG34" s="127"/>
      <c r="DH34" s="127"/>
      <c r="DI34" s="127"/>
      <c r="DJ34" s="127"/>
      <c r="DK34" s="127"/>
      <c r="DL34" s="127"/>
      <c r="DM34" s="127"/>
      <c r="DN34" s="127"/>
      <c r="DO34" s="127"/>
      <c r="DP34" s="127"/>
      <c r="DQ34" s="127">
        <v>3123.5</v>
      </c>
      <c r="DR34" s="127"/>
      <c r="DS34" s="127"/>
      <c r="DT34" s="127"/>
      <c r="DU34" s="127"/>
      <c r="DV34" s="127">
        <v>5004</v>
      </c>
      <c r="DW34" s="10" t="s">
        <v>17</v>
      </c>
      <c r="DX34" s="21">
        <v>6436</v>
      </c>
      <c r="DY34" s="21">
        <v>6863</v>
      </c>
      <c r="DZ34" s="21" t="s">
        <v>17</v>
      </c>
      <c r="EA34" s="21" t="s">
        <v>17</v>
      </c>
      <c r="EB34" s="10" t="s">
        <v>17</v>
      </c>
      <c r="EC34" s="10" t="s">
        <v>17</v>
      </c>
      <c r="ED34" s="10" t="s">
        <v>17</v>
      </c>
      <c r="EE34" s="143"/>
      <c r="EF34" s="127"/>
      <c r="EG34" s="127"/>
      <c r="EH34" s="127"/>
      <c r="EI34" s="127"/>
      <c r="EJ34" s="127"/>
      <c r="EK34" s="127"/>
      <c r="EL34" s="127"/>
      <c r="EM34" s="127"/>
      <c r="EN34" s="127"/>
      <c r="EO34" s="127"/>
      <c r="EP34" s="127"/>
      <c r="EQ34" s="21">
        <v>11797.5</v>
      </c>
      <c r="ER34" s="127"/>
      <c r="ES34" s="127"/>
      <c r="ET34" s="127"/>
      <c r="EU34" s="127"/>
      <c r="EV34" s="127">
        <v>17344</v>
      </c>
      <c r="EW34" s="10" t="s">
        <v>17</v>
      </c>
      <c r="EX34" s="21">
        <v>19056</v>
      </c>
      <c r="EY34" s="21">
        <v>19798</v>
      </c>
      <c r="EZ34" s="21" t="s">
        <v>17</v>
      </c>
      <c r="FA34" s="21" t="s">
        <v>17</v>
      </c>
      <c r="FB34" s="10" t="s">
        <v>17</v>
      </c>
      <c r="FC34" s="10" t="s">
        <v>17</v>
      </c>
      <c r="FD34" s="10" t="s">
        <v>17</v>
      </c>
      <c r="FE34" s="143"/>
      <c r="FF34" s="127"/>
      <c r="FG34" s="127"/>
      <c r="FH34" s="127"/>
      <c r="FI34" s="127"/>
      <c r="FJ34" s="127"/>
      <c r="FK34" s="127"/>
      <c r="FL34" s="127"/>
      <c r="FM34" s="127"/>
      <c r="FN34" s="127"/>
      <c r="FO34" s="127"/>
      <c r="FP34" s="127"/>
      <c r="FQ34" s="6" t="s">
        <v>17</v>
      </c>
      <c r="FR34" s="127"/>
      <c r="FS34" s="127"/>
      <c r="FT34" s="127"/>
      <c r="FU34" s="127"/>
      <c r="FV34" s="10" t="s">
        <v>17</v>
      </c>
      <c r="FW34" s="10" t="s">
        <v>17</v>
      </c>
      <c r="FX34" s="10" t="s">
        <v>17</v>
      </c>
      <c r="FY34" s="10" t="s">
        <v>17</v>
      </c>
      <c r="FZ34" s="10" t="s">
        <v>17</v>
      </c>
      <c r="GA34" s="10" t="s">
        <v>17</v>
      </c>
      <c r="GB34" s="10" t="s">
        <v>17</v>
      </c>
      <c r="GC34" s="10" t="s">
        <v>17</v>
      </c>
      <c r="GD34" s="10" t="s">
        <v>17</v>
      </c>
      <c r="GE34" s="143"/>
      <c r="GF34" s="127"/>
      <c r="GG34" s="127"/>
      <c r="GH34" s="127"/>
      <c r="GI34" s="127"/>
      <c r="GJ34" s="127"/>
      <c r="GK34" s="127"/>
      <c r="GL34" s="127"/>
      <c r="GM34" s="127"/>
      <c r="GN34" s="127"/>
      <c r="GO34" s="127"/>
      <c r="GP34" s="127"/>
      <c r="GQ34" s="10" t="s">
        <v>17</v>
      </c>
      <c r="GR34" s="127"/>
      <c r="GS34" s="127"/>
      <c r="GT34" s="127"/>
      <c r="GU34" s="127"/>
      <c r="GV34" s="10" t="s">
        <v>17</v>
      </c>
      <c r="GW34" s="10" t="s">
        <v>17</v>
      </c>
      <c r="GX34" s="10" t="s">
        <v>17</v>
      </c>
      <c r="GY34" s="10" t="s">
        <v>17</v>
      </c>
      <c r="GZ34" s="10" t="s">
        <v>17</v>
      </c>
      <c r="HA34" s="10" t="s">
        <v>17</v>
      </c>
      <c r="HB34" s="10" t="s">
        <v>17</v>
      </c>
      <c r="HC34" s="10" t="s">
        <v>17</v>
      </c>
      <c r="HD34" s="10" t="s">
        <v>17</v>
      </c>
      <c r="HE34" s="143"/>
      <c r="HF34" s="127"/>
      <c r="HG34" s="127"/>
      <c r="HH34" s="127"/>
      <c r="HI34" s="127"/>
      <c r="HJ34" s="127"/>
      <c r="HK34" s="127"/>
      <c r="HL34" s="127"/>
      <c r="HM34" s="127"/>
      <c r="HN34" s="127"/>
      <c r="HO34" s="127"/>
      <c r="HP34" s="127"/>
      <c r="HQ34" s="6" t="s">
        <v>17</v>
      </c>
      <c r="HR34" s="127"/>
      <c r="HS34" s="127"/>
      <c r="HT34" s="127"/>
      <c r="HU34" s="127"/>
      <c r="HV34" s="6" t="s">
        <v>17</v>
      </c>
      <c r="HW34" s="6" t="s">
        <v>17</v>
      </c>
      <c r="HX34" s="6" t="s">
        <v>17</v>
      </c>
      <c r="HY34" s="6" t="s">
        <v>17</v>
      </c>
      <c r="HZ34" s="6" t="s">
        <v>17</v>
      </c>
      <c r="IA34" s="6" t="s">
        <v>17</v>
      </c>
      <c r="IB34" s="6" t="s">
        <v>17</v>
      </c>
      <c r="IC34" s="6" t="s">
        <v>17</v>
      </c>
      <c r="ID34" s="6" t="s">
        <v>17</v>
      </c>
      <c r="IE34" s="143"/>
      <c r="IF34" s="127"/>
      <c r="IG34" s="127"/>
      <c r="IH34" s="127"/>
      <c r="II34" s="127"/>
      <c r="IJ34" s="127"/>
      <c r="IK34" s="127"/>
      <c r="IL34" s="127"/>
      <c r="IM34" s="127"/>
      <c r="IN34" s="127"/>
      <c r="IO34" s="127"/>
      <c r="IP34" s="127"/>
      <c r="IQ34" s="6" t="s">
        <v>17</v>
      </c>
      <c r="IR34" s="127"/>
      <c r="IS34" s="127"/>
      <c r="IT34" s="127"/>
      <c r="IU34" s="127"/>
      <c r="IV34" s="6" t="s">
        <v>17</v>
      </c>
      <c r="IW34" s="6" t="s">
        <v>17</v>
      </c>
      <c r="IX34" s="6" t="s">
        <v>17</v>
      </c>
      <c r="IY34" s="6" t="s">
        <v>17</v>
      </c>
      <c r="IZ34" s="6" t="s">
        <v>17</v>
      </c>
      <c r="JA34" s="6" t="s">
        <v>17</v>
      </c>
      <c r="JB34" s="6" t="s">
        <v>17</v>
      </c>
      <c r="JC34" s="6" t="s">
        <v>17</v>
      </c>
      <c r="JD34" s="6" t="s">
        <v>17</v>
      </c>
      <c r="JE34" s="143"/>
      <c r="JF34" s="127"/>
      <c r="JG34" s="127"/>
      <c r="JH34" s="127"/>
      <c r="JI34" s="127"/>
      <c r="JJ34" s="127"/>
      <c r="JK34" s="127"/>
      <c r="JL34" s="127"/>
      <c r="JM34" s="127"/>
      <c r="JN34" s="127"/>
      <c r="JO34" s="127"/>
      <c r="JP34" s="127"/>
      <c r="JQ34" s="6" t="s">
        <v>17</v>
      </c>
      <c r="JR34" s="127"/>
      <c r="JS34" s="127"/>
      <c r="JT34" s="127"/>
      <c r="JU34" s="127"/>
      <c r="JV34" s="6" t="s">
        <v>17</v>
      </c>
      <c r="JW34" s="6" t="s">
        <v>17</v>
      </c>
      <c r="JX34" s="6" t="s">
        <v>17</v>
      </c>
      <c r="JY34" s="6" t="s">
        <v>17</v>
      </c>
      <c r="JZ34" s="6" t="s">
        <v>17</v>
      </c>
      <c r="KA34" s="6" t="s">
        <v>17</v>
      </c>
      <c r="KB34" s="6" t="s">
        <v>17</v>
      </c>
      <c r="KC34" s="6" t="s">
        <v>17</v>
      </c>
      <c r="KD34" s="6" t="s">
        <v>17</v>
      </c>
      <c r="KE34" s="143"/>
      <c r="KF34" s="127"/>
      <c r="KG34" s="127"/>
      <c r="KH34" s="127"/>
      <c r="KI34" s="127"/>
      <c r="KJ34" s="127"/>
      <c r="KK34" s="127"/>
      <c r="KL34" s="127"/>
      <c r="KM34" s="127"/>
      <c r="KN34" s="127"/>
      <c r="KO34" s="127"/>
      <c r="KP34" s="127"/>
      <c r="KQ34" s="6" t="s">
        <v>17</v>
      </c>
      <c r="KR34" s="127"/>
      <c r="KS34" s="127"/>
      <c r="KT34" s="127"/>
      <c r="KU34" s="127"/>
      <c r="KV34" s="6" t="s">
        <v>17</v>
      </c>
      <c r="KW34" s="6" t="s">
        <v>17</v>
      </c>
      <c r="KX34" s="6" t="s">
        <v>17</v>
      </c>
      <c r="KY34" s="6" t="s">
        <v>17</v>
      </c>
      <c r="KZ34" s="6" t="s">
        <v>17</v>
      </c>
      <c r="LA34" s="6"/>
      <c r="LB34" s="6" t="s">
        <v>17</v>
      </c>
      <c r="LC34" s="6" t="s">
        <v>17</v>
      </c>
      <c r="LD34" s="6" t="s">
        <v>17</v>
      </c>
      <c r="LE34" s="143"/>
      <c r="LF34" s="127"/>
      <c r="LG34" s="127"/>
      <c r="LH34" s="127"/>
      <c r="LI34" s="127"/>
      <c r="LJ34" s="127"/>
      <c r="LK34" s="127"/>
      <c r="LL34" s="127"/>
      <c r="LM34" s="127"/>
      <c r="LN34" s="127"/>
      <c r="LO34" s="127"/>
      <c r="LP34" s="127"/>
      <c r="LQ34" s="127">
        <v>1590</v>
      </c>
      <c r="LR34" s="127"/>
      <c r="LS34" s="127"/>
      <c r="LT34" s="127"/>
      <c r="LU34" s="127"/>
      <c r="LV34" s="127">
        <v>3248</v>
      </c>
      <c r="LW34" s="21">
        <v>3563</v>
      </c>
      <c r="LX34" s="21">
        <v>3259.5</v>
      </c>
      <c r="LY34" s="21">
        <v>4498</v>
      </c>
      <c r="LZ34" s="21">
        <v>4482</v>
      </c>
      <c r="MA34" s="21">
        <v>4482</v>
      </c>
      <c r="MB34" s="21">
        <v>4738</v>
      </c>
      <c r="MC34" s="21">
        <v>5001</v>
      </c>
      <c r="MD34" s="21">
        <v>5131</v>
      </c>
      <c r="ME34" s="143"/>
      <c r="MF34" s="127"/>
      <c r="MG34" s="127"/>
      <c r="MH34" s="127"/>
      <c r="MI34" s="127"/>
      <c r="MJ34" s="127"/>
      <c r="MK34" s="127"/>
      <c r="ML34" s="127"/>
      <c r="MM34" s="127"/>
      <c r="MN34" s="127"/>
      <c r="MO34" s="127"/>
      <c r="MP34" s="127"/>
      <c r="MQ34" s="127">
        <v>6282</v>
      </c>
      <c r="MR34" s="127"/>
      <c r="MS34" s="127"/>
      <c r="MT34" s="127"/>
      <c r="MU34" s="127"/>
      <c r="MV34" s="127">
        <v>12512</v>
      </c>
      <c r="MW34" s="127">
        <v>13381</v>
      </c>
      <c r="MX34" s="21">
        <v>11529.5</v>
      </c>
      <c r="MY34" s="21">
        <v>14773</v>
      </c>
      <c r="MZ34" s="21">
        <v>14758</v>
      </c>
      <c r="NA34" s="21">
        <v>14758</v>
      </c>
      <c r="NB34" s="21">
        <v>15424</v>
      </c>
      <c r="NC34" s="21">
        <v>16114</v>
      </c>
      <c r="ND34" s="21">
        <v>16688</v>
      </c>
    </row>
    <row r="35" spans="1:368">
      <c r="A35" s="127" t="s">
        <v>119</v>
      </c>
      <c r="B35" s="127"/>
      <c r="C35" s="127"/>
      <c r="D35" s="127"/>
      <c r="E35" s="127"/>
      <c r="F35" s="127"/>
      <c r="G35" s="127"/>
      <c r="H35" s="127"/>
      <c r="I35" s="127"/>
      <c r="J35" s="127"/>
      <c r="K35" s="127"/>
      <c r="L35" s="127"/>
      <c r="M35" s="127"/>
      <c r="N35" s="127"/>
      <c r="O35" s="127"/>
      <c r="P35" s="21">
        <v>2983.5</v>
      </c>
      <c r="Q35" s="21"/>
      <c r="R35" s="127"/>
      <c r="S35" s="127"/>
      <c r="T35" s="127"/>
      <c r="U35" s="21">
        <v>3589</v>
      </c>
      <c r="V35" s="21">
        <v>4420.5</v>
      </c>
      <c r="W35" s="21">
        <v>4724</v>
      </c>
      <c r="X35" s="21">
        <v>4923</v>
      </c>
      <c r="Y35" s="21">
        <v>4723</v>
      </c>
      <c r="Z35" s="21">
        <v>5346</v>
      </c>
      <c r="AA35" s="21">
        <v>5704</v>
      </c>
      <c r="AB35" s="21">
        <v>5906</v>
      </c>
      <c r="AC35" s="21">
        <v>6065</v>
      </c>
      <c r="AD35" s="143"/>
      <c r="AE35" s="127"/>
      <c r="AF35" s="127"/>
      <c r="AG35" s="127"/>
      <c r="AH35" s="127"/>
      <c r="AI35" s="127"/>
      <c r="AJ35" s="127"/>
      <c r="AK35" s="127"/>
      <c r="AL35" s="127"/>
      <c r="AM35" s="127"/>
      <c r="AN35" s="127"/>
      <c r="AO35" s="127"/>
      <c r="AP35" s="127"/>
      <c r="AQ35" s="127">
        <v>9803</v>
      </c>
      <c r="AR35" s="127"/>
      <c r="AS35" s="127"/>
      <c r="AT35" s="127"/>
      <c r="AU35" s="127"/>
      <c r="AV35" s="21">
        <v>12825</v>
      </c>
      <c r="AW35" s="21">
        <v>14015</v>
      </c>
      <c r="AX35" s="21">
        <v>14583.5</v>
      </c>
      <c r="AY35" s="21">
        <v>14440.5</v>
      </c>
      <c r="AZ35" s="21">
        <v>12763</v>
      </c>
      <c r="BA35" s="21">
        <v>13184</v>
      </c>
      <c r="BB35" s="21">
        <v>13364</v>
      </c>
      <c r="BC35" s="21">
        <v>13566</v>
      </c>
      <c r="BD35" s="21">
        <v>13538</v>
      </c>
      <c r="BE35" s="143"/>
      <c r="BF35" s="127"/>
      <c r="BG35" s="127"/>
      <c r="BH35" s="127"/>
      <c r="BI35" s="127"/>
      <c r="BJ35" s="127"/>
      <c r="BK35" s="127"/>
      <c r="BL35" s="127"/>
      <c r="BM35" s="127"/>
      <c r="BN35" s="127"/>
      <c r="BO35" s="127"/>
      <c r="BP35" s="127"/>
      <c r="BQ35" s="127">
        <v>3738</v>
      </c>
      <c r="BR35" s="127"/>
      <c r="BS35" s="127"/>
      <c r="BT35" s="127"/>
      <c r="BU35" s="127"/>
      <c r="BV35" s="21">
        <v>5101</v>
      </c>
      <c r="BW35" s="21">
        <v>5506</v>
      </c>
      <c r="BX35" s="21">
        <v>5809</v>
      </c>
      <c r="BY35" s="21">
        <v>6050</v>
      </c>
      <c r="BZ35" s="21">
        <v>6533</v>
      </c>
      <c r="CA35" s="21">
        <v>6398</v>
      </c>
      <c r="CB35" s="21">
        <v>6583</v>
      </c>
      <c r="CC35" s="21">
        <v>7072</v>
      </c>
      <c r="CD35" s="21">
        <v>6955</v>
      </c>
      <c r="CE35" s="143"/>
      <c r="CF35" s="127"/>
      <c r="CG35" s="127"/>
      <c r="CH35" s="127"/>
      <c r="CI35" s="127"/>
      <c r="CJ35" s="127"/>
      <c r="CK35" s="127"/>
      <c r="CL35" s="127"/>
      <c r="CM35" s="127"/>
      <c r="CN35" s="127"/>
      <c r="CO35" s="127"/>
      <c r="CP35" s="127"/>
      <c r="CQ35" s="127">
        <v>12500</v>
      </c>
      <c r="CR35" s="127"/>
      <c r="CS35" s="127"/>
      <c r="CT35" s="127"/>
      <c r="CU35" s="127"/>
      <c r="CV35" s="21">
        <v>17254</v>
      </c>
      <c r="CW35" s="21">
        <v>18691</v>
      </c>
      <c r="CX35" s="21">
        <v>19919</v>
      </c>
      <c r="CY35" s="21">
        <v>20688</v>
      </c>
      <c r="CZ35" s="21">
        <v>20166</v>
      </c>
      <c r="DA35" s="21">
        <v>19888</v>
      </c>
      <c r="DB35" s="21">
        <v>20478</v>
      </c>
      <c r="DC35" s="21">
        <v>21171</v>
      </c>
      <c r="DD35" s="21">
        <v>21530</v>
      </c>
      <c r="DE35" s="143"/>
      <c r="DF35" s="127"/>
      <c r="DG35" s="127"/>
      <c r="DH35" s="127"/>
      <c r="DI35" s="127"/>
      <c r="DJ35" s="127"/>
      <c r="DK35" s="127"/>
      <c r="DL35" s="127"/>
      <c r="DM35" s="127"/>
      <c r="DN35" s="127"/>
      <c r="DO35" s="127"/>
      <c r="DP35" s="127"/>
      <c r="DQ35" s="127">
        <v>3866</v>
      </c>
      <c r="DR35" s="127"/>
      <c r="DS35" s="127"/>
      <c r="DT35" s="127"/>
      <c r="DU35" s="127"/>
      <c r="DV35" s="127">
        <v>4998</v>
      </c>
      <c r="DW35" s="21">
        <v>5400</v>
      </c>
      <c r="DX35" s="21">
        <v>5827</v>
      </c>
      <c r="DY35" s="21">
        <v>6040</v>
      </c>
      <c r="DZ35" s="21" t="s">
        <v>17</v>
      </c>
      <c r="EA35" s="21" t="s">
        <v>17</v>
      </c>
      <c r="EB35" s="10" t="s">
        <v>17</v>
      </c>
      <c r="EC35" s="10" t="s">
        <v>17</v>
      </c>
      <c r="ED35" s="10" t="s">
        <v>17</v>
      </c>
      <c r="EE35" s="143"/>
      <c r="EF35" s="127"/>
      <c r="EG35" s="127"/>
      <c r="EH35" s="127"/>
      <c r="EI35" s="127"/>
      <c r="EJ35" s="127"/>
      <c r="EK35" s="127"/>
      <c r="EL35" s="127"/>
      <c r="EM35" s="127"/>
      <c r="EN35" s="127"/>
      <c r="EO35" s="127"/>
      <c r="EP35" s="127"/>
      <c r="EQ35" s="21">
        <v>12210</v>
      </c>
      <c r="ER35" s="127"/>
      <c r="ES35" s="127"/>
      <c r="ET35" s="127"/>
      <c r="EU35" s="127"/>
      <c r="EV35" s="127">
        <v>15150</v>
      </c>
      <c r="EW35" s="21">
        <v>16680</v>
      </c>
      <c r="EX35" s="21">
        <v>18268</v>
      </c>
      <c r="EY35" s="21">
        <v>19068</v>
      </c>
      <c r="EZ35" s="21" t="s">
        <v>17</v>
      </c>
      <c r="FA35" s="21" t="s">
        <v>17</v>
      </c>
      <c r="FB35" s="10" t="s">
        <v>17</v>
      </c>
      <c r="FC35" s="10" t="s">
        <v>17</v>
      </c>
      <c r="FD35" s="10" t="s">
        <v>17</v>
      </c>
      <c r="FE35" s="143"/>
      <c r="FF35" s="127"/>
      <c r="FG35" s="127"/>
      <c r="FH35" s="127"/>
      <c r="FI35" s="127"/>
      <c r="FJ35" s="127"/>
      <c r="FK35" s="127"/>
      <c r="FL35" s="127"/>
      <c r="FM35" s="127"/>
      <c r="FN35" s="127"/>
      <c r="FO35" s="127"/>
      <c r="FP35" s="127"/>
      <c r="FQ35" s="21">
        <v>2300</v>
      </c>
      <c r="FR35" s="127"/>
      <c r="FS35" s="127"/>
      <c r="FT35" s="127"/>
      <c r="FU35" s="127"/>
      <c r="FV35" s="127">
        <v>3552</v>
      </c>
      <c r="FW35" s="21">
        <v>2952</v>
      </c>
      <c r="FX35" s="10" t="s">
        <v>17</v>
      </c>
      <c r="FY35" s="10" t="s">
        <v>17</v>
      </c>
      <c r="FZ35" s="21">
        <v>4000</v>
      </c>
      <c r="GA35" s="21">
        <v>4500</v>
      </c>
      <c r="GB35" s="21">
        <v>4800</v>
      </c>
      <c r="GC35" s="21">
        <v>5550</v>
      </c>
      <c r="GD35" s="21">
        <v>5954</v>
      </c>
      <c r="GE35" s="143"/>
      <c r="GF35" s="127"/>
      <c r="GG35" s="127"/>
      <c r="GH35" s="127"/>
      <c r="GI35" s="127"/>
      <c r="GJ35" s="127"/>
      <c r="GK35" s="127"/>
      <c r="GL35" s="127"/>
      <c r="GM35" s="127"/>
      <c r="GN35" s="127"/>
      <c r="GO35" s="127"/>
      <c r="GP35" s="127"/>
      <c r="GQ35" s="21">
        <v>9644</v>
      </c>
      <c r="GR35" s="127"/>
      <c r="GS35" s="127"/>
      <c r="GT35" s="127"/>
      <c r="GU35" s="127"/>
      <c r="GV35" s="127">
        <v>9102</v>
      </c>
      <c r="GW35" s="21">
        <v>4632</v>
      </c>
      <c r="GX35" s="10" t="s">
        <v>17</v>
      </c>
      <c r="GY35" s="10" t="s">
        <v>17</v>
      </c>
      <c r="GZ35" s="21">
        <v>6382</v>
      </c>
      <c r="HA35" s="21">
        <v>7104</v>
      </c>
      <c r="HB35" s="21">
        <v>7534</v>
      </c>
      <c r="HC35" s="21">
        <v>8650</v>
      </c>
      <c r="HD35" s="21">
        <v>9288</v>
      </c>
      <c r="HE35" s="143"/>
      <c r="HF35" s="127"/>
      <c r="HG35" s="127"/>
      <c r="HH35" s="127"/>
      <c r="HI35" s="127"/>
      <c r="HJ35" s="127"/>
      <c r="HK35" s="127"/>
      <c r="HL35" s="127"/>
      <c r="HM35" s="127"/>
      <c r="HN35" s="127"/>
      <c r="HO35" s="127"/>
      <c r="HP35" s="127"/>
      <c r="HQ35" s="127">
        <v>2948</v>
      </c>
      <c r="HR35" s="127"/>
      <c r="HS35" s="127"/>
      <c r="HT35" s="127"/>
      <c r="HU35" s="127"/>
      <c r="HV35" s="127">
        <v>2761</v>
      </c>
      <c r="HW35" s="21">
        <v>4420.5</v>
      </c>
      <c r="HX35" s="21">
        <v>4147</v>
      </c>
      <c r="HY35" s="21">
        <v>4350</v>
      </c>
      <c r="HZ35" s="21">
        <v>4640.5</v>
      </c>
      <c r="IA35" s="21">
        <v>5102</v>
      </c>
      <c r="IB35" s="21">
        <v>5281</v>
      </c>
      <c r="IC35" s="21">
        <v>6200.5</v>
      </c>
      <c r="ID35" s="21">
        <v>6550.5</v>
      </c>
      <c r="IE35" s="143"/>
      <c r="IF35" s="127"/>
      <c r="IG35" s="127"/>
      <c r="IH35" s="127"/>
      <c r="II35" s="127"/>
      <c r="IJ35" s="127"/>
      <c r="IK35" s="127"/>
      <c r="IL35" s="127"/>
      <c r="IM35" s="127"/>
      <c r="IN35" s="127"/>
      <c r="IO35" s="127"/>
      <c r="IP35" s="127"/>
      <c r="IQ35" s="127">
        <v>9041.5</v>
      </c>
      <c r="IR35" s="127"/>
      <c r="IS35" s="127"/>
      <c r="IT35" s="127"/>
      <c r="IU35" s="127"/>
      <c r="IV35" s="127">
        <v>4328</v>
      </c>
      <c r="IW35" s="21">
        <v>12025.5</v>
      </c>
      <c r="IX35" s="21">
        <v>9658</v>
      </c>
      <c r="IY35" s="21">
        <v>9861</v>
      </c>
      <c r="IZ35" s="21">
        <v>11416</v>
      </c>
      <c r="JA35" s="21">
        <v>11908.5</v>
      </c>
      <c r="JB35" s="21">
        <v>11999</v>
      </c>
      <c r="JC35" s="21">
        <v>15663</v>
      </c>
      <c r="JD35" s="21">
        <v>16342</v>
      </c>
      <c r="JE35" s="143"/>
      <c r="JF35" s="127"/>
      <c r="JG35" s="127"/>
      <c r="JH35" s="127"/>
      <c r="JI35" s="127"/>
      <c r="JJ35" s="127"/>
      <c r="JK35" s="127"/>
      <c r="JL35" s="127"/>
      <c r="JM35" s="127"/>
      <c r="JN35" s="127"/>
      <c r="JO35" s="127"/>
      <c r="JP35" s="127"/>
      <c r="JQ35" s="21">
        <v>2687</v>
      </c>
      <c r="JR35" s="127"/>
      <c r="JS35" s="127"/>
      <c r="JT35" s="127"/>
      <c r="JU35" s="127"/>
      <c r="JV35" s="127">
        <v>3589</v>
      </c>
      <c r="JW35" s="21">
        <v>3811</v>
      </c>
      <c r="JX35" s="21">
        <v>4030</v>
      </c>
      <c r="JY35" s="21">
        <v>4314</v>
      </c>
      <c r="JZ35" s="6" t="s">
        <v>17</v>
      </c>
      <c r="KA35" s="6" t="s">
        <v>17</v>
      </c>
      <c r="KB35" s="6" t="s">
        <v>17</v>
      </c>
      <c r="KC35" s="6">
        <v>5906</v>
      </c>
      <c r="KD35" s="21">
        <v>6065</v>
      </c>
      <c r="KE35" s="143"/>
      <c r="KF35" s="127"/>
      <c r="KG35" s="127"/>
      <c r="KH35" s="127"/>
      <c r="KI35" s="127"/>
      <c r="KJ35" s="127"/>
      <c r="KK35" s="127"/>
      <c r="KL35" s="127"/>
      <c r="KM35" s="127"/>
      <c r="KN35" s="127"/>
      <c r="KO35" s="127"/>
      <c r="KP35" s="127"/>
      <c r="KQ35" s="21">
        <v>9695</v>
      </c>
      <c r="KR35" s="127"/>
      <c r="KS35" s="127"/>
      <c r="KT35" s="127"/>
      <c r="KU35" s="127"/>
      <c r="KV35" s="21">
        <v>12825</v>
      </c>
      <c r="KW35" s="21">
        <v>13411</v>
      </c>
      <c r="KX35" s="21">
        <v>13414</v>
      </c>
      <c r="KY35" s="21">
        <v>12514</v>
      </c>
      <c r="KZ35" s="21" t="s">
        <v>17</v>
      </c>
      <c r="LA35" s="21"/>
      <c r="LB35" s="6" t="s">
        <v>17</v>
      </c>
      <c r="LC35" s="6">
        <v>13566</v>
      </c>
      <c r="LD35" s="21">
        <v>13538</v>
      </c>
      <c r="LE35" s="143"/>
      <c r="LF35" s="127"/>
      <c r="LG35" s="127"/>
      <c r="LH35" s="127"/>
      <c r="LI35" s="127"/>
      <c r="LJ35" s="127"/>
      <c r="LK35" s="127"/>
      <c r="LL35" s="127"/>
      <c r="LM35" s="127"/>
      <c r="LN35" s="127"/>
      <c r="LO35" s="127"/>
      <c r="LP35" s="127"/>
      <c r="LQ35" s="6" t="s">
        <v>17</v>
      </c>
      <c r="LR35" s="127"/>
      <c r="LS35" s="127"/>
      <c r="LT35" s="127"/>
      <c r="LU35" s="127"/>
      <c r="LV35" s="6" t="s">
        <v>17</v>
      </c>
      <c r="LW35" s="6" t="s">
        <v>17</v>
      </c>
      <c r="LX35" s="6" t="s">
        <v>17</v>
      </c>
      <c r="LY35" s="6" t="s">
        <v>17</v>
      </c>
      <c r="LZ35" s="6" t="s">
        <v>17</v>
      </c>
      <c r="MA35" s="6" t="s">
        <v>17</v>
      </c>
      <c r="MB35" s="6" t="s">
        <v>17</v>
      </c>
      <c r="MC35" s="6">
        <v>4700</v>
      </c>
      <c r="MD35" s="21">
        <v>4960</v>
      </c>
      <c r="ME35" s="143"/>
      <c r="MF35" s="127"/>
      <c r="MG35" s="127"/>
      <c r="MH35" s="127"/>
      <c r="MI35" s="127"/>
      <c r="MJ35" s="127"/>
      <c r="MK35" s="127"/>
      <c r="ML35" s="127"/>
      <c r="MM35" s="127"/>
      <c r="MN35" s="127"/>
      <c r="MO35" s="127"/>
      <c r="MP35" s="127"/>
      <c r="MQ35" s="6" t="s">
        <v>17</v>
      </c>
      <c r="MR35" s="127"/>
      <c r="MS35" s="127"/>
      <c r="MT35" s="127"/>
      <c r="MU35" s="127"/>
      <c r="MV35" s="6" t="s">
        <v>17</v>
      </c>
      <c r="MW35" s="6" t="s">
        <v>17</v>
      </c>
      <c r="MX35" s="6" t="s">
        <v>17</v>
      </c>
      <c r="MY35" s="6" t="s">
        <v>17</v>
      </c>
      <c r="MZ35" s="6" t="s">
        <v>17</v>
      </c>
      <c r="NA35" s="6" t="s">
        <v>17</v>
      </c>
      <c r="NB35" s="6" t="s">
        <v>17</v>
      </c>
      <c r="NC35" s="6">
        <v>4700</v>
      </c>
      <c r="ND35" s="21">
        <v>4960</v>
      </c>
    </row>
    <row r="36" spans="1:368">
      <c r="A36" s="127" t="s">
        <v>120</v>
      </c>
      <c r="B36" s="127"/>
      <c r="C36" s="127"/>
      <c r="D36" s="127"/>
      <c r="E36" s="127"/>
      <c r="F36" s="127"/>
      <c r="G36" s="127"/>
      <c r="H36" s="127"/>
      <c r="I36" s="127"/>
      <c r="J36" s="127"/>
      <c r="K36" s="127"/>
      <c r="L36" s="127"/>
      <c r="M36" s="127"/>
      <c r="N36" s="127"/>
      <c r="O36" s="127"/>
      <c r="P36" s="21">
        <v>4948.5</v>
      </c>
      <c r="Q36" s="21"/>
      <c r="R36" s="127"/>
      <c r="S36" s="127"/>
      <c r="T36" s="127"/>
      <c r="U36" s="21">
        <v>6727</v>
      </c>
      <c r="V36" s="21">
        <v>7130</v>
      </c>
      <c r="W36" s="21">
        <v>7764</v>
      </c>
      <c r="X36" s="21">
        <v>7752.5</v>
      </c>
      <c r="Y36" s="21">
        <v>8322</v>
      </c>
      <c r="Z36" s="21">
        <v>8445</v>
      </c>
      <c r="AA36" s="21">
        <v>8838</v>
      </c>
      <c r="AB36" s="21">
        <v>9285</v>
      </c>
      <c r="AC36" s="21">
        <v>9287</v>
      </c>
      <c r="AD36" s="143"/>
      <c r="AE36" s="127"/>
      <c r="AF36" s="127"/>
      <c r="AG36" s="127"/>
      <c r="AH36" s="127"/>
      <c r="AI36" s="127"/>
      <c r="AJ36" s="127"/>
      <c r="AK36" s="127"/>
      <c r="AL36" s="127"/>
      <c r="AM36" s="127"/>
      <c r="AN36" s="127"/>
      <c r="AO36" s="127"/>
      <c r="AP36" s="127"/>
      <c r="AQ36" s="127">
        <v>16006</v>
      </c>
      <c r="AR36" s="127"/>
      <c r="AS36" s="127"/>
      <c r="AT36" s="127"/>
      <c r="AU36" s="127"/>
      <c r="AV36" s="21">
        <v>19651</v>
      </c>
      <c r="AW36" s="21">
        <v>20430</v>
      </c>
      <c r="AX36" s="21">
        <v>21316</v>
      </c>
      <c r="AY36" s="21">
        <v>21793.5</v>
      </c>
      <c r="AZ36" s="21">
        <v>22188</v>
      </c>
      <c r="BA36" s="21">
        <v>23319</v>
      </c>
      <c r="BB36" s="21">
        <v>24009</v>
      </c>
      <c r="BC36" s="21">
        <v>24852</v>
      </c>
      <c r="BD36" s="21">
        <v>26130</v>
      </c>
      <c r="BE36" s="143"/>
      <c r="BF36" s="127"/>
      <c r="BG36" s="127"/>
      <c r="BH36" s="127"/>
      <c r="BI36" s="127"/>
      <c r="BJ36" s="127"/>
      <c r="BK36" s="127"/>
      <c r="BL36" s="127"/>
      <c r="BM36" s="127"/>
      <c r="BN36" s="127"/>
      <c r="BO36" s="127"/>
      <c r="BP36" s="127"/>
      <c r="BQ36" s="127">
        <v>5404.5</v>
      </c>
      <c r="BR36" s="127"/>
      <c r="BS36" s="127"/>
      <c r="BT36" s="127"/>
      <c r="BU36" s="127"/>
      <c r="BV36" s="21">
        <v>7078.5</v>
      </c>
      <c r="BW36" s="21">
        <v>7652.5</v>
      </c>
      <c r="BX36" s="21">
        <v>8194.5</v>
      </c>
      <c r="BY36" s="21">
        <v>8724</v>
      </c>
      <c r="BZ36" s="21">
        <v>9042.5</v>
      </c>
      <c r="CA36" s="21">
        <v>9520</v>
      </c>
      <c r="CB36" s="21">
        <v>10198</v>
      </c>
      <c r="CC36" s="21">
        <v>10564</v>
      </c>
      <c r="CD36" s="21">
        <v>11364</v>
      </c>
      <c r="CE36" s="143"/>
      <c r="CF36" s="127"/>
      <c r="CG36" s="127"/>
      <c r="CH36" s="127"/>
      <c r="CI36" s="127"/>
      <c r="CJ36" s="127"/>
      <c r="CK36" s="127"/>
      <c r="CL36" s="127"/>
      <c r="CM36" s="127"/>
      <c r="CN36" s="127"/>
      <c r="CO36" s="127"/>
      <c r="CP36" s="127"/>
      <c r="CQ36" s="127">
        <v>17290.5</v>
      </c>
      <c r="CR36" s="127"/>
      <c r="CS36" s="127"/>
      <c r="CT36" s="127"/>
      <c r="CU36" s="127"/>
      <c r="CV36" s="21">
        <v>21685.5</v>
      </c>
      <c r="CW36" s="21">
        <v>23132.5</v>
      </c>
      <c r="CX36" s="21">
        <v>24484.5</v>
      </c>
      <c r="CY36" s="21">
        <v>25491</v>
      </c>
      <c r="CZ36" s="21">
        <v>26651</v>
      </c>
      <c r="DA36" s="21">
        <v>28591</v>
      </c>
      <c r="DB36" s="21">
        <v>30396</v>
      </c>
      <c r="DC36" s="21">
        <v>31144</v>
      </c>
      <c r="DD36" s="21">
        <v>32034</v>
      </c>
      <c r="DE36" s="143"/>
      <c r="DF36" s="127"/>
      <c r="DG36" s="127"/>
      <c r="DH36" s="127"/>
      <c r="DI36" s="127"/>
      <c r="DJ36" s="127"/>
      <c r="DK36" s="127"/>
      <c r="DL36" s="127"/>
      <c r="DM36" s="127"/>
      <c r="DN36" s="127"/>
      <c r="DO36" s="127"/>
      <c r="DP36" s="127"/>
      <c r="DQ36" s="127">
        <v>4761</v>
      </c>
      <c r="DR36" s="127"/>
      <c r="DS36" s="127"/>
      <c r="DT36" s="127"/>
      <c r="DU36" s="127"/>
      <c r="DV36" s="127">
        <v>6764</v>
      </c>
      <c r="DW36" s="21">
        <v>7130</v>
      </c>
      <c r="DX36" s="21">
        <v>7764</v>
      </c>
      <c r="DY36" s="21">
        <v>7653</v>
      </c>
      <c r="DZ36" s="21">
        <v>7878</v>
      </c>
      <c r="EA36" s="21">
        <v>7794</v>
      </c>
      <c r="EB36" s="21">
        <v>8034</v>
      </c>
      <c r="EC36" s="21">
        <v>8337</v>
      </c>
      <c r="ED36" s="21">
        <v>8783</v>
      </c>
      <c r="EE36" s="143"/>
      <c r="EF36" s="127"/>
      <c r="EG36" s="127"/>
      <c r="EH36" s="127"/>
      <c r="EI36" s="127"/>
      <c r="EJ36" s="127"/>
      <c r="EK36" s="127"/>
      <c r="EL36" s="127"/>
      <c r="EM36" s="127"/>
      <c r="EN36" s="127"/>
      <c r="EO36" s="127"/>
      <c r="EP36" s="127"/>
      <c r="EQ36" s="21">
        <v>16866</v>
      </c>
      <c r="ER36" s="127"/>
      <c r="ES36" s="127"/>
      <c r="ET36" s="127"/>
      <c r="EU36" s="127"/>
      <c r="EV36" s="127">
        <v>21198</v>
      </c>
      <c r="EW36" s="21">
        <v>21642</v>
      </c>
      <c r="EX36" s="21">
        <v>22983</v>
      </c>
      <c r="EY36" s="21">
        <v>22863</v>
      </c>
      <c r="EZ36" s="21">
        <v>23088</v>
      </c>
      <c r="FA36" s="21">
        <v>23145</v>
      </c>
      <c r="FB36" s="21">
        <v>24009</v>
      </c>
      <c r="FC36" s="21">
        <v>24852</v>
      </c>
      <c r="FD36" s="21">
        <v>26130</v>
      </c>
      <c r="FE36" s="143"/>
      <c r="FF36" s="127"/>
      <c r="FG36" s="127"/>
      <c r="FH36" s="127"/>
      <c r="FI36" s="127"/>
      <c r="FJ36" s="127"/>
      <c r="FK36" s="127"/>
      <c r="FL36" s="127"/>
      <c r="FM36" s="127"/>
      <c r="FN36" s="127"/>
      <c r="FO36" s="127"/>
      <c r="FP36" s="127"/>
      <c r="FQ36" s="6" t="s">
        <v>17</v>
      </c>
      <c r="FR36" s="127"/>
      <c r="FS36" s="127"/>
      <c r="FT36" s="127"/>
      <c r="FU36" s="127"/>
      <c r="FV36" s="10" t="s">
        <v>17</v>
      </c>
      <c r="FW36" s="10" t="s">
        <v>17</v>
      </c>
      <c r="FX36" s="21">
        <v>8076</v>
      </c>
      <c r="FY36" s="21">
        <v>8529</v>
      </c>
      <c r="FZ36" s="21">
        <v>8634</v>
      </c>
      <c r="GA36" s="21">
        <v>9105</v>
      </c>
      <c r="GB36" s="21">
        <v>9369</v>
      </c>
      <c r="GC36" s="10" t="s">
        <v>17</v>
      </c>
      <c r="GD36" s="10" t="s">
        <v>17</v>
      </c>
      <c r="GE36" s="143"/>
      <c r="GF36" s="127"/>
      <c r="GG36" s="127"/>
      <c r="GH36" s="127"/>
      <c r="GI36" s="127"/>
      <c r="GJ36" s="127"/>
      <c r="GK36" s="127"/>
      <c r="GL36" s="127"/>
      <c r="GM36" s="127"/>
      <c r="GN36" s="127"/>
      <c r="GO36" s="127"/>
      <c r="GP36" s="127"/>
      <c r="GQ36" s="10" t="s">
        <v>17</v>
      </c>
      <c r="GR36" s="127"/>
      <c r="GS36" s="127"/>
      <c r="GT36" s="127"/>
      <c r="GU36" s="127"/>
      <c r="GV36" s="10" t="s">
        <v>17</v>
      </c>
      <c r="GW36" s="10" t="s">
        <v>17</v>
      </c>
      <c r="GX36" s="21">
        <v>19986</v>
      </c>
      <c r="GY36" s="21">
        <v>21114</v>
      </c>
      <c r="GZ36" s="21">
        <v>21759</v>
      </c>
      <c r="HA36" s="21">
        <v>22200</v>
      </c>
      <c r="HB36" s="21">
        <v>22728</v>
      </c>
      <c r="HC36" s="10" t="s">
        <v>17</v>
      </c>
      <c r="HD36" s="10" t="s">
        <v>17</v>
      </c>
      <c r="HE36" s="143"/>
      <c r="HF36" s="127"/>
      <c r="HG36" s="127"/>
      <c r="HH36" s="127"/>
      <c r="HI36" s="127"/>
      <c r="HJ36" s="127"/>
      <c r="HK36" s="127"/>
      <c r="HL36" s="127"/>
      <c r="HM36" s="127"/>
      <c r="HN36" s="127"/>
      <c r="HO36" s="127"/>
      <c r="HP36" s="127"/>
      <c r="HQ36" s="127">
        <v>4697</v>
      </c>
      <c r="HR36" s="127"/>
      <c r="HS36" s="127"/>
      <c r="HT36" s="127"/>
      <c r="HU36" s="127"/>
      <c r="HV36" s="127">
        <v>6532.5</v>
      </c>
      <c r="HW36" s="21">
        <v>6927</v>
      </c>
      <c r="HX36" s="21">
        <v>6840</v>
      </c>
      <c r="HY36" s="21">
        <v>7109</v>
      </c>
      <c r="HZ36" s="21">
        <v>7794</v>
      </c>
      <c r="IA36" s="21">
        <v>7719</v>
      </c>
      <c r="IB36" s="21">
        <v>8145</v>
      </c>
      <c r="IC36" s="21">
        <v>8904</v>
      </c>
      <c r="ID36" s="21">
        <v>9242.5</v>
      </c>
      <c r="IE36" s="143"/>
      <c r="IF36" s="127"/>
      <c r="IG36" s="127"/>
      <c r="IH36" s="127"/>
      <c r="II36" s="127"/>
      <c r="IJ36" s="127"/>
      <c r="IK36" s="127"/>
      <c r="IL36" s="127"/>
      <c r="IM36" s="127"/>
      <c r="IN36" s="127"/>
      <c r="IO36" s="127"/>
      <c r="IP36" s="127"/>
      <c r="IQ36" s="127">
        <v>15146</v>
      </c>
      <c r="IR36" s="127"/>
      <c r="IS36" s="127"/>
      <c r="IT36" s="127"/>
      <c r="IU36" s="127"/>
      <c r="IV36" s="127">
        <v>18891</v>
      </c>
      <c r="IW36" s="21">
        <v>19627.5</v>
      </c>
      <c r="IX36" s="21">
        <v>19230</v>
      </c>
      <c r="IY36" s="21">
        <v>18978</v>
      </c>
      <c r="IZ36" s="21">
        <v>21276</v>
      </c>
      <c r="JA36" s="21">
        <v>21294</v>
      </c>
      <c r="JB36" s="21">
        <v>22365</v>
      </c>
      <c r="JC36" s="21">
        <v>23307.5</v>
      </c>
      <c r="JD36" s="21">
        <v>25141.5</v>
      </c>
      <c r="JE36" s="143"/>
      <c r="JF36" s="127"/>
      <c r="JG36" s="127"/>
      <c r="JH36" s="127"/>
      <c r="JI36" s="127"/>
      <c r="JJ36" s="127"/>
      <c r="JK36" s="127"/>
      <c r="JL36" s="127"/>
      <c r="JM36" s="127"/>
      <c r="JN36" s="127"/>
      <c r="JO36" s="127"/>
      <c r="JP36" s="127"/>
      <c r="JQ36" s="21">
        <v>5508</v>
      </c>
      <c r="JR36" s="127"/>
      <c r="JS36" s="127"/>
      <c r="JT36" s="127"/>
      <c r="JU36" s="127"/>
      <c r="JV36" s="127">
        <v>6456</v>
      </c>
      <c r="JW36" s="21">
        <v>6639</v>
      </c>
      <c r="JX36" s="21">
        <v>7046</v>
      </c>
      <c r="JY36" s="21">
        <v>7238</v>
      </c>
      <c r="JZ36" s="21">
        <v>7530</v>
      </c>
      <c r="KA36" s="21">
        <v>7440</v>
      </c>
      <c r="KB36" s="21">
        <v>7742</v>
      </c>
      <c r="KC36" s="21">
        <v>7507</v>
      </c>
      <c r="KD36" s="21">
        <v>8362</v>
      </c>
      <c r="KE36" s="143"/>
      <c r="KF36" s="127"/>
      <c r="KG36" s="127"/>
      <c r="KH36" s="127"/>
      <c r="KI36" s="127"/>
      <c r="KJ36" s="127"/>
      <c r="KK36" s="127"/>
      <c r="KL36" s="127"/>
      <c r="KM36" s="127"/>
      <c r="KN36" s="127"/>
      <c r="KO36" s="127"/>
      <c r="KP36" s="127"/>
      <c r="KQ36" s="21">
        <v>5508</v>
      </c>
      <c r="KR36" s="127"/>
      <c r="KS36" s="127"/>
      <c r="KT36" s="127"/>
      <c r="KU36" s="127"/>
      <c r="KV36" s="21">
        <v>6456</v>
      </c>
      <c r="KW36" s="21">
        <v>6639</v>
      </c>
      <c r="KX36" s="21">
        <v>7046</v>
      </c>
      <c r="KY36" s="21">
        <v>15720</v>
      </c>
      <c r="KZ36" s="21">
        <v>16744</v>
      </c>
      <c r="LA36" s="21">
        <v>17520</v>
      </c>
      <c r="LB36" s="21">
        <v>17979</v>
      </c>
      <c r="LC36" s="21">
        <v>17256</v>
      </c>
      <c r="LD36" s="21">
        <v>19682</v>
      </c>
      <c r="LE36" s="143"/>
      <c r="LF36" s="127"/>
      <c r="LG36" s="127"/>
      <c r="LH36" s="127"/>
      <c r="LI36" s="127"/>
      <c r="LJ36" s="127"/>
      <c r="LK36" s="127"/>
      <c r="LL36" s="127"/>
      <c r="LM36" s="127"/>
      <c r="LN36" s="127"/>
      <c r="LO36" s="127"/>
      <c r="LP36" s="127"/>
      <c r="LQ36" s="127">
        <v>4974</v>
      </c>
      <c r="LR36" s="127"/>
      <c r="LS36" s="127"/>
      <c r="LT36" s="127"/>
      <c r="LU36" s="127"/>
      <c r="LV36" s="127">
        <v>6570</v>
      </c>
      <c r="LW36" s="21">
        <v>7260</v>
      </c>
      <c r="LX36" s="21">
        <v>7889</v>
      </c>
      <c r="LY36" s="21">
        <v>7353.5</v>
      </c>
      <c r="LZ36" s="21">
        <v>8548</v>
      </c>
      <c r="MA36" s="21">
        <v>8445</v>
      </c>
      <c r="MB36" s="21">
        <v>8838</v>
      </c>
      <c r="MC36" s="21">
        <v>9625</v>
      </c>
      <c r="MD36" s="21">
        <v>9982</v>
      </c>
      <c r="ME36" s="143"/>
      <c r="MF36" s="127"/>
      <c r="MG36" s="127"/>
      <c r="MH36" s="127"/>
      <c r="MI36" s="127"/>
      <c r="MJ36" s="127"/>
      <c r="MK36" s="127"/>
      <c r="ML36" s="127"/>
      <c r="MM36" s="127"/>
      <c r="MN36" s="127"/>
      <c r="MO36" s="127"/>
      <c r="MP36" s="127"/>
      <c r="MQ36" s="127">
        <v>15075</v>
      </c>
      <c r="MR36" s="127"/>
      <c r="MS36" s="127"/>
      <c r="MT36" s="127"/>
      <c r="MU36" s="127"/>
      <c r="MV36" s="127">
        <v>18090</v>
      </c>
      <c r="MW36" s="127">
        <v>20400</v>
      </c>
      <c r="MX36" s="21">
        <v>22212</v>
      </c>
      <c r="MY36" s="21">
        <v>21793.5</v>
      </c>
      <c r="MZ36" s="21">
        <v>22188</v>
      </c>
      <c r="NA36" s="21">
        <v>23670</v>
      </c>
      <c r="NB36" s="21">
        <v>24825</v>
      </c>
      <c r="NC36" s="21">
        <v>27326</v>
      </c>
      <c r="ND36" s="21">
        <v>28367</v>
      </c>
    </row>
    <row r="37" spans="1:368">
      <c r="A37" s="127" t="s">
        <v>121</v>
      </c>
      <c r="B37" s="127"/>
      <c r="C37" s="127"/>
      <c r="D37" s="127"/>
      <c r="E37" s="127"/>
      <c r="F37" s="127"/>
      <c r="G37" s="127"/>
      <c r="H37" s="127"/>
      <c r="I37" s="127"/>
      <c r="J37" s="127"/>
      <c r="K37" s="127"/>
      <c r="L37" s="127"/>
      <c r="M37" s="127"/>
      <c r="N37" s="127"/>
      <c r="O37" s="127"/>
      <c r="P37" s="21">
        <v>2965</v>
      </c>
      <c r="Q37" s="21"/>
      <c r="R37" s="127"/>
      <c r="S37" s="127"/>
      <c r="T37" s="127"/>
      <c r="U37" s="21">
        <v>4178.5</v>
      </c>
      <c r="V37" s="21">
        <v>4736</v>
      </c>
      <c r="W37" s="21">
        <v>4891</v>
      </c>
      <c r="X37" s="21">
        <v>5173</v>
      </c>
      <c r="Y37" s="21">
        <v>5796</v>
      </c>
      <c r="Z37" s="21">
        <v>6138</v>
      </c>
      <c r="AA37" s="21">
        <v>6300</v>
      </c>
      <c r="AB37" s="21">
        <v>6030</v>
      </c>
      <c r="AC37" s="21">
        <v>6194</v>
      </c>
      <c r="AD37" s="143"/>
      <c r="AE37" s="127"/>
      <c r="AF37" s="127"/>
      <c r="AG37" s="127"/>
      <c r="AH37" s="127"/>
      <c r="AI37" s="127"/>
      <c r="AJ37" s="127"/>
      <c r="AK37" s="127"/>
      <c r="AL37" s="127"/>
      <c r="AM37" s="127"/>
      <c r="AN37" s="127"/>
      <c r="AO37" s="127"/>
      <c r="AP37" s="127"/>
      <c r="AQ37" s="127">
        <v>8872</v>
      </c>
      <c r="AR37" s="127"/>
      <c r="AS37" s="127"/>
      <c r="AT37" s="127"/>
      <c r="AU37" s="127"/>
      <c r="AV37" s="21">
        <v>12367.5</v>
      </c>
      <c r="AW37" s="21">
        <v>13812</v>
      </c>
      <c r="AX37" s="21">
        <v>14271</v>
      </c>
      <c r="AY37" s="21">
        <v>14729.5</v>
      </c>
      <c r="AZ37" s="21">
        <v>16695</v>
      </c>
      <c r="BA37" s="21">
        <v>18491</v>
      </c>
      <c r="BB37" s="21">
        <v>19132</v>
      </c>
      <c r="BC37" s="21">
        <v>17731</v>
      </c>
      <c r="BD37" s="21">
        <v>18177</v>
      </c>
      <c r="BE37" s="143"/>
      <c r="BF37" s="127"/>
      <c r="BG37" s="127"/>
      <c r="BH37" s="127"/>
      <c r="BI37" s="127"/>
      <c r="BJ37" s="127"/>
      <c r="BK37" s="127"/>
      <c r="BL37" s="127"/>
      <c r="BM37" s="127"/>
      <c r="BN37" s="127"/>
      <c r="BO37" s="127"/>
      <c r="BP37" s="127"/>
      <c r="BQ37" s="127">
        <v>4000</v>
      </c>
      <c r="BR37" s="127"/>
      <c r="BS37" s="127"/>
      <c r="BT37" s="127"/>
      <c r="BU37" s="127"/>
      <c r="BV37" s="21">
        <v>5746</v>
      </c>
      <c r="BW37" s="21">
        <v>6272</v>
      </c>
      <c r="BX37" s="21">
        <v>6762</v>
      </c>
      <c r="BY37" s="21">
        <v>7139</v>
      </c>
      <c r="BZ37" s="21">
        <v>6626.5</v>
      </c>
      <c r="CA37" s="21">
        <v>7109.5</v>
      </c>
      <c r="CB37" s="21">
        <v>7430</v>
      </c>
      <c r="CC37" s="21">
        <v>8518</v>
      </c>
      <c r="CD37" s="21">
        <v>8884</v>
      </c>
      <c r="CE37" s="143"/>
      <c r="CF37" s="127"/>
      <c r="CG37" s="127"/>
      <c r="CH37" s="127"/>
      <c r="CI37" s="127"/>
      <c r="CJ37" s="127"/>
      <c r="CK37" s="127"/>
      <c r="CL37" s="127"/>
      <c r="CM37" s="127"/>
      <c r="CN37" s="127"/>
      <c r="CO37" s="127"/>
      <c r="CP37" s="127"/>
      <c r="CQ37" s="127">
        <v>12410</v>
      </c>
      <c r="CR37" s="127"/>
      <c r="CS37" s="127"/>
      <c r="CT37" s="127"/>
      <c r="CU37" s="127"/>
      <c r="CV37" s="21">
        <v>18136</v>
      </c>
      <c r="CW37" s="21">
        <v>19840</v>
      </c>
      <c r="CX37" s="21">
        <v>21388</v>
      </c>
      <c r="CY37" s="21">
        <v>22642</v>
      </c>
      <c r="CZ37" s="21">
        <v>20215.5</v>
      </c>
      <c r="DA37" s="21">
        <v>21774</v>
      </c>
      <c r="DB37" s="21">
        <v>22578</v>
      </c>
      <c r="DC37" s="21">
        <v>27039</v>
      </c>
      <c r="DD37" s="21">
        <v>28127</v>
      </c>
      <c r="DE37" s="143"/>
      <c r="DF37" s="127"/>
      <c r="DG37" s="127"/>
      <c r="DH37" s="127"/>
      <c r="DI37" s="127"/>
      <c r="DJ37" s="127"/>
      <c r="DK37" s="127"/>
      <c r="DL37" s="127"/>
      <c r="DM37" s="127"/>
      <c r="DN37" s="127"/>
      <c r="DO37" s="127"/>
      <c r="DP37" s="127"/>
      <c r="DQ37" s="127">
        <v>3374</v>
      </c>
      <c r="DR37" s="127"/>
      <c r="DS37" s="127"/>
      <c r="DT37" s="127"/>
      <c r="DU37" s="127"/>
      <c r="DV37" s="127">
        <v>4828</v>
      </c>
      <c r="DW37" s="21">
        <v>4828</v>
      </c>
      <c r="DX37" s="21">
        <v>5214</v>
      </c>
      <c r="DY37" s="21">
        <v>5560</v>
      </c>
      <c r="DZ37" s="21" t="s">
        <v>17</v>
      </c>
      <c r="EA37" s="21" t="s">
        <v>17</v>
      </c>
      <c r="EB37" s="10" t="s">
        <v>17</v>
      </c>
      <c r="EC37" s="10">
        <v>6866</v>
      </c>
      <c r="ED37" s="21">
        <v>7175</v>
      </c>
      <c r="EE37" s="143"/>
      <c r="EF37" s="127"/>
      <c r="EG37" s="127"/>
      <c r="EH37" s="127"/>
      <c r="EI37" s="127"/>
      <c r="EJ37" s="127"/>
      <c r="EK37" s="127"/>
      <c r="EL37" s="127"/>
      <c r="EM37" s="127"/>
      <c r="EN37" s="127"/>
      <c r="EO37" s="127"/>
      <c r="EP37" s="127"/>
      <c r="EQ37" s="21">
        <v>9702</v>
      </c>
      <c r="ER37" s="127"/>
      <c r="ES37" s="127"/>
      <c r="ET37" s="127"/>
      <c r="EU37" s="127"/>
      <c r="EV37" s="127">
        <v>13802</v>
      </c>
      <c r="EW37" s="21">
        <v>13812</v>
      </c>
      <c r="EX37" s="21">
        <v>15006</v>
      </c>
      <c r="EY37" s="21">
        <v>15941</v>
      </c>
      <c r="EZ37" s="21" t="s">
        <v>17</v>
      </c>
      <c r="FA37" s="21" t="s">
        <v>17</v>
      </c>
      <c r="FB37" s="10" t="s">
        <v>17</v>
      </c>
      <c r="FC37" s="10">
        <v>19772</v>
      </c>
      <c r="FD37" s="21">
        <v>20727</v>
      </c>
      <c r="FE37" s="143"/>
      <c r="FF37" s="127"/>
      <c r="FG37" s="127"/>
      <c r="FH37" s="127"/>
      <c r="FI37" s="127"/>
      <c r="FJ37" s="127"/>
      <c r="FK37" s="127"/>
      <c r="FL37" s="127"/>
      <c r="FM37" s="127"/>
      <c r="FN37" s="127"/>
      <c r="FO37" s="127"/>
      <c r="FP37" s="127"/>
      <c r="FQ37" s="6" t="s">
        <v>17</v>
      </c>
      <c r="FR37" s="127"/>
      <c r="FS37" s="127"/>
      <c r="FT37" s="127"/>
      <c r="FU37" s="127"/>
      <c r="FV37" s="10" t="s">
        <v>17</v>
      </c>
      <c r="FW37" s="10" t="s">
        <v>17</v>
      </c>
      <c r="FX37" s="21">
        <v>7574</v>
      </c>
      <c r="FY37" s="21" t="s">
        <v>17</v>
      </c>
      <c r="FZ37" s="21" t="s">
        <v>17</v>
      </c>
      <c r="GA37" s="21" t="s">
        <v>17</v>
      </c>
      <c r="GB37" s="10" t="s">
        <v>17</v>
      </c>
      <c r="GC37" s="10" t="s">
        <v>17</v>
      </c>
      <c r="GD37" s="10" t="s">
        <v>17</v>
      </c>
      <c r="GE37" s="143"/>
      <c r="GF37" s="127"/>
      <c r="GG37" s="127"/>
      <c r="GH37" s="127"/>
      <c r="GI37" s="127"/>
      <c r="GJ37" s="127"/>
      <c r="GK37" s="127"/>
      <c r="GL37" s="127"/>
      <c r="GM37" s="127"/>
      <c r="GN37" s="127"/>
      <c r="GO37" s="127"/>
      <c r="GP37" s="127"/>
      <c r="GQ37" s="10" t="s">
        <v>17</v>
      </c>
      <c r="GR37" s="127"/>
      <c r="GS37" s="127"/>
      <c r="GT37" s="127"/>
      <c r="GU37" s="127"/>
      <c r="GV37" s="10" t="s">
        <v>17</v>
      </c>
      <c r="GW37" s="10" t="s">
        <v>17</v>
      </c>
      <c r="GX37" s="10" t="s">
        <v>17</v>
      </c>
      <c r="GY37" s="10" t="s">
        <v>17</v>
      </c>
      <c r="GZ37" s="10" t="s">
        <v>17</v>
      </c>
      <c r="HA37" s="10" t="s">
        <v>17</v>
      </c>
      <c r="HB37" s="10" t="s">
        <v>17</v>
      </c>
      <c r="HC37" s="10" t="s">
        <v>17</v>
      </c>
      <c r="HD37" s="10" t="s">
        <v>17</v>
      </c>
      <c r="HE37" s="143"/>
      <c r="HF37" s="127"/>
      <c r="HG37" s="127"/>
      <c r="HH37" s="127"/>
      <c r="HI37" s="127"/>
      <c r="HJ37" s="127"/>
      <c r="HK37" s="127"/>
      <c r="HL37" s="127"/>
      <c r="HM37" s="127"/>
      <c r="HN37" s="127"/>
      <c r="HO37" s="127"/>
      <c r="HP37" s="127"/>
      <c r="HQ37" s="6" t="s">
        <v>17</v>
      </c>
      <c r="HR37" s="127"/>
      <c r="HS37" s="127"/>
      <c r="HT37" s="127"/>
      <c r="HU37" s="127"/>
      <c r="HV37" s="127">
        <v>4178.5</v>
      </c>
      <c r="HW37" s="21">
        <v>4523.5</v>
      </c>
      <c r="HX37" s="21">
        <v>4873</v>
      </c>
      <c r="HY37" s="21">
        <v>5168.5</v>
      </c>
      <c r="HZ37" s="21">
        <v>5457</v>
      </c>
      <c r="IA37" s="21">
        <v>5661</v>
      </c>
      <c r="IB37" s="21">
        <v>5811</v>
      </c>
      <c r="IC37" s="21">
        <v>6026.5</v>
      </c>
      <c r="ID37" s="21">
        <v>6194</v>
      </c>
      <c r="IE37" s="143"/>
      <c r="IF37" s="127"/>
      <c r="IG37" s="127"/>
      <c r="IH37" s="127"/>
      <c r="II37" s="127"/>
      <c r="IJ37" s="127"/>
      <c r="IK37" s="127"/>
      <c r="IL37" s="127"/>
      <c r="IM37" s="127"/>
      <c r="IN37" s="127"/>
      <c r="IO37" s="127"/>
      <c r="IP37" s="127"/>
      <c r="IQ37" s="6" t="s">
        <v>17</v>
      </c>
      <c r="IR37" s="127"/>
      <c r="IS37" s="127"/>
      <c r="IT37" s="127"/>
      <c r="IU37" s="127"/>
      <c r="IV37" s="127">
        <v>12200.5</v>
      </c>
      <c r="IW37" s="21">
        <v>13519.5</v>
      </c>
      <c r="IX37" s="21">
        <v>14085</v>
      </c>
      <c r="IY37" s="21">
        <v>14921</v>
      </c>
      <c r="IZ37" s="21">
        <v>15606.5</v>
      </c>
      <c r="JA37" s="21">
        <v>16217</v>
      </c>
      <c r="JB37" s="21">
        <v>16684</v>
      </c>
      <c r="JC37" s="21">
        <v>17279.5</v>
      </c>
      <c r="JD37" s="21">
        <v>17774</v>
      </c>
      <c r="JE37" s="143"/>
      <c r="JF37" s="127"/>
      <c r="JG37" s="127"/>
      <c r="JH37" s="127"/>
      <c r="JI37" s="127"/>
      <c r="JJ37" s="127"/>
      <c r="JK37" s="127"/>
      <c r="JL37" s="127"/>
      <c r="JM37" s="127"/>
      <c r="JN37" s="127"/>
      <c r="JO37" s="127"/>
      <c r="JP37" s="127"/>
      <c r="JQ37" s="21">
        <v>2965</v>
      </c>
      <c r="JR37" s="127"/>
      <c r="JS37" s="127"/>
      <c r="JT37" s="127"/>
      <c r="JU37" s="127"/>
      <c r="JV37" s="6" t="s">
        <v>17</v>
      </c>
      <c r="JW37" s="6" t="s">
        <v>17</v>
      </c>
      <c r="JX37" s="6" t="s">
        <v>17</v>
      </c>
      <c r="JY37" s="6" t="s">
        <v>17</v>
      </c>
      <c r="JZ37" s="6">
        <v>5086</v>
      </c>
      <c r="KA37" s="6">
        <v>5270</v>
      </c>
      <c r="KB37" s="6">
        <v>5386</v>
      </c>
      <c r="KC37" s="6">
        <v>5530</v>
      </c>
      <c r="KD37" s="21">
        <v>5652</v>
      </c>
      <c r="KE37" s="143"/>
      <c r="KF37" s="127"/>
      <c r="KG37" s="127"/>
      <c r="KH37" s="127"/>
      <c r="KI37" s="127"/>
      <c r="KJ37" s="127"/>
      <c r="KK37" s="127"/>
      <c r="KL37" s="127"/>
      <c r="KM37" s="127"/>
      <c r="KN37" s="127"/>
      <c r="KO37" s="127"/>
      <c r="KP37" s="127"/>
      <c r="KQ37" s="21">
        <v>8872</v>
      </c>
      <c r="KR37" s="127"/>
      <c r="KS37" s="127"/>
      <c r="KT37" s="127"/>
      <c r="KU37" s="127"/>
      <c r="KV37" s="6" t="s">
        <v>17</v>
      </c>
      <c r="KW37" s="6" t="s">
        <v>17</v>
      </c>
      <c r="KX37" s="6" t="s">
        <v>17</v>
      </c>
      <c r="KY37" s="6" t="s">
        <v>17</v>
      </c>
      <c r="KZ37" s="6">
        <v>14256</v>
      </c>
      <c r="LA37" s="6">
        <v>14802</v>
      </c>
      <c r="LB37" s="6">
        <v>15202</v>
      </c>
      <c r="LC37" s="6">
        <v>15690</v>
      </c>
      <c r="LD37" s="21">
        <v>16066</v>
      </c>
      <c r="LE37" s="143"/>
      <c r="LF37" s="127"/>
      <c r="LG37" s="127"/>
      <c r="LH37" s="127"/>
      <c r="LI37" s="127"/>
      <c r="LJ37" s="127"/>
      <c r="LK37" s="127"/>
      <c r="LL37" s="127"/>
      <c r="LM37" s="127"/>
      <c r="LN37" s="127"/>
      <c r="LO37" s="127"/>
      <c r="LP37" s="127"/>
      <c r="LQ37" s="127">
        <v>2337</v>
      </c>
      <c r="LR37" s="127"/>
      <c r="LS37" s="127"/>
      <c r="LT37" s="127"/>
      <c r="LU37" s="127"/>
      <c r="LV37" s="127">
        <v>3596.5</v>
      </c>
      <c r="LW37" s="21">
        <v>4288</v>
      </c>
      <c r="LX37" s="21">
        <v>4236</v>
      </c>
      <c r="LY37" s="21">
        <v>4437.5</v>
      </c>
      <c r="LZ37" s="6" t="s">
        <v>17</v>
      </c>
      <c r="MA37" s="6" t="s">
        <v>17</v>
      </c>
      <c r="MB37" s="6" t="s">
        <v>17</v>
      </c>
      <c r="MC37" s="6">
        <v>4840</v>
      </c>
      <c r="MD37" s="21">
        <v>5080</v>
      </c>
      <c r="ME37" s="143"/>
      <c r="MF37" s="127"/>
      <c r="MG37" s="127"/>
      <c r="MH37" s="127"/>
      <c r="MI37" s="127"/>
      <c r="MJ37" s="127"/>
      <c r="MK37" s="127"/>
      <c r="ML37" s="127"/>
      <c r="MM37" s="127"/>
      <c r="MN37" s="127"/>
      <c r="MO37" s="127"/>
      <c r="MP37" s="127"/>
      <c r="MQ37" s="127">
        <v>7876</v>
      </c>
      <c r="MR37" s="127"/>
      <c r="MS37" s="127"/>
      <c r="MT37" s="127"/>
      <c r="MU37" s="127"/>
      <c r="MV37" s="127">
        <v>11392.5</v>
      </c>
      <c r="MW37" s="127">
        <v>12246</v>
      </c>
      <c r="MX37" s="21">
        <v>13238</v>
      </c>
      <c r="MY37" s="21">
        <v>12619.5</v>
      </c>
      <c r="MZ37" s="6" t="s">
        <v>17</v>
      </c>
      <c r="NA37" s="6" t="s">
        <v>17</v>
      </c>
      <c r="NB37" s="6" t="s">
        <v>17</v>
      </c>
      <c r="NC37" s="6">
        <v>13855</v>
      </c>
      <c r="ND37" s="21">
        <v>14548</v>
      </c>
    </row>
    <row r="38" spans="1:368">
      <c r="A38" s="127" t="s">
        <v>122</v>
      </c>
      <c r="B38" s="127"/>
      <c r="C38" s="127"/>
      <c r="D38" s="127"/>
      <c r="E38" s="127"/>
      <c r="F38" s="127"/>
      <c r="G38" s="127"/>
      <c r="H38" s="127"/>
      <c r="I38" s="127"/>
      <c r="J38" s="127"/>
      <c r="K38" s="127"/>
      <c r="L38" s="127"/>
      <c r="M38" s="127"/>
      <c r="N38" s="127"/>
      <c r="O38" s="127"/>
      <c r="P38" s="21">
        <v>4804.5</v>
      </c>
      <c r="Q38" s="21"/>
      <c r="R38" s="127"/>
      <c r="S38" s="127"/>
      <c r="T38" s="127"/>
      <c r="U38" s="21">
        <v>6998.5</v>
      </c>
      <c r="V38" s="21">
        <v>7863.5</v>
      </c>
      <c r="W38" s="21">
        <v>9123.5</v>
      </c>
      <c r="X38" s="21">
        <v>10413.5</v>
      </c>
      <c r="Y38" s="21">
        <v>10439</v>
      </c>
      <c r="Z38" s="21">
        <v>10464</v>
      </c>
      <c r="AA38" s="21">
        <v>10223</v>
      </c>
      <c r="AB38" s="21">
        <v>7719</v>
      </c>
      <c r="AC38" s="21">
        <v>7933</v>
      </c>
      <c r="AD38" s="143"/>
      <c r="AE38" s="127"/>
      <c r="AF38" s="127"/>
      <c r="AG38" s="127"/>
      <c r="AH38" s="127"/>
      <c r="AI38" s="127"/>
      <c r="AJ38" s="127"/>
      <c r="AK38" s="127"/>
      <c r="AL38" s="127"/>
      <c r="AM38" s="127"/>
      <c r="AN38" s="127"/>
      <c r="AO38" s="127"/>
      <c r="AP38" s="127"/>
      <c r="AQ38" s="127">
        <v>14358</v>
      </c>
      <c r="AR38" s="127"/>
      <c r="AS38" s="127"/>
      <c r="AT38" s="127"/>
      <c r="AU38" s="127"/>
      <c r="AV38" s="21">
        <v>18377.5</v>
      </c>
      <c r="AW38" s="21">
        <v>19168.5</v>
      </c>
      <c r="AX38" s="21">
        <v>20377</v>
      </c>
      <c r="AY38" s="21">
        <v>22471.5</v>
      </c>
      <c r="AZ38" s="21">
        <v>23035</v>
      </c>
      <c r="BA38" s="21">
        <v>23622.5</v>
      </c>
      <c r="BB38" s="21">
        <v>24173</v>
      </c>
      <c r="BC38" s="21">
        <v>23871</v>
      </c>
      <c r="BD38" s="21">
        <v>25059</v>
      </c>
      <c r="BE38" s="143"/>
      <c r="BF38" s="127"/>
      <c r="BG38" s="127"/>
      <c r="BH38" s="127"/>
      <c r="BI38" s="127"/>
      <c r="BJ38" s="127"/>
      <c r="BK38" s="127"/>
      <c r="BL38" s="127"/>
      <c r="BM38" s="127"/>
      <c r="BN38" s="127"/>
      <c r="BO38" s="127"/>
      <c r="BP38" s="127"/>
      <c r="BQ38" s="127">
        <v>5457</v>
      </c>
      <c r="BR38" s="127"/>
      <c r="BS38" s="127"/>
      <c r="BT38" s="127"/>
      <c r="BU38" s="127"/>
      <c r="BV38" s="21">
        <v>8090.5</v>
      </c>
      <c r="BW38" s="21">
        <v>9095</v>
      </c>
      <c r="BX38" s="21">
        <v>10686.5</v>
      </c>
      <c r="BY38" s="21">
        <v>12341.5</v>
      </c>
      <c r="BZ38" s="21">
        <v>12362</v>
      </c>
      <c r="CA38" s="21">
        <v>12411</v>
      </c>
      <c r="CB38" s="21">
        <v>11903</v>
      </c>
      <c r="CC38" s="21">
        <v>10897</v>
      </c>
      <c r="CD38" s="21">
        <v>11182.5</v>
      </c>
      <c r="CE38" s="143"/>
      <c r="CF38" s="127"/>
      <c r="CG38" s="127"/>
      <c r="CH38" s="127"/>
      <c r="CI38" s="127"/>
      <c r="CJ38" s="127"/>
      <c r="CK38" s="127"/>
      <c r="CL38" s="127"/>
      <c r="CM38" s="127"/>
      <c r="CN38" s="127"/>
      <c r="CO38" s="127"/>
      <c r="CP38" s="127"/>
      <c r="CQ38" s="127">
        <v>15981</v>
      </c>
      <c r="CR38" s="127"/>
      <c r="CS38" s="127"/>
      <c r="CT38" s="127"/>
      <c r="CU38" s="127"/>
      <c r="CV38" s="21">
        <v>21966</v>
      </c>
      <c r="CW38" s="21">
        <v>22930</v>
      </c>
      <c r="CX38" s="21">
        <v>25067.5</v>
      </c>
      <c r="CY38" s="21">
        <v>27660</v>
      </c>
      <c r="CZ38" s="21">
        <v>28690</v>
      </c>
      <c r="DA38" s="21">
        <v>29511.5</v>
      </c>
      <c r="DB38" s="21">
        <v>29855</v>
      </c>
      <c r="DC38" s="21">
        <v>30232</v>
      </c>
      <c r="DD38" s="21">
        <v>30677.5</v>
      </c>
      <c r="DE38" s="143"/>
      <c r="DF38" s="127"/>
      <c r="DG38" s="127"/>
      <c r="DH38" s="127"/>
      <c r="DI38" s="127"/>
      <c r="DJ38" s="127"/>
      <c r="DK38" s="127"/>
      <c r="DL38" s="127"/>
      <c r="DM38" s="127"/>
      <c r="DN38" s="127"/>
      <c r="DO38" s="127"/>
      <c r="DP38" s="127"/>
      <c r="DQ38" s="10" t="s">
        <v>17</v>
      </c>
      <c r="DR38" s="127"/>
      <c r="DS38" s="127"/>
      <c r="DT38" s="127"/>
      <c r="DU38" s="127"/>
      <c r="DV38" s="10" t="s">
        <v>17</v>
      </c>
      <c r="DW38" s="10" t="s">
        <v>17</v>
      </c>
      <c r="DX38" s="10" t="s">
        <v>17</v>
      </c>
      <c r="DY38" s="10" t="s">
        <v>17</v>
      </c>
      <c r="DZ38" s="10" t="s">
        <v>17</v>
      </c>
      <c r="EA38" s="10" t="s">
        <v>17</v>
      </c>
      <c r="EB38" s="10" t="s">
        <v>17</v>
      </c>
      <c r="EC38" s="10" t="s">
        <v>17</v>
      </c>
      <c r="ED38" s="10" t="s">
        <v>17</v>
      </c>
      <c r="EE38" s="143"/>
      <c r="EF38" s="127"/>
      <c r="EG38" s="127"/>
      <c r="EH38" s="127"/>
      <c r="EI38" s="127"/>
      <c r="EJ38" s="127"/>
      <c r="EK38" s="127"/>
      <c r="EL38" s="127"/>
      <c r="EM38" s="127"/>
      <c r="EN38" s="127"/>
      <c r="EO38" s="127"/>
      <c r="EP38" s="127"/>
      <c r="EQ38" s="6" t="s">
        <v>17</v>
      </c>
      <c r="ER38" s="127"/>
      <c r="ES38" s="127"/>
      <c r="ET38" s="127"/>
      <c r="EU38" s="127"/>
      <c r="EV38" s="10" t="s">
        <v>17</v>
      </c>
      <c r="EW38" s="10" t="s">
        <v>17</v>
      </c>
      <c r="EX38" s="10" t="s">
        <v>17</v>
      </c>
      <c r="EY38" s="10" t="s">
        <v>17</v>
      </c>
      <c r="EZ38" s="10" t="s">
        <v>17</v>
      </c>
      <c r="FA38" s="10" t="s">
        <v>17</v>
      </c>
      <c r="FB38" s="10" t="s">
        <v>17</v>
      </c>
      <c r="FC38" s="10" t="s">
        <v>17</v>
      </c>
      <c r="FD38" s="10" t="s">
        <v>17</v>
      </c>
      <c r="FE38" s="143"/>
      <c r="FF38" s="127"/>
      <c r="FG38" s="127"/>
      <c r="FH38" s="127"/>
      <c r="FI38" s="127"/>
      <c r="FJ38" s="127"/>
      <c r="FK38" s="127"/>
      <c r="FL38" s="127"/>
      <c r="FM38" s="127"/>
      <c r="FN38" s="127"/>
      <c r="FO38" s="127"/>
      <c r="FP38" s="127"/>
      <c r="FQ38" s="21">
        <v>4278</v>
      </c>
      <c r="FR38" s="127"/>
      <c r="FS38" s="127"/>
      <c r="FT38" s="127"/>
      <c r="FU38" s="127"/>
      <c r="FV38" s="127">
        <v>6159</v>
      </c>
      <c r="FW38" s="21">
        <v>6858</v>
      </c>
      <c r="FX38" s="21">
        <v>7756</v>
      </c>
      <c r="FY38" s="21">
        <v>8805</v>
      </c>
      <c r="FZ38" s="21">
        <v>8863</v>
      </c>
      <c r="GA38" s="21">
        <v>8965</v>
      </c>
      <c r="GB38" s="21">
        <v>8611</v>
      </c>
      <c r="GC38" s="21">
        <v>7335</v>
      </c>
      <c r="GD38" s="21">
        <v>7506</v>
      </c>
      <c r="GE38" s="143"/>
      <c r="GF38" s="127"/>
      <c r="GG38" s="127"/>
      <c r="GH38" s="127"/>
      <c r="GI38" s="127"/>
      <c r="GJ38" s="127"/>
      <c r="GK38" s="127"/>
      <c r="GL38" s="127"/>
      <c r="GM38" s="127"/>
      <c r="GN38" s="127"/>
      <c r="GO38" s="127"/>
      <c r="GP38" s="127"/>
      <c r="GQ38" s="21">
        <v>13532</v>
      </c>
      <c r="GR38" s="127"/>
      <c r="GS38" s="127"/>
      <c r="GT38" s="127"/>
      <c r="GU38" s="127"/>
      <c r="GV38" s="127">
        <v>16685</v>
      </c>
      <c r="GW38" s="21">
        <v>17205</v>
      </c>
      <c r="GX38" s="21">
        <v>18103</v>
      </c>
      <c r="GY38" s="21">
        <v>19152</v>
      </c>
      <c r="GZ38" s="21">
        <v>19931</v>
      </c>
      <c r="HA38" s="21">
        <v>21066</v>
      </c>
      <c r="HB38" s="21">
        <v>21501</v>
      </c>
      <c r="HC38" s="21">
        <v>22432.5</v>
      </c>
      <c r="HD38" s="21">
        <v>22936</v>
      </c>
      <c r="HE38" s="143"/>
      <c r="HF38" s="127"/>
      <c r="HG38" s="127"/>
      <c r="HH38" s="127"/>
      <c r="HI38" s="127"/>
      <c r="HJ38" s="127"/>
      <c r="HK38" s="127"/>
      <c r="HL38" s="127"/>
      <c r="HM38" s="127"/>
      <c r="HN38" s="127"/>
      <c r="HO38" s="127"/>
      <c r="HP38" s="127"/>
      <c r="HQ38" s="127">
        <v>5190</v>
      </c>
      <c r="HR38" s="127"/>
      <c r="HS38" s="127"/>
      <c r="HT38" s="127"/>
      <c r="HU38" s="127"/>
      <c r="HV38" s="127">
        <v>7653</v>
      </c>
      <c r="HW38" s="21">
        <v>8689</v>
      </c>
      <c r="HX38" s="21">
        <v>10292</v>
      </c>
      <c r="HY38" s="21">
        <v>11906.5</v>
      </c>
      <c r="HZ38" s="21">
        <v>11906.5</v>
      </c>
      <c r="IA38" s="21">
        <v>12086.5</v>
      </c>
      <c r="IB38" s="21">
        <v>11832</v>
      </c>
      <c r="IC38" s="21">
        <v>10690</v>
      </c>
      <c r="ID38" s="21">
        <v>10911</v>
      </c>
      <c r="IE38" s="143"/>
      <c r="IF38" s="127"/>
      <c r="IG38" s="127"/>
      <c r="IH38" s="127"/>
      <c r="II38" s="127"/>
      <c r="IJ38" s="127"/>
      <c r="IK38" s="127"/>
      <c r="IL38" s="127"/>
      <c r="IM38" s="127"/>
      <c r="IN38" s="127"/>
      <c r="IO38" s="127"/>
      <c r="IP38" s="127"/>
      <c r="IQ38" s="127">
        <v>17820</v>
      </c>
      <c r="IR38" s="127"/>
      <c r="IS38" s="127"/>
      <c r="IT38" s="127"/>
      <c r="IU38" s="127"/>
      <c r="IV38" s="127">
        <v>24328</v>
      </c>
      <c r="IW38" s="21">
        <v>25317</v>
      </c>
      <c r="IX38" s="21">
        <v>27776</v>
      </c>
      <c r="IY38" s="21">
        <v>29461.5</v>
      </c>
      <c r="IZ38" s="21">
        <v>31480.5</v>
      </c>
      <c r="JA38" s="21">
        <v>33205.5</v>
      </c>
      <c r="JB38" s="21">
        <v>64136</v>
      </c>
      <c r="JC38" s="21">
        <v>34728</v>
      </c>
      <c r="JD38" s="21">
        <v>35475</v>
      </c>
      <c r="JE38" s="143"/>
      <c r="JF38" s="127"/>
      <c r="JG38" s="127"/>
      <c r="JH38" s="127"/>
      <c r="JI38" s="127"/>
      <c r="JJ38" s="127"/>
      <c r="JK38" s="127"/>
      <c r="JL38" s="127"/>
      <c r="JM38" s="127"/>
      <c r="JN38" s="127"/>
      <c r="JO38" s="127"/>
      <c r="JP38" s="127"/>
      <c r="JQ38" s="21">
        <v>4606.5</v>
      </c>
      <c r="JR38" s="127"/>
      <c r="JS38" s="127"/>
      <c r="JT38" s="127"/>
      <c r="JU38" s="127"/>
      <c r="JV38" s="127">
        <v>6767</v>
      </c>
      <c r="JW38" s="21">
        <v>7648</v>
      </c>
      <c r="JX38" s="21">
        <v>7486</v>
      </c>
      <c r="JY38" s="21">
        <v>8395</v>
      </c>
      <c r="JZ38" s="21">
        <v>8574</v>
      </c>
      <c r="KA38" s="21">
        <v>8682</v>
      </c>
      <c r="KB38" s="21">
        <v>8364</v>
      </c>
      <c r="KC38" s="21">
        <v>7398</v>
      </c>
      <c r="KD38" s="21">
        <v>7599</v>
      </c>
      <c r="KE38" s="143"/>
      <c r="KF38" s="127"/>
      <c r="KG38" s="127"/>
      <c r="KH38" s="127"/>
      <c r="KI38" s="127"/>
      <c r="KJ38" s="127"/>
      <c r="KK38" s="127"/>
      <c r="KL38" s="127"/>
      <c r="KM38" s="127"/>
      <c r="KN38" s="127"/>
      <c r="KO38" s="127"/>
      <c r="KP38" s="127"/>
      <c r="KQ38" s="21">
        <v>16228.5</v>
      </c>
      <c r="KR38" s="127"/>
      <c r="KS38" s="127"/>
      <c r="KT38" s="127"/>
      <c r="KU38" s="127"/>
      <c r="KV38" s="21">
        <v>20618.5</v>
      </c>
      <c r="KW38" s="21">
        <v>21525.5</v>
      </c>
      <c r="KX38" s="21">
        <v>18667</v>
      </c>
      <c r="KY38" s="21">
        <v>19561</v>
      </c>
      <c r="KZ38" s="21">
        <v>20661</v>
      </c>
      <c r="LA38" s="21">
        <v>21735</v>
      </c>
      <c r="LB38" s="21">
        <v>22779</v>
      </c>
      <c r="LC38" s="21">
        <v>23871</v>
      </c>
      <c r="LD38" s="21">
        <v>25059</v>
      </c>
      <c r="LE38" s="143"/>
      <c r="LF38" s="127"/>
      <c r="LG38" s="127"/>
      <c r="LH38" s="127"/>
      <c r="LI38" s="127"/>
      <c r="LJ38" s="127"/>
      <c r="LK38" s="127"/>
      <c r="LL38" s="127"/>
      <c r="LM38" s="127"/>
      <c r="LN38" s="127"/>
      <c r="LO38" s="127"/>
      <c r="LP38" s="127"/>
      <c r="LQ38" s="6" t="s">
        <v>17</v>
      </c>
      <c r="LR38" s="127"/>
      <c r="LS38" s="127"/>
      <c r="LT38" s="127"/>
      <c r="LU38" s="127"/>
      <c r="LV38" s="6" t="s">
        <v>17</v>
      </c>
      <c r="LW38" s="6" t="s">
        <v>17</v>
      </c>
      <c r="LX38" s="6" t="s">
        <v>17</v>
      </c>
      <c r="LY38" s="6" t="s">
        <v>17</v>
      </c>
      <c r="LZ38" s="6" t="s">
        <v>17</v>
      </c>
      <c r="MA38" s="6" t="s">
        <v>17</v>
      </c>
      <c r="MB38" s="6" t="s">
        <v>17</v>
      </c>
      <c r="MC38" s="6">
        <v>3394</v>
      </c>
      <c r="MD38" s="21">
        <v>3461</v>
      </c>
      <c r="ME38" s="143"/>
      <c r="MF38" s="127"/>
      <c r="MG38" s="127"/>
      <c r="MH38" s="127"/>
      <c r="MI38" s="127"/>
      <c r="MJ38" s="127"/>
      <c r="MK38" s="127"/>
      <c r="ML38" s="127"/>
      <c r="MM38" s="127"/>
      <c r="MN38" s="127"/>
      <c r="MO38" s="127"/>
      <c r="MP38" s="127"/>
      <c r="MQ38" s="6" t="s">
        <v>17</v>
      </c>
      <c r="MR38" s="127"/>
      <c r="MS38" s="127"/>
      <c r="MT38" s="127"/>
      <c r="MU38" s="127"/>
      <c r="MV38" s="6" t="s">
        <v>17</v>
      </c>
      <c r="MW38" s="6" t="s">
        <v>17</v>
      </c>
      <c r="MX38" s="6" t="s">
        <v>17</v>
      </c>
      <c r="MY38" s="6" t="s">
        <v>17</v>
      </c>
      <c r="MZ38" s="6" t="s">
        <v>17</v>
      </c>
      <c r="NA38" s="6" t="s">
        <v>17</v>
      </c>
      <c r="NB38" s="21" t="s">
        <v>17</v>
      </c>
      <c r="NC38" s="21">
        <v>8739</v>
      </c>
      <c r="ND38" s="21">
        <v>4387</v>
      </c>
    </row>
    <row r="39" spans="1:368">
      <c r="A39" s="129" t="s">
        <v>123</v>
      </c>
      <c r="B39" s="129"/>
      <c r="C39" s="129"/>
      <c r="D39" s="129"/>
      <c r="E39" s="129"/>
      <c r="F39" s="129"/>
      <c r="G39" s="129"/>
      <c r="H39" s="129"/>
      <c r="I39" s="129"/>
      <c r="J39" s="129"/>
      <c r="K39" s="129"/>
      <c r="L39" s="129"/>
      <c r="M39" s="129"/>
      <c r="N39" s="129"/>
      <c r="O39" s="129"/>
      <c r="P39" s="141">
        <v>2721</v>
      </c>
      <c r="Q39" s="141"/>
      <c r="R39" s="129"/>
      <c r="S39" s="129"/>
      <c r="T39" s="129"/>
      <c r="U39" s="141">
        <v>3162</v>
      </c>
      <c r="V39" s="141">
        <v>3333</v>
      </c>
      <c r="W39" s="141">
        <v>3501</v>
      </c>
      <c r="X39" s="141">
        <v>3642</v>
      </c>
      <c r="Y39" s="141">
        <v>3756</v>
      </c>
      <c r="Z39" s="141">
        <v>3968</v>
      </c>
      <c r="AA39" s="141">
        <v>4178</v>
      </c>
      <c r="AB39" s="141">
        <v>4311</v>
      </c>
      <c r="AC39" s="141">
        <v>4443</v>
      </c>
      <c r="AD39" s="145"/>
      <c r="AE39" s="129"/>
      <c r="AF39" s="129"/>
      <c r="AG39" s="129"/>
      <c r="AH39" s="129"/>
      <c r="AI39" s="129"/>
      <c r="AJ39" s="129"/>
      <c r="AK39" s="129"/>
      <c r="AL39" s="129"/>
      <c r="AM39" s="129"/>
      <c r="AN39" s="129"/>
      <c r="AO39" s="129"/>
      <c r="AP39" s="129"/>
      <c r="AQ39" s="129">
        <v>7545</v>
      </c>
      <c r="AR39" s="129"/>
      <c r="AS39" s="129"/>
      <c r="AT39" s="129"/>
      <c r="AU39" s="129"/>
      <c r="AV39" s="141">
        <v>9498</v>
      </c>
      <c r="AW39" s="141">
        <v>9981</v>
      </c>
      <c r="AX39" s="141">
        <v>10485</v>
      </c>
      <c r="AY39" s="141">
        <v>10962</v>
      </c>
      <c r="AZ39" s="141">
        <v>11532</v>
      </c>
      <c r="BA39" s="141">
        <v>12152</v>
      </c>
      <c r="BB39" s="141">
        <v>12770</v>
      </c>
      <c r="BC39" s="141">
        <v>13239</v>
      </c>
      <c r="BD39" s="141">
        <v>13731</v>
      </c>
      <c r="BE39" s="145"/>
      <c r="BF39" s="129"/>
      <c r="BG39" s="129"/>
      <c r="BH39" s="129"/>
      <c r="BI39" s="129"/>
      <c r="BJ39" s="129"/>
      <c r="BK39" s="129"/>
      <c r="BL39" s="129"/>
      <c r="BM39" s="129"/>
      <c r="BN39" s="129"/>
      <c r="BO39" s="129"/>
      <c r="BP39" s="129"/>
      <c r="BQ39" s="7" t="s">
        <v>17</v>
      </c>
      <c r="BR39" s="129"/>
      <c r="BS39" s="129"/>
      <c r="BT39" s="129"/>
      <c r="BU39" s="129"/>
      <c r="BV39" s="35" t="s">
        <v>17</v>
      </c>
      <c r="BW39" s="35" t="s">
        <v>17</v>
      </c>
      <c r="BX39" s="35" t="s">
        <v>17</v>
      </c>
      <c r="BY39" s="35" t="s">
        <v>17</v>
      </c>
      <c r="BZ39" s="35" t="s">
        <v>17</v>
      </c>
      <c r="CA39" s="35" t="s">
        <v>17</v>
      </c>
      <c r="CB39" s="35" t="s">
        <v>17</v>
      </c>
      <c r="CC39" s="35" t="s">
        <v>17</v>
      </c>
      <c r="CD39" s="35" t="s">
        <v>17</v>
      </c>
      <c r="CE39" s="145"/>
      <c r="CF39" s="129"/>
      <c r="CG39" s="129"/>
      <c r="CH39" s="129"/>
      <c r="CI39" s="129"/>
      <c r="CJ39" s="129"/>
      <c r="CK39" s="129"/>
      <c r="CL39" s="129"/>
      <c r="CM39" s="129"/>
      <c r="CN39" s="129"/>
      <c r="CO39" s="129"/>
      <c r="CP39" s="129"/>
      <c r="CQ39" s="7" t="s">
        <v>17</v>
      </c>
      <c r="CR39" s="129"/>
      <c r="CS39" s="129"/>
      <c r="CT39" s="129"/>
      <c r="CU39" s="129"/>
      <c r="CV39" s="35" t="s">
        <v>17</v>
      </c>
      <c r="CW39" s="35" t="s">
        <v>17</v>
      </c>
      <c r="CX39" s="35" t="s">
        <v>17</v>
      </c>
      <c r="CY39" s="35" t="s">
        <v>17</v>
      </c>
      <c r="CZ39" s="35" t="s">
        <v>17</v>
      </c>
      <c r="DA39" s="35" t="s">
        <v>17</v>
      </c>
      <c r="DB39" s="35" t="s">
        <v>17</v>
      </c>
      <c r="DC39" s="35" t="s">
        <v>17</v>
      </c>
      <c r="DD39" s="35" t="s">
        <v>17</v>
      </c>
      <c r="DE39" s="145"/>
      <c r="DF39" s="129"/>
      <c r="DG39" s="129"/>
      <c r="DH39" s="129"/>
      <c r="DI39" s="129"/>
      <c r="DJ39" s="129"/>
      <c r="DK39" s="129"/>
      <c r="DL39" s="129"/>
      <c r="DM39" s="129"/>
      <c r="DN39" s="129"/>
      <c r="DO39" s="129"/>
      <c r="DP39" s="129"/>
      <c r="DQ39" s="129">
        <v>2721</v>
      </c>
      <c r="DR39" s="129"/>
      <c r="DS39" s="129"/>
      <c r="DT39" s="129"/>
      <c r="DU39" s="129"/>
      <c r="DV39" s="129">
        <v>3162</v>
      </c>
      <c r="DW39" s="141">
        <v>3333</v>
      </c>
      <c r="DX39" s="141">
        <v>3501</v>
      </c>
      <c r="DY39" s="141">
        <v>3642</v>
      </c>
      <c r="DZ39" s="141">
        <v>3756</v>
      </c>
      <c r="EA39" s="141">
        <v>3968</v>
      </c>
      <c r="EB39" s="141">
        <v>4178</v>
      </c>
      <c r="EC39" s="141">
        <v>4311</v>
      </c>
      <c r="ED39" s="141">
        <v>4443</v>
      </c>
      <c r="EE39" s="145"/>
      <c r="EF39" s="129"/>
      <c r="EG39" s="129"/>
      <c r="EH39" s="129"/>
      <c r="EI39" s="129"/>
      <c r="EJ39" s="129"/>
      <c r="EK39" s="129"/>
      <c r="EL39" s="129"/>
      <c r="EM39" s="129"/>
      <c r="EN39" s="129"/>
      <c r="EO39" s="129"/>
      <c r="EP39" s="129"/>
      <c r="EQ39" s="141">
        <v>7545</v>
      </c>
      <c r="ER39" s="129"/>
      <c r="ES39" s="129"/>
      <c r="ET39" s="129"/>
      <c r="EU39" s="129"/>
      <c r="EV39" s="129">
        <v>9498</v>
      </c>
      <c r="EW39" s="141">
        <v>9981</v>
      </c>
      <c r="EX39" s="141">
        <v>10485</v>
      </c>
      <c r="EY39" s="141">
        <v>10962</v>
      </c>
      <c r="EZ39" s="141">
        <v>11532</v>
      </c>
      <c r="FA39" s="141">
        <v>12152</v>
      </c>
      <c r="FB39" s="141">
        <v>12770</v>
      </c>
      <c r="FC39" s="141">
        <v>13239</v>
      </c>
      <c r="FD39" s="141">
        <v>13731</v>
      </c>
      <c r="FE39" s="145"/>
      <c r="FF39" s="129"/>
      <c r="FG39" s="129"/>
      <c r="FH39" s="129"/>
      <c r="FI39" s="129"/>
      <c r="FJ39" s="129"/>
      <c r="FK39" s="129"/>
      <c r="FL39" s="129"/>
      <c r="FM39" s="129"/>
      <c r="FN39" s="129"/>
      <c r="FO39" s="129"/>
      <c r="FP39" s="129"/>
      <c r="FQ39" s="7" t="s">
        <v>17</v>
      </c>
      <c r="FR39" s="129"/>
      <c r="FS39" s="129"/>
      <c r="FT39" s="129"/>
      <c r="FU39" s="129"/>
      <c r="FV39" s="35" t="s">
        <v>17</v>
      </c>
      <c r="FW39" s="35" t="s">
        <v>17</v>
      </c>
      <c r="FX39" s="35" t="s">
        <v>17</v>
      </c>
      <c r="FY39" s="35" t="s">
        <v>17</v>
      </c>
      <c r="FZ39" s="35" t="s">
        <v>17</v>
      </c>
      <c r="GA39" s="35" t="s">
        <v>17</v>
      </c>
      <c r="GB39" s="35" t="s">
        <v>17</v>
      </c>
      <c r="GC39" s="35" t="s">
        <v>17</v>
      </c>
      <c r="GD39" s="35" t="s">
        <v>17</v>
      </c>
      <c r="GE39" s="145"/>
      <c r="GF39" s="129"/>
      <c r="GG39" s="129"/>
      <c r="GH39" s="129"/>
      <c r="GI39" s="129"/>
      <c r="GJ39" s="129"/>
      <c r="GK39" s="129"/>
      <c r="GL39" s="129"/>
      <c r="GM39" s="129"/>
      <c r="GN39" s="129"/>
      <c r="GO39" s="129"/>
      <c r="GP39" s="129"/>
      <c r="GQ39" s="35" t="s">
        <v>17</v>
      </c>
      <c r="GR39" s="129"/>
      <c r="GS39" s="129"/>
      <c r="GT39" s="129"/>
      <c r="GU39" s="129"/>
      <c r="GV39" s="35" t="s">
        <v>17</v>
      </c>
      <c r="GW39" s="35" t="s">
        <v>17</v>
      </c>
      <c r="GX39" s="35" t="s">
        <v>17</v>
      </c>
      <c r="GY39" s="35" t="s">
        <v>17</v>
      </c>
      <c r="GZ39" s="35" t="s">
        <v>17</v>
      </c>
      <c r="HA39" s="35" t="s">
        <v>17</v>
      </c>
      <c r="HB39" s="35" t="s">
        <v>17</v>
      </c>
      <c r="HC39" s="35" t="s">
        <v>17</v>
      </c>
      <c r="HD39" s="35" t="s">
        <v>17</v>
      </c>
      <c r="HE39" s="145"/>
      <c r="HF39" s="129"/>
      <c r="HG39" s="129"/>
      <c r="HH39" s="129"/>
      <c r="HI39" s="129"/>
      <c r="HJ39" s="129"/>
      <c r="HK39" s="129"/>
      <c r="HL39" s="129"/>
      <c r="HM39" s="129"/>
      <c r="HN39" s="129"/>
      <c r="HO39" s="129"/>
      <c r="HP39" s="129"/>
      <c r="HQ39" s="7" t="s">
        <v>17</v>
      </c>
      <c r="HR39" s="129"/>
      <c r="HS39" s="129"/>
      <c r="HT39" s="129"/>
      <c r="HU39" s="129"/>
      <c r="HV39" s="7" t="s">
        <v>17</v>
      </c>
      <c r="HW39" s="7" t="s">
        <v>17</v>
      </c>
      <c r="HX39" s="7" t="s">
        <v>17</v>
      </c>
      <c r="HY39" s="7" t="s">
        <v>17</v>
      </c>
      <c r="HZ39" s="7" t="s">
        <v>17</v>
      </c>
      <c r="IA39" s="7" t="s">
        <v>17</v>
      </c>
      <c r="IB39" s="7" t="s">
        <v>17</v>
      </c>
      <c r="IC39" s="7" t="s">
        <v>17</v>
      </c>
      <c r="ID39" s="7" t="s">
        <v>17</v>
      </c>
      <c r="IE39" s="145"/>
      <c r="IF39" s="129"/>
      <c r="IG39" s="129"/>
      <c r="IH39" s="129"/>
      <c r="II39" s="129"/>
      <c r="IJ39" s="129"/>
      <c r="IK39" s="129"/>
      <c r="IL39" s="129"/>
      <c r="IM39" s="129"/>
      <c r="IN39" s="129"/>
      <c r="IO39" s="129"/>
      <c r="IP39" s="129"/>
      <c r="IQ39" s="7" t="s">
        <v>17</v>
      </c>
      <c r="IR39" s="129"/>
      <c r="IS39" s="129"/>
      <c r="IT39" s="129"/>
      <c r="IU39" s="129"/>
      <c r="IV39" s="7" t="s">
        <v>17</v>
      </c>
      <c r="IW39" s="7" t="s">
        <v>17</v>
      </c>
      <c r="IX39" s="7" t="s">
        <v>17</v>
      </c>
      <c r="IY39" s="7" t="s">
        <v>17</v>
      </c>
      <c r="IZ39" s="7" t="s">
        <v>17</v>
      </c>
      <c r="JA39" s="7" t="s">
        <v>17</v>
      </c>
      <c r="JB39" s="7" t="s">
        <v>17</v>
      </c>
      <c r="JC39" s="7" t="s">
        <v>17</v>
      </c>
      <c r="JD39" s="7" t="s">
        <v>17</v>
      </c>
      <c r="JE39" s="145"/>
      <c r="JF39" s="129"/>
      <c r="JG39" s="129"/>
      <c r="JH39" s="129"/>
      <c r="JI39" s="129"/>
      <c r="JJ39" s="129"/>
      <c r="JK39" s="129"/>
      <c r="JL39" s="129"/>
      <c r="JM39" s="129"/>
      <c r="JN39" s="129"/>
      <c r="JO39" s="129"/>
      <c r="JP39" s="129"/>
      <c r="JQ39" s="7" t="s">
        <v>17</v>
      </c>
      <c r="JR39" s="129"/>
      <c r="JS39" s="129"/>
      <c r="JT39" s="129"/>
      <c r="JU39" s="129"/>
      <c r="JV39" s="7" t="s">
        <v>17</v>
      </c>
      <c r="JW39" s="7" t="s">
        <v>17</v>
      </c>
      <c r="JX39" s="7" t="s">
        <v>17</v>
      </c>
      <c r="JY39" s="7" t="s">
        <v>17</v>
      </c>
      <c r="JZ39" s="7" t="s">
        <v>17</v>
      </c>
      <c r="KA39" s="7" t="s">
        <v>17</v>
      </c>
      <c r="KB39" s="7" t="s">
        <v>17</v>
      </c>
      <c r="KC39" s="7" t="s">
        <v>17</v>
      </c>
      <c r="KD39" s="7" t="s">
        <v>17</v>
      </c>
      <c r="KE39" s="145"/>
      <c r="KF39" s="129"/>
      <c r="KG39" s="129"/>
      <c r="KH39" s="129"/>
      <c r="KI39" s="129"/>
      <c r="KJ39" s="129"/>
      <c r="KK39" s="129"/>
      <c r="KL39" s="129"/>
      <c r="KM39" s="129"/>
      <c r="KN39" s="129"/>
      <c r="KO39" s="129"/>
      <c r="KP39" s="129"/>
      <c r="KQ39" s="7" t="s">
        <v>17</v>
      </c>
      <c r="KR39" s="129"/>
      <c r="KS39" s="129"/>
      <c r="KT39" s="129"/>
      <c r="KU39" s="129"/>
      <c r="KV39" s="7" t="s">
        <v>17</v>
      </c>
      <c r="KW39" s="7" t="s">
        <v>17</v>
      </c>
      <c r="KX39" s="7" t="s">
        <v>17</v>
      </c>
      <c r="KY39" s="7" t="s">
        <v>17</v>
      </c>
      <c r="KZ39" s="7" t="s">
        <v>17</v>
      </c>
      <c r="LA39" s="7"/>
      <c r="LB39" s="7" t="s">
        <v>17</v>
      </c>
      <c r="LC39" s="7" t="s">
        <v>17</v>
      </c>
      <c r="LD39" s="7" t="s">
        <v>17</v>
      </c>
      <c r="LE39" s="145"/>
      <c r="LF39" s="129"/>
      <c r="LG39" s="129"/>
      <c r="LH39" s="129"/>
      <c r="LI39" s="129"/>
      <c r="LJ39" s="129"/>
      <c r="LK39" s="129"/>
      <c r="LL39" s="129"/>
      <c r="LM39" s="129"/>
      <c r="LN39" s="129"/>
      <c r="LO39" s="129"/>
      <c r="LP39" s="129"/>
      <c r="LQ39" s="7" t="s">
        <v>17</v>
      </c>
      <c r="LR39" s="129"/>
      <c r="LS39" s="129"/>
      <c r="LT39" s="129"/>
      <c r="LU39" s="129"/>
      <c r="LV39" s="7" t="s">
        <v>17</v>
      </c>
      <c r="LW39" s="7" t="s">
        <v>17</v>
      </c>
      <c r="LX39" s="7" t="s">
        <v>17</v>
      </c>
      <c r="LY39" s="7" t="s">
        <v>17</v>
      </c>
      <c r="LZ39" s="7" t="s">
        <v>17</v>
      </c>
      <c r="MA39" s="7" t="s">
        <v>17</v>
      </c>
      <c r="MB39" s="7" t="s">
        <v>17</v>
      </c>
      <c r="MC39" s="7" t="s">
        <v>17</v>
      </c>
      <c r="MD39" s="7" t="s">
        <v>17</v>
      </c>
      <c r="ME39" s="145"/>
      <c r="MF39" s="129"/>
      <c r="MG39" s="129"/>
      <c r="MH39" s="129"/>
      <c r="MI39" s="129"/>
      <c r="MJ39" s="129"/>
      <c r="MK39" s="129"/>
      <c r="ML39" s="129"/>
      <c r="MM39" s="129"/>
      <c r="MN39" s="129"/>
      <c r="MO39" s="129"/>
      <c r="MP39" s="129"/>
      <c r="MQ39" s="7" t="s">
        <v>17</v>
      </c>
      <c r="MR39" s="129"/>
      <c r="MS39" s="129"/>
      <c r="MT39" s="129"/>
      <c r="MU39" s="129"/>
      <c r="MV39" s="7" t="s">
        <v>17</v>
      </c>
      <c r="MW39" s="7" t="s">
        <v>17</v>
      </c>
      <c r="MX39" s="7" t="s">
        <v>17</v>
      </c>
      <c r="MY39" s="7" t="s">
        <v>17</v>
      </c>
      <c r="MZ39" s="7" t="s">
        <v>17</v>
      </c>
      <c r="NA39" s="7" t="s">
        <v>17</v>
      </c>
      <c r="NB39" s="7" t="s">
        <v>17</v>
      </c>
      <c r="NC39" s="7" t="s">
        <v>17</v>
      </c>
      <c r="ND39" s="7" t="s">
        <v>17</v>
      </c>
    </row>
    <row r="40" spans="1:368">
      <c r="A40" s="127" t="s">
        <v>124</v>
      </c>
      <c r="B40" s="127"/>
      <c r="C40" s="127"/>
      <c r="D40" s="127"/>
      <c r="E40" s="127"/>
      <c r="F40" s="127"/>
      <c r="G40" s="127"/>
      <c r="H40" s="127"/>
      <c r="I40" s="127"/>
      <c r="J40" s="127"/>
      <c r="K40" s="127"/>
      <c r="L40" s="127"/>
      <c r="M40" s="127"/>
      <c r="N40" s="127"/>
      <c r="O40" s="127"/>
      <c r="P40" s="127">
        <v>5165</v>
      </c>
      <c r="Q40" s="127"/>
      <c r="R40" s="127"/>
      <c r="S40" s="127"/>
      <c r="T40" s="127"/>
      <c r="U40" s="127">
        <v>6840.5</v>
      </c>
      <c r="V40" s="127">
        <v>7244</v>
      </c>
      <c r="W40" s="127">
        <v>7536</v>
      </c>
      <c r="X40" s="127">
        <v>7798.5</v>
      </c>
      <c r="Y40" s="127">
        <v>8126.5</v>
      </c>
      <c r="Z40" s="127">
        <v>8216.5</v>
      </c>
      <c r="AA40" s="127">
        <v>8412</v>
      </c>
      <c r="AB40" s="127">
        <v>8556</v>
      </c>
      <c r="AC40" s="127">
        <v>8772</v>
      </c>
      <c r="AD40" s="143"/>
      <c r="AE40" s="127"/>
      <c r="AF40" s="127"/>
      <c r="AG40" s="127"/>
      <c r="AH40" s="127"/>
      <c r="AI40" s="127"/>
      <c r="AJ40" s="127"/>
      <c r="AK40" s="127"/>
      <c r="AL40" s="127"/>
      <c r="AM40" s="127"/>
      <c r="AN40" s="127"/>
      <c r="AO40" s="127"/>
      <c r="AP40" s="127"/>
      <c r="AQ40" s="127">
        <v>11349.5</v>
      </c>
      <c r="AR40" s="127"/>
      <c r="AS40" s="127"/>
      <c r="AT40" s="127"/>
      <c r="AU40" s="127"/>
      <c r="AV40" s="127">
        <v>14552.5</v>
      </c>
      <c r="AW40" s="127">
        <v>14933</v>
      </c>
      <c r="AX40" s="127">
        <v>15344</v>
      </c>
      <c r="AY40" s="127">
        <v>15479.5</v>
      </c>
      <c r="AZ40" s="127">
        <v>15471.5</v>
      </c>
      <c r="BA40" s="127">
        <v>16440.5</v>
      </c>
      <c r="BB40" s="127">
        <v>16957</v>
      </c>
      <c r="BC40" s="127">
        <v>16922.5</v>
      </c>
      <c r="BD40" s="127">
        <v>17390</v>
      </c>
      <c r="BE40" s="143"/>
      <c r="BF40" s="127"/>
      <c r="BG40" s="127"/>
      <c r="BH40" s="127"/>
      <c r="BI40" s="127"/>
      <c r="BJ40" s="127"/>
      <c r="BK40" s="127"/>
      <c r="BL40" s="127"/>
      <c r="BM40" s="127"/>
      <c r="BN40" s="127"/>
      <c r="BO40" s="127"/>
      <c r="BP40" s="127"/>
      <c r="BQ40" s="127">
        <v>6938.5</v>
      </c>
      <c r="BR40" s="127"/>
      <c r="BS40" s="127"/>
      <c r="BT40" s="127"/>
      <c r="BU40" s="127"/>
      <c r="BV40" s="127">
        <v>8658.5</v>
      </c>
      <c r="BW40" s="127">
        <v>9030</v>
      </c>
      <c r="BX40" s="127">
        <v>9635.5</v>
      </c>
      <c r="BY40" s="127">
        <v>10033</v>
      </c>
      <c r="BZ40" s="127">
        <v>10209</v>
      </c>
      <c r="CA40" s="127">
        <v>10388</v>
      </c>
      <c r="CB40" s="127">
        <v>10388</v>
      </c>
      <c r="CC40" s="127">
        <v>10438</v>
      </c>
      <c r="CD40" s="127">
        <v>10562.5</v>
      </c>
      <c r="CE40" s="143"/>
      <c r="CF40" s="127"/>
      <c r="CG40" s="127"/>
      <c r="CH40" s="127"/>
      <c r="CI40" s="127"/>
      <c r="CJ40" s="127"/>
      <c r="CK40" s="127"/>
      <c r="CL40" s="127"/>
      <c r="CM40" s="127"/>
      <c r="CN40" s="127"/>
      <c r="CO40" s="127"/>
      <c r="CP40" s="127"/>
      <c r="CQ40" s="127">
        <v>17431.5</v>
      </c>
      <c r="CR40" s="127"/>
      <c r="CS40" s="127"/>
      <c r="CT40" s="127"/>
      <c r="CU40" s="127"/>
      <c r="CV40" s="127">
        <v>20674.5</v>
      </c>
      <c r="CW40" s="127">
        <v>20886</v>
      </c>
      <c r="CX40" s="127">
        <v>22534</v>
      </c>
      <c r="CY40" s="127">
        <v>23366</v>
      </c>
      <c r="CZ40" s="127">
        <v>24109</v>
      </c>
      <c r="DA40" s="127">
        <v>24917</v>
      </c>
      <c r="DB40" s="127">
        <v>25713</v>
      </c>
      <c r="DC40" s="127">
        <v>26021</v>
      </c>
      <c r="DD40" s="127">
        <v>26549</v>
      </c>
      <c r="DE40" s="143"/>
      <c r="DF40" s="127"/>
      <c r="DG40" s="127"/>
      <c r="DH40" s="127"/>
      <c r="DI40" s="127"/>
      <c r="DJ40" s="127"/>
      <c r="DK40" s="127"/>
      <c r="DL40" s="127"/>
      <c r="DM40" s="127"/>
      <c r="DN40" s="127"/>
      <c r="DO40" s="127"/>
      <c r="DP40" s="127"/>
      <c r="DQ40" s="127">
        <v>6792</v>
      </c>
      <c r="DR40" s="127"/>
      <c r="DS40" s="127"/>
      <c r="DT40" s="127"/>
      <c r="DU40" s="127"/>
      <c r="DV40" s="127">
        <v>7948</v>
      </c>
      <c r="DW40" s="127">
        <v>8559</v>
      </c>
      <c r="DX40" s="127">
        <v>9033.5</v>
      </c>
      <c r="DY40" s="127">
        <v>9314</v>
      </c>
      <c r="DZ40" s="127">
        <v>9486.5</v>
      </c>
      <c r="EA40" s="127">
        <v>9507</v>
      </c>
      <c r="EB40" s="127">
        <v>9662</v>
      </c>
      <c r="EC40" s="127">
        <v>9711</v>
      </c>
      <c r="ED40" s="127">
        <v>9808.5</v>
      </c>
      <c r="EE40" s="143"/>
      <c r="EF40" s="127"/>
      <c r="EG40" s="127"/>
      <c r="EH40" s="127"/>
      <c r="EI40" s="127"/>
      <c r="EJ40" s="127"/>
      <c r="EK40" s="127"/>
      <c r="EL40" s="127"/>
      <c r="EM40" s="127"/>
      <c r="EN40" s="127"/>
      <c r="EO40" s="127"/>
      <c r="EP40" s="127"/>
      <c r="EQ40" s="127">
        <v>15132</v>
      </c>
      <c r="ER40" s="127"/>
      <c r="ES40" s="127"/>
      <c r="ET40" s="127"/>
      <c r="EU40" s="127"/>
      <c r="EV40" s="127">
        <v>17089</v>
      </c>
      <c r="EW40" s="127">
        <v>17998.5</v>
      </c>
      <c r="EX40" s="127">
        <v>20777</v>
      </c>
      <c r="EY40" s="127">
        <v>21600</v>
      </c>
      <c r="EZ40" s="127">
        <v>20387.5</v>
      </c>
      <c r="FA40" s="127">
        <v>21383</v>
      </c>
      <c r="FB40" s="127">
        <v>20993</v>
      </c>
      <c r="FC40" s="50">
        <v>21086</v>
      </c>
      <c r="FD40" s="127">
        <v>21464</v>
      </c>
      <c r="FE40" s="143"/>
      <c r="FF40" s="127"/>
      <c r="FG40" s="127"/>
      <c r="FH40" s="127"/>
      <c r="FI40" s="127"/>
      <c r="FJ40" s="127"/>
      <c r="FK40" s="127"/>
      <c r="FL40" s="127"/>
      <c r="FM40" s="127"/>
      <c r="FN40" s="127"/>
      <c r="FO40" s="127"/>
      <c r="FP40" s="127"/>
      <c r="FQ40" s="127">
        <v>5128</v>
      </c>
      <c r="FR40" s="127"/>
      <c r="FS40" s="127"/>
      <c r="FT40" s="127"/>
      <c r="FU40" s="127"/>
      <c r="FV40" s="127">
        <v>6796</v>
      </c>
      <c r="FW40" s="127">
        <v>7103.5</v>
      </c>
      <c r="FX40" s="127">
        <v>7451</v>
      </c>
      <c r="FY40" s="127">
        <v>7635</v>
      </c>
      <c r="FZ40" s="127">
        <v>7685</v>
      </c>
      <c r="GA40" s="127">
        <v>8299</v>
      </c>
      <c r="GB40" s="127">
        <v>8317</v>
      </c>
      <c r="GC40" s="127">
        <v>8764.5</v>
      </c>
      <c r="GD40" s="127">
        <v>9077.5</v>
      </c>
      <c r="GE40" s="143"/>
      <c r="GF40" s="127"/>
      <c r="GG40" s="127"/>
      <c r="GH40" s="127"/>
      <c r="GI40" s="127"/>
      <c r="GJ40" s="127"/>
      <c r="GK40" s="127"/>
      <c r="GL40" s="127"/>
      <c r="GM40" s="127"/>
      <c r="GN40" s="127"/>
      <c r="GO40" s="127"/>
      <c r="GP40" s="127"/>
      <c r="GQ40" s="127">
        <v>10889</v>
      </c>
      <c r="GR40" s="127"/>
      <c r="GS40" s="127"/>
      <c r="GT40" s="127"/>
      <c r="GU40" s="127"/>
      <c r="GV40" s="127">
        <v>13711.5</v>
      </c>
      <c r="GW40" s="127">
        <v>13698</v>
      </c>
      <c r="GX40" s="127">
        <v>14270</v>
      </c>
      <c r="GY40" s="127">
        <v>14654</v>
      </c>
      <c r="GZ40" s="127">
        <v>15156</v>
      </c>
      <c r="HA40" s="127">
        <v>15696</v>
      </c>
      <c r="HB40" s="127">
        <v>16245</v>
      </c>
      <c r="HC40" s="127">
        <v>16692</v>
      </c>
      <c r="HD40" s="127">
        <v>17294</v>
      </c>
      <c r="HE40" s="143"/>
      <c r="HF40" s="127"/>
      <c r="HG40" s="127"/>
      <c r="HH40" s="127"/>
      <c r="HI40" s="127"/>
      <c r="HJ40" s="127"/>
      <c r="HK40" s="127"/>
      <c r="HL40" s="127"/>
      <c r="HM40" s="127"/>
      <c r="HN40" s="127"/>
      <c r="HO40" s="127"/>
      <c r="HP40" s="127"/>
      <c r="HQ40" s="127">
        <v>4884.5</v>
      </c>
      <c r="HR40" s="127"/>
      <c r="HS40" s="127"/>
      <c r="HT40" s="127"/>
      <c r="HU40" s="127"/>
      <c r="HV40" s="127">
        <v>6598</v>
      </c>
      <c r="HW40" s="127">
        <v>6732</v>
      </c>
      <c r="HX40" s="127">
        <v>7146</v>
      </c>
      <c r="HY40" s="127">
        <v>7505</v>
      </c>
      <c r="HZ40" s="127">
        <v>7401</v>
      </c>
      <c r="IA40" s="127">
        <v>7437</v>
      </c>
      <c r="IB40" s="127">
        <v>7488</v>
      </c>
      <c r="IC40" s="127">
        <v>7604</v>
      </c>
      <c r="ID40" s="127">
        <v>7859</v>
      </c>
      <c r="IE40" s="143"/>
      <c r="IF40" s="127"/>
      <c r="IG40" s="127"/>
      <c r="IH40" s="127"/>
      <c r="II40" s="127"/>
      <c r="IJ40" s="127"/>
      <c r="IK40" s="127"/>
      <c r="IL40" s="127"/>
      <c r="IM40" s="127"/>
      <c r="IN40" s="127"/>
      <c r="IO40" s="127"/>
      <c r="IP40" s="127"/>
      <c r="IQ40" s="127">
        <v>10783.5</v>
      </c>
      <c r="IR40" s="127"/>
      <c r="IS40" s="127"/>
      <c r="IT40" s="127"/>
      <c r="IU40" s="127"/>
      <c r="IV40" s="127">
        <v>14029</v>
      </c>
      <c r="IW40" s="127">
        <v>14299</v>
      </c>
      <c r="IX40" s="127">
        <v>14568</v>
      </c>
      <c r="IY40" s="127">
        <v>14924</v>
      </c>
      <c r="IZ40" s="127">
        <v>15057</v>
      </c>
      <c r="JA40" s="127">
        <v>15064</v>
      </c>
      <c r="JB40" s="127">
        <v>15338</v>
      </c>
      <c r="JC40" s="127">
        <v>15334</v>
      </c>
      <c r="JD40" s="127">
        <v>15586</v>
      </c>
      <c r="JE40" s="143"/>
      <c r="JF40" s="127"/>
      <c r="JG40" s="127"/>
      <c r="JH40" s="127"/>
      <c r="JI40" s="127"/>
      <c r="JJ40" s="127"/>
      <c r="JK40" s="127"/>
      <c r="JL40" s="127"/>
      <c r="JM40" s="127"/>
      <c r="JN40" s="127"/>
      <c r="JO40" s="127"/>
      <c r="JP40" s="127"/>
      <c r="JQ40" s="127">
        <v>4700</v>
      </c>
      <c r="JR40" s="127"/>
      <c r="JS40" s="127"/>
      <c r="JT40" s="127"/>
      <c r="JU40" s="127"/>
      <c r="JV40" s="127">
        <v>6114</v>
      </c>
      <c r="JW40" s="127">
        <v>6619</v>
      </c>
      <c r="JX40" s="127">
        <v>6687.5</v>
      </c>
      <c r="JY40" s="127">
        <v>6968.5</v>
      </c>
      <c r="JZ40" s="127">
        <v>7534.5</v>
      </c>
      <c r="KA40" s="127">
        <v>7535</v>
      </c>
      <c r="KB40" s="127">
        <v>7856</v>
      </c>
      <c r="KC40" s="127">
        <v>7627</v>
      </c>
      <c r="KD40" s="127">
        <v>7774</v>
      </c>
      <c r="KE40" s="143"/>
      <c r="KF40" s="127"/>
      <c r="KG40" s="127"/>
      <c r="KH40" s="127"/>
      <c r="KI40" s="127"/>
      <c r="KJ40" s="127"/>
      <c r="KK40" s="127"/>
      <c r="KL40" s="127"/>
      <c r="KM40" s="127"/>
      <c r="KN40" s="127"/>
      <c r="KO40" s="127"/>
      <c r="KP40" s="127"/>
      <c r="KQ40" s="127">
        <v>11063</v>
      </c>
      <c r="KR40" s="127"/>
      <c r="KS40" s="127"/>
      <c r="KT40" s="127"/>
      <c r="KU40" s="127"/>
      <c r="KV40" s="127">
        <v>12294.5</v>
      </c>
      <c r="KW40" s="127">
        <v>14192</v>
      </c>
      <c r="KX40" s="127">
        <v>13722</v>
      </c>
      <c r="KY40" s="127">
        <v>14210</v>
      </c>
      <c r="KZ40" s="127">
        <v>12574</v>
      </c>
      <c r="LA40" s="127">
        <v>12703</v>
      </c>
      <c r="LB40" s="127">
        <v>12966</v>
      </c>
      <c r="LC40" s="127">
        <v>13901</v>
      </c>
      <c r="LD40" s="127">
        <v>14274.5</v>
      </c>
      <c r="LE40" s="143"/>
      <c r="LF40" s="127"/>
      <c r="LG40" s="127"/>
      <c r="LH40" s="127"/>
      <c r="LI40" s="127"/>
      <c r="LJ40" s="127"/>
      <c r="LK40" s="127"/>
      <c r="LL40" s="127"/>
      <c r="LM40" s="127"/>
      <c r="LN40" s="127"/>
      <c r="LO40" s="127"/>
      <c r="LP40" s="127"/>
      <c r="LQ40" s="127">
        <v>4326</v>
      </c>
      <c r="LR40" s="127"/>
      <c r="LS40" s="127"/>
      <c r="LT40" s="127"/>
      <c r="LU40" s="127"/>
      <c r="LV40" s="127">
        <v>5677</v>
      </c>
      <c r="LW40" s="127">
        <v>6069</v>
      </c>
      <c r="LX40" s="127">
        <v>6182</v>
      </c>
      <c r="LY40" s="127">
        <v>6496</v>
      </c>
      <c r="LZ40" s="127">
        <v>6639</v>
      </c>
      <c r="MA40" s="127">
        <v>6796</v>
      </c>
      <c r="MB40" s="127">
        <v>6930</v>
      </c>
      <c r="MC40" s="127">
        <v>6250</v>
      </c>
      <c r="MD40" s="127">
        <v>6456</v>
      </c>
      <c r="ME40" s="143"/>
      <c r="MF40" s="127"/>
      <c r="MG40" s="127"/>
      <c r="MH40" s="127"/>
      <c r="MI40" s="127"/>
      <c r="MJ40" s="127"/>
      <c r="MK40" s="127"/>
      <c r="ML40" s="127"/>
      <c r="MM40" s="127"/>
      <c r="MN40" s="127"/>
      <c r="MO40" s="127"/>
      <c r="MP40" s="127"/>
      <c r="MQ40" s="127">
        <v>8875</v>
      </c>
      <c r="MR40" s="127"/>
      <c r="MS40" s="127"/>
      <c r="MT40" s="127"/>
      <c r="MU40" s="127"/>
      <c r="MV40" s="127">
        <v>11806</v>
      </c>
      <c r="MW40" s="127">
        <v>11532</v>
      </c>
      <c r="MX40" s="127">
        <v>11829.5</v>
      </c>
      <c r="MY40" s="127">
        <v>11963</v>
      </c>
      <c r="MZ40" s="127">
        <v>12584</v>
      </c>
      <c r="NA40" s="127">
        <v>12617</v>
      </c>
      <c r="NB40" s="127">
        <v>12846</v>
      </c>
      <c r="NC40" s="127">
        <v>12442</v>
      </c>
      <c r="ND40" s="127">
        <v>11568</v>
      </c>
    </row>
    <row r="41" spans="1:368">
      <c r="A41" s="127"/>
      <c r="B41" s="178"/>
      <c r="C41" s="179"/>
      <c r="D41" s="179">
        <f t="shared" ref="D41" si="256">(D40/D$6)*100</f>
        <v>0</v>
      </c>
      <c r="E41" s="179">
        <f t="shared" ref="E41" si="257">(E40/E$6)*100</f>
        <v>0</v>
      </c>
      <c r="F41" s="179">
        <f t="shared" ref="F41" si="258">(F40/F$6)*100</f>
        <v>0</v>
      </c>
      <c r="G41" s="179">
        <f t="shared" ref="G41" si="259">(G40/G$6)*100</f>
        <v>0</v>
      </c>
      <c r="H41" s="179">
        <f t="shared" ref="H41" si="260">(H40/H$6)*100</f>
        <v>0</v>
      </c>
      <c r="I41" s="179">
        <f t="shared" ref="I41" si="261">(I40/I$6)*100</f>
        <v>0</v>
      </c>
      <c r="J41" s="179">
        <f t="shared" ref="J41" si="262">(J40/J$6)*100</f>
        <v>0</v>
      </c>
      <c r="K41" s="179">
        <f t="shared" ref="K41" si="263">(K40/K$6)*100</f>
        <v>0</v>
      </c>
      <c r="L41" s="179">
        <f t="shared" ref="L41" si="264">(L40/L$6)*100</f>
        <v>0</v>
      </c>
      <c r="M41" s="179">
        <f t="shared" ref="M41" si="265">(M40/M$6)*100</f>
        <v>0</v>
      </c>
      <c r="N41" s="179">
        <f t="shared" ref="N41" si="266">(N40/N$6)*100</f>
        <v>0</v>
      </c>
      <c r="O41" s="179">
        <f t="shared" ref="O41" si="267">(O40/O$6)*100</f>
        <v>0</v>
      </c>
      <c r="P41" s="179">
        <f t="shared" ref="P41" si="268">(P40/P$6)*100</f>
        <v>112.79755405110285</v>
      </c>
      <c r="Q41" s="179"/>
      <c r="R41" s="179">
        <f t="shared" ref="R41" si="269">(R40/R$6)*100</f>
        <v>0</v>
      </c>
      <c r="S41" s="179">
        <f t="shared" ref="S41" si="270">(S40/S$6)*100</f>
        <v>0</v>
      </c>
      <c r="T41" s="179">
        <f t="shared" ref="T41" si="271">(T40/T$6)*100</f>
        <v>0</v>
      </c>
      <c r="U41" s="179">
        <f t="shared" ref="U41:AC41" si="272">(U40/U$6)*100</f>
        <v>109.36051159072741</v>
      </c>
      <c r="V41" s="179">
        <f t="shared" si="272"/>
        <v>110.8153587272449</v>
      </c>
      <c r="W41" s="179">
        <f t="shared" si="272"/>
        <v>108.41605524384981</v>
      </c>
      <c r="X41" s="179">
        <f t="shared" si="272"/>
        <v>107.17377860235003</v>
      </c>
      <c r="Y41" s="179">
        <f t="shared" si="272"/>
        <v>108.38223526273674</v>
      </c>
      <c r="Z41" s="179">
        <f t="shared" si="272"/>
        <v>106.99960932413074</v>
      </c>
      <c r="AA41" s="179">
        <f t="shared" si="272"/>
        <v>105.09745127436281</v>
      </c>
      <c r="AB41" s="179">
        <f t="shared" si="272"/>
        <v>104.64774951076321</v>
      </c>
      <c r="AC41" s="179">
        <f t="shared" si="272"/>
        <v>103.6634365398251</v>
      </c>
      <c r="AD41" s="206"/>
      <c r="AE41" s="179"/>
      <c r="AF41" s="179">
        <f t="shared" ref="AF41" si="273">(AF40/AF$6)*100</f>
        <v>0</v>
      </c>
      <c r="AG41" s="179">
        <f t="shared" ref="AG41" si="274">(AG40/AG$6)*100</f>
        <v>0</v>
      </c>
      <c r="AH41" s="179">
        <f t="shared" ref="AH41" si="275">(AH40/AH$6)*100</f>
        <v>0</v>
      </c>
      <c r="AI41" s="179">
        <f t="shared" ref="AI41" si="276">(AI40/AI$6)*100</f>
        <v>0</v>
      </c>
      <c r="AJ41" s="179">
        <f t="shared" ref="AJ41" si="277">(AJ40/AJ$6)*100</f>
        <v>0</v>
      </c>
      <c r="AK41" s="179">
        <f t="shared" ref="AK41" si="278">(AK40/AK$6)*100</f>
        <v>0</v>
      </c>
      <c r="AL41" s="179">
        <f t="shared" ref="AL41" si="279">(AL40/AL$6)*100</f>
        <v>0</v>
      </c>
      <c r="AM41" s="179">
        <f t="shared" ref="AM41" si="280">(AM40/AM$6)*100</f>
        <v>0</v>
      </c>
      <c r="AN41" s="179">
        <f t="shared" ref="AN41" si="281">(AN40/AN$6)*100</f>
        <v>0</v>
      </c>
      <c r="AO41" s="179">
        <f t="shared" ref="AO41" si="282">(AO40/AO$6)*100</f>
        <v>0</v>
      </c>
      <c r="AP41" s="179">
        <f t="shared" ref="AP41" si="283">(AP40/AP$6)*100</f>
        <v>0</v>
      </c>
      <c r="AQ41" s="179">
        <f t="shared" ref="AQ41" si="284">(AQ40/AQ$6)*100</f>
        <v>95.970742431929651</v>
      </c>
      <c r="AR41" s="179">
        <f t="shared" ref="AR41" si="285">(AR40/AR$6)*100</f>
        <v>0</v>
      </c>
      <c r="AS41" s="179">
        <f t="shared" ref="AS41" si="286">(AS40/AS$6)*100</f>
        <v>0</v>
      </c>
      <c r="AT41" s="179">
        <f t="shared" ref="AT41" si="287">(AT40/AT$6)*100</f>
        <v>0</v>
      </c>
      <c r="AU41" s="179">
        <f t="shared" ref="AU41" si="288">(AU40/AU$6)*100</f>
        <v>0</v>
      </c>
      <c r="AV41" s="179">
        <f t="shared" ref="AV41:BD41" si="289">(AV40/AV$6)*100</f>
        <v>96.056105610561062</v>
      </c>
      <c r="AW41" s="179">
        <f t="shared" si="289"/>
        <v>93.603284545710977</v>
      </c>
      <c r="AX41" s="179">
        <f t="shared" si="289"/>
        <v>90.975927902288618</v>
      </c>
      <c r="AY41" s="179">
        <f t="shared" si="289"/>
        <v>88.474508459076361</v>
      </c>
      <c r="AZ41" s="179">
        <f t="shared" si="289"/>
        <v>87.652257662455384</v>
      </c>
      <c r="BA41" s="179">
        <f t="shared" si="289"/>
        <v>91.204371463441689</v>
      </c>
      <c r="BB41" s="179">
        <f t="shared" si="289"/>
        <v>92.127567097685542</v>
      </c>
      <c r="BC41" s="179">
        <f t="shared" si="289"/>
        <v>91.030123722431412</v>
      </c>
      <c r="BD41" s="179">
        <f t="shared" si="289"/>
        <v>91.142557651991623</v>
      </c>
      <c r="BE41" s="206">
        <f t="shared" ref="BE41" si="290">(BE40/BE$6)*100</f>
        <v>0</v>
      </c>
      <c r="BF41" s="179">
        <f t="shared" ref="BF41" si="291">(BF40/BF$6)*100</f>
        <v>0</v>
      </c>
      <c r="BG41" s="179">
        <f t="shared" ref="BG41" si="292">(BG40/BG$6)*100</f>
        <v>0</v>
      </c>
      <c r="BH41" s="179">
        <f t="shared" ref="BH41" si="293">(BH40/BH$6)*100</f>
        <v>0</v>
      </c>
      <c r="BI41" s="179">
        <f t="shared" ref="BI41" si="294">(BI40/BI$6)*100</f>
        <v>0</v>
      </c>
      <c r="BJ41" s="179">
        <f t="shared" ref="BJ41" si="295">(BJ40/BJ$6)*100</f>
        <v>0</v>
      </c>
      <c r="BK41" s="179">
        <f t="shared" ref="BK41" si="296">(BK40/BK$6)*100</f>
        <v>0</v>
      </c>
      <c r="BL41" s="179">
        <f t="shared" ref="BL41" si="297">(BL40/BL$6)*100</f>
        <v>0</v>
      </c>
      <c r="BM41" s="179">
        <f t="shared" ref="BM41" si="298">(BM40/BM$6)*100</f>
        <v>0</v>
      </c>
      <c r="BN41" s="179">
        <f t="shared" ref="BN41" si="299">(BN40/BN$6)*100</f>
        <v>0</v>
      </c>
      <c r="BO41" s="179">
        <f t="shared" ref="BO41" si="300">(BO40/BO$6)*100</f>
        <v>0</v>
      </c>
      <c r="BP41" s="179">
        <f t="shared" ref="BP41" si="301">(BP40/BP$6)*100</f>
        <v>0</v>
      </c>
      <c r="BQ41" s="179">
        <f t="shared" ref="BQ41" si="302">(BQ40/BQ$6)*100</f>
        <v>123.28535891968728</v>
      </c>
      <c r="BR41" s="179">
        <f t="shared" ref="BR41" si="303">(BR40/BR$6)*100</f>
        <v>0</v>
      </c>
      <c r="BS41" s="179">
        <f t="shared" ref="BS41" si="304">(BS40/BS$6)*100</f>
        <v>0</v>
      </c>
      <c r="BT41" s="179">
        <f t="shared" ref="BT41" si="305">(BT40/BT$6)*100</f>
        <v>0</v>
      </c>
      <c r="BU41" s="179">
        <f t="shared" ref="BU41" si="306">(BU40/BU$6)*100</f>
        <v>0</v>
      </c>
      <c r="BV41" s="179">
        <f t="shared" ref="BV41:CD41" si="307">(BV40/BV$6)*100</f>
        <v>109.15910237014623</v>
      </c>
      <c r="BW41" s="179">
        <f t="shared" si="307"/>
        <v>107.29562737642586</v>
      </c>
      <c r="BX41" s="179">
        <f t="shared" si="307"/>
        <v>108.21540880503144</v>
      </c>
      <c r="BY41" s="179">
        <f t="shared" si="307"/>
        <v>106.45092838196287</v>
      </c>
      <c r="BZ41" s="179">
        <f t="shared" si="307"/>
        <v>104.19473361910593</v>
      </c>
      <c r="CA41" s="179">
        <f t="shared" si="307"/>
        <v>105.69800569800569</v>
      </c>
      <c r="CB41" s="179">
        <f t="shared" si="307"/>
        <v>103.39404797451976</v>
      </c>
      <c r="CC41" s="179">
        <f t="shared" si="307"/>
        <v>100.67515432098766</v>
      </c>
      <c r="CD41" s="179">
        <f t="shared" si="307"/>
        <v>99.947956093868285</v>
      </c>
      <c r="CE41" s="206">
        <f t="shared" ref="CE41" si="308">(CE40/CE$6)*100</f>
        <v>0</v>
      </c>
      <c r="CF41" s="179">
        <f t="shared" ref="CF41" si="309">(CF40/CF$6)*100</f>
        <v>0</v>
      </c>
      <c r="CG41" s="179">
        <f t="shared" ref="CG41" si="310">(CG40/CG$6)*100</f>
        <v>0</v>
      </c>
      <c r="CH41" s="179">
        <f t="shared" ref="CH41" si="311">(CH40/CH$6)*100</f>
        <v>0</v>
      </c>
      <c r="CI41" s="179">
        <f t="shared" ref="CI41" si="312">(CI40/CI$6)*100</f>
        <v>0</v>
      </c>
      <c r="CJ41" s="179">
        <f t="shared" ref="CJ41" si="313">(CJ40/CJ$6)*100</f>
        <v>0</v>
      </c>
      <c r="CK41" s="179">
        <f t="shared" ref="CK41" si="314">(CK40/CK$6)*100</f>
        <v>0</v>
      </c>
      <c r="CL41" s="179">
        <f t="shared" ref="CL41" si="315">(CL40/CL$6)*100</f>
        <v>0</v>
      </c>
      <c r="CM41" s="179">
        <f t="shared" ref="CM41" si="316">(CM40/CM$6)*100</f>
        <v>0</v>
      </c>
      <c r="CN41" s="179">
        <f t="shared" ref="CN41" si="317">(CN40/CN$6)*100</f>
        <v>0</v>
      </c>
      <c r="CO41" s="179">
        <f t="shared" ref="CO41" si="318">(CO40/CO$6)*100</f>
        <v>0</v>
      </c>
      <c r="CP41" s="179">
        <f t="shared" ref="CP41" si="319">(CP40/CP$6)*100</f>
        <v>0</v>
      </c>
      <c r="CQ41" s="179">
        <f t="shared" ref="CQ41" si="320">(CQ40/CQ$6)*100</f>
        <v>108.67518703241896</v>
      </c>
      <c r="CR41" s="179">
        <f t="shared" ref="CR41" si="321">(CR40/CR$6)*100</f>
        <v>0</v>
      </c>
      <c r="CS41" s="179">
        <f t="shared" ref="CS41" si="322">(CS40/CS$6)*100</f>
        <v>0</v>
      </c>
      <c r="CT41" s="179">
        <f t="shared" ref="CT41" si="323">(CT40/CT$6)*100</f>
        <v>0</v>
      </c>
      <c r="CU41" s="179">
        <f t="shared" ref="CU41" si="324">(CU40/CU$6)*100</f>
        <v>0</v>
      </c>
      <c r="CV41" s="179">
        <f t="shared" ref="CV41:DD41" si="325">(CV40/CV$6)*100</f>
        <v>101.64454277286134</v>
      </c>
      <c r="CW41" s="179">
        <f t="shared" si="325"/>
        <v>99.961711496123286</v>
      </c>
      <c r="CX41" s="179">
        <f t="shared" si="325"/>
        <v>99.595589047755851</v>
      </c>
      <c r="CY41" s="179">
        <f t="shared" si="325"/>
        <v>99.351574292578178</v>
      </c>
      <c r="CZ41" s="179">
        <f t="shared" si="325"/>
        <v>99.582817017761258</v>
      </c>
      <c r="DA41" s="179">
        <f t="shared" si="325"/>
        <v>99.652055671092626</v>
      </c>
      <c r="DB41" s="179">
        <f t="shared" si="325"/>
        <v>98.865733620424493</v>
      </c>
      <c r="DC41" s="179">
        <f t="shared" si="325"/>
        <v>97.04258969195196</v>
      </c>
      <c r="DD41" s="179">
        <f t="shared" si="325"/>
        <v>94.909376899152747</v>
      </c>
      <c r="DE41" s="206">
        <f t="shared" ref="DE41" si="326">(DE40/DE$6)*100</f>
        <v>0</v>
      </c>
      <c r="DF41" s="179">
        <f t="shared" ref="DF41" si="327">(DF40/DF$6)*100</f>
        <v>0</v>
      </c>
      <c r="DG41" s="179">
        <f t="shared" ref="DG41" si="328">(DG40/DG$6)*100</f>
        <v>0</v>
      </c>
      <c r="DH41" s="179">
        <f t="shared" ref="DH41" si="329">(DH40/DH$6)*100</f>
        <v>0</v>
      </c>
      <c r="DI41" s="179">
        <f t="shared" ref="DI41" si="330">(DI40/DI$6)*100</f>
        <v>0</v>
      </c>
      <c r="DJ41" s="179">
        <f t="shared" ref="DJ41" si="331">(DJ40/DJ$6)*100</f>
        <v>0</v>
      </c>
      <c r="DK41" s="179">
        <f t="shared" ref="DK41" si="332">(DK40/DK$6)*100</f>
        <v>0</v>
      </c>
      <c r="DL41" s="179">
        <f t="shared" ref="DL41" si="333">(DL40/DL$6)*100</f>
        <v>0</v>
      </c>
      <c r="DM41" s="179">
        <f t="shared" ref="DM41" si="334">(DM40/DM$6)*100</f>
        <v>0</v>
      </c>
      <c r="DN41" s="179">
        <f t="shared" ref="DN41" si="335">(DN40/DN$6)*100</f>
        <v>0</v>
      </c>
      <c r="DO41" s="179">
        <f t="shared" ref="DO41" si="336">(DO40/DO$6)*100</f>
        <v>0</v>
      </c>
      <c r="DP41" s="179">
        <f t="shared" ref="DP41" si="337">(DP40/DP$6)*100</f>
        <v>0</v>
      </c>
      <c r="DQ41" s="179">
        <f t="shared" ref="DQ41" si="338">(DQ40/DQ$6)*100</f>
        <v>133.46433483985066</v>
      </c>
      <c r="DR41" s="179">
        <f t="shared" ref="DR41" si="339">(DR40/DR$6)*100</f>
        <v>0</v>
      </c>
      <c r="DS41" s="179">
        <f t="shared" ref="DS41" si="340">(DS40/DS$6)*100</f>
        <v>0</v>
      </c>
      <c r="DT41" s="179">
        <f t="shared" ref="DT41" si="341">(DT40/DT$6)*100</f>
        <v>0</v>
      </c>
      <c r="DU41" s="179">
        <f t="shared" ref="DU41" si="342">(DU40/DU$6)*100</f>
        <v>0</v>
      </c>
      <c r="DV41" s="179">
        <f t="shared" ref="DV41:ED41" si="343">(DV40/DV$6)*100</f>
        <v>119.84318455971051</v>
      </c>
      <c r="DW41" s="179">
        <f t="shared" si="343"/>
        <v>118.64430274466315</v>
      </c>
      <c r="DX41" s="179">
        <f t="shared" si="343"/>
        <v>119.19118617231825</v>
      </c>
      <c r="DY41" s="179">
        <f t="shared" si="343"/>
        <v>122.98144847164455</v>
      </c>
      <c r="DZ41" s="179">
        <f t="shared" si="343"/>
        <v>111.5271573007289</v>
      </c>
      <c r="EA41" s="179">
        <f t="shared" si="343"/>
        <v>112.9634030418251</v>
      </c>
      <c r="EB41" s="179">
        <f t="shared" si="343"/>
        <v>106.69169611307422</v>
      </c>
      <c r="EC41" s="179">
        <f t="shared" si="343"/>
        <v>102.41510229909301</v>
      </c>
      <c r="ED41" s="179">
        <f t="shared" si="343"/>
        <v>100.46604527296938</v>
      </c>
      <c r="EE41" s="206">
        <f t="shared" ref="EE41" si="344">(EE40/EE$6)*100</f>
        <v>0</v>
      </c>
      <c r="EF41" s="179">
        <f t="shared" ref="EF41" si="345">(EF40/EF$6)*100</f>
        <v>0</v>
      </c>
      <c r="EG41" s="179">
        <f t="shared" ref="EG41" si="346">(EG40/EG$6)*100</f>
        <v>0</v>
      </c>
      <c r="EH41" s="179">
        <f t="shared" ref="EH41" si="347">(EH40/EH$6)*100</f>
        <v>0</v>
      </c>
      <c r="EI41" s="179">
        <f t="shared" ref="EI41" si="348">(EI40/EI$6)*100</f>
        <v>0</v>
      </c>
      <c r="EJ41" s="179">
        <f t="shared" ref="EJ41" si="349">(EJ40/EJ$6)*100</f>
        <v>0</v>
      </c>
      <c r="EK41" s="179">
        <f t="shared" ref="EK41" si="350">(EK40/EK$6)*100</f>
        <v>0</v>
      </c>
      <c r="EL41" s="179">
        <f t="shared" ref="EL41" si="351">(EL40/EL$6)*100</f>
        <v>0</v>
      </c>
      <c r="EM41" s="179">
        <f t="shared" ref="EM41" si="352">(EM40/EM$6)*100</f>
        <v>0</v>
      </c>
      <c r="EN41" s="179">
        <f t="shared" ref="EN41" si="353">(EN40/EN$6)*100</f>
        <v>0</v>
      </c>
      <c r="EO41" s="179">
        <f t="shared" ref="EO41" si="354">(EO40/EO$6)*100</f>
        <v>0</v>
      </c>
      <c r="EP41" s="179">
        <f t="shared" ref="EP41" si="355">(EP40/EP$6)*100</f>
        <v>0</v>
      </c>
      <c r="EQ41" s="179">
        <f t="shared" ref="EQ41" si="356">(EQ40/EQ$6)*100</f>
        <v>109.74760661444734</v>
      </c>
      <c r="ER41" s="179">
        <f t="shared" ref="ER41" si="357">(ER40/ER$6)*100</f>
        <v>0</v>
      </c>
      <c r="ES41" s="179">
        <f t="shared" ref="ES41" si="358">(ES40/ES$6)*100</f>
        <v>0</v>
      </c>
      <c r="ET41" s="179">
        <f t="shared" ref="ET41" si="359">(ET40/ET$6)*100</f>
        <v>0</v>
      </c>
      <c r="EU41" s="179">
        <f t="shared" ref="EU41" si="360">(EU40/EU$6)*100</f>
        <v>0</v>
      </c>
      <c r="EV41" s="179">
        <f t="shared" ref="EV41:FD41" si="361">(EV40/EV$6)*100</f>
        <v>102.09702473413789</v>
      </c>
      <c r="EW41" s="179">
        <f t="shared" si="361"/>
        <v>105.91090973284689</v>
      </c>
      <c r="EX41" s="179">
        <f t="shared" si="361"/>
        <v>110.89938617560715</v>
      </c>
      <c r="EY41" s="179">
        <f t="shared" si="361"/>
        <v>112.06807097644496</v>
      </c>
      <c r="EZ41" s="179">
        <f t="shared" si="361"/>
        <v>102.40857946554149</v>
      </c>
      <c r="FA41" s="179">
        <f t="shared" si="361"/>
        <v>101.99379918912473</v>
      </c>
      <c r="FB41" s="179">
        <f t="shared" si="361"/>
        <v>95.492176128093149</v>
      </c>
      <c r="FC41" s="179">
        <f t="shared" si="361"/>
        <v>92.006283270791528</v>
      </c>
      <c r="FD41" s="179">
        <f t="shared" si="361"/>
        <v>92.318279569892468</v>
      </c>
      <c r="FE41" s="206">
        <f t="shared" ref="FE41" si="362">(FE40/FE$6)*100</f>
        <v>0</v>
      </c>
      <c r="FF41" s="179">
        <f t="shared" ref="FF41" si="363">(FF40/FF$6)*100</f>
        <v>0</v>
      </c>
      <c r="FG41" s="179">
        <f t="shared" ref="FG41" si="364">(FG40/FG$6)*100</f>
        <v>0</v>
      </c>
      <c r="FH41" s="179">
        <f t="shared" ref="FH41" si="365">(FH40/FH$6)*100</f>
        <v>0</v>
      </c>
      <c r="FI41" s="179">
        <f t="shared" ref="FI41" si="366">(FI40/FI$6)*100</f>
        <v>0</v>
      </c>
      <c r="FJ41" s="179">
        <f t="shared" ref="FJ41" si="367">(FJ40/FJ$6)*100</f>
        <v>0</v>
      </c>
      <c r="FK41" s="179">
        <f t="shared" ref="FK41" si="368">(FK40/FK$6)*100</f>
        <v>0</v>
      </c>
      <c r="FL41" s="179">
        <f t="shared" ref="FL41" si="369">(FL40/FL$6)*100</f>
        <v>0</v>
      </c>
      <c r="FM41" s="179">
        <f t="shared" ref="FM41" si="370">(FM40/FM$6)*100</f>
        <v>0</v>
      </c>
      <c r="FN41" s="179">
        <f t="shared" ref="FN41" si="371">(FN40/FN$6)*100</f>
        <v>0</v>
      </c>
      <c r="FO41" s="179">
        <f t="shared" ref="FO41" si="372">(FO40/FO$6)*100</f>
        <v>0</v>
      </c>
      <c r="FP41" s="179">
        <f t="shared" ref="FP41" si="373">(FP40/FP$6)*100</f>
        <v>0</v>
      </c>
      <c r="FQ41" s="179">
        <f t="shared" ref="FQ41" si="374">(FQ40/FQ$6)*100</f>
        <v>130.02028397565923</v>
      </c>
      <c r="FR41" s="179">
        <f t="shared" ref="FR41" si="375">(FR40/FR$6)*100</f>
        <v>0</v>
      </c>
      <c r="FS41" s="179">
        <f t="shared" ref="FS41" si="376">(FS40/FS$6)*100</f>
        <v>0</v>
      </c>
      <c r="FT41" s="179">
        <f t="shared" ref="FT41" si="377">(FT40/FT$6)*100</f>
        <v>0</v>
      </c>
      <c r="FU41" s="179">
        <f t="shared" ref="FU41" si="378">(FU40/FU$6)*100</f>
        <v>0</v>
      </c>
      <c r="FV41" s="179">
        <f t="shared" ref="FV41:GD41" si="379">(FV40/FV$6)*100</f>
        <v>119.37467064816441</v>
      </c>
      <c r="FW41" s="179">
        <f t="shared" si="379"/>
        <v>114.92476945478079</v>
      </c>
      <c r="FX41" s="179">
        <f t="shared" si="379"/>
        <v>112.9795299469295</v>
      </c>
      <c r="FY41" s="179">
        <f t="shared" si="379"/>
        <v>111.2892646308578</v>
      </c>
      <c r="FZ41" s="179">
        <f t="shared" si="379"/>
        <v>107.70847932725998</v>
      </c>
      <c r="GA41" s="179">
        <f t="shared" si="379"/>
        <v>112.6127959834453</v>
      </c>
      <c r="GB41" s="179">
        <f t="shared" si="379"/>
        <v>107.74711750226713</v>
      </c>
      <c r="GC41" s="179">
        <f t="shared" si="379"/>
        <v>110.55121089808276</v>
      </c>
      <c r="GD41" s="179">
        <f t="shared" si="379"/>
        <v>109.75093700882601</v>
      </c>
      <c r="GE41" s="206">
        <f t="shared" ref="GE41" si="380">(GE40/GE$6)*100</f>
        <v>0</v>
      </c>
      <c r="GF41" s="179">
        <f t="shared" ref="GF41" si="381">(GF40/GF$6)*100</f>
        <v>0</v>
      </c>
      <c r="GG41" s="179">
        <f t="shared" ref="GG41" si="382">(GG40/GG$6)*100</f>
        <v>0</v>
      </c>
      <c r="GH41" s="179">
        <f t="shared" ref="GH41" si="383">(GH40/GH$6)*100</f>
        <v>0</v>
      </c>
      <c r="GI41" s="179">
        <f t="shared" ref="GI41" si="384">(GI40/GI$6)*100</f>
        <v>0</v>
      </c>
      <c r="GJ41" s="179">
        <f t="shared" ref="GJ41" si="385">(GJ40/GJ$6)*100</f>
        <v>0</v>
      </c>
      <c r="GK41" s="179">
        <f t="shared" ref="GK41" si="386">(GK40/GK$6)*100</f>
        <v>0</v>
      </c>
      <c r="GL41" s="179">
        <f t="shared" ref="GL41" si="387">(GL40/GL$6)*100</f>
        <v>0</v>
      </c>
      <c r="GM41" s="179">
        <f t="shared" ref="GM41" si="388">(GM40/GM$6)*100</f>
        <v>0</v>
      </c>
      <c r="GN41" s="179">
        <f t="shared" ref="GN41" si="389">(GN40/GN$6)*100</f>
        <v>0</v>
      </c>
      <c r="GO41" s="179">
        <f t="shared" ref="GO41" si="390">(GO40/GO$6)*100</f>
        <v>0</v>
      </c>
      <c r="GP41" s="179">
        <f t="shared" ref="GP41" si="391">(GP40/GP$6)*100</f>
        <v>0</v>
      </c>
      <c r="GQ41" s="179">
        <f t="shared" ref="GQ41" si="392">(GQ40/GQ$6)*100</f>
        <v>96.593630799254854</v>
      </c>
      <c r="GR41" s="179">
        <f t="shared" ref="GR41" si="393">(GR40/GR$6)*100</f>
        <v>0</v>
      </c>
      <c r="GS41" s="179">
        <f t="shared" ref="GS41" si="394">(GS40/GS$6)*100</f>
        <v>0</v>
      </c>
      <c r="GT41" s="179">
        <f t="shared" ref="GT41" si="395">(GT40/GT$6)*100</f>
        <v>0</v>
      </c>
      <c r="GU41" s="179">
        <f t="shared" ref="GU41" si="396">(GU40/GU$6)*100</f>
        <v>0</v>
      </c>
      <c r="GV41" s="179">
        <f t="shared" ref="GV41:HD41" si="397">(GV40/GV$6)*100</f>
        <v>92.657791593458569</v>
      </c>
      <c r="GW41" s="179">
        <f t="shared" si="397"/>
        <v>90.023659305993689</v>
      </c>
      <c r="GX41" s="179">
        <f t="shared" si="397"/>
        <v>89.070594844266907</v>
      </c>
      <c r="GY41" s="179">
        <f t="shared" si="397"/>
        <v>88.718026335704565</v>
      </c>
      <c r="GZ41" s="179">
        <f t="shared" si="397"/>
        <v>88.185494428766759</v>
      </c>
      <c r="HA41" s="179">
        <f t="shared" si="397"/>
        <v>89.860880517547372</v>
      </c>
      <c r="HB41" s="179">
        <f t="shared" si="397"/>
        <v>91.320478947664284</v>
      </c>
      <c r="HC41" s="179">
        <f t="shared" si="397"/>
        <v>92.425249169435219</v>
      </c>
      <c r="HD41" s="179">
        <f t="shared" si="397"/>
        <v>92.271575296785386</v>
      </c>
      <c r="HE41" s="206">
        <f t="shared" ref="HE41" si="398">(HE40/HE$6)*100</f>
        <v>0</v>
      </c>
      <c r="HF41" s="179">
        <f t="shared" ref="HF41" si="399">(HF40/HF$6)*100</f>
        <v>0</v>
      </c>
      <c r="HG41" s="179">
        <f t="shared" ref="HG41" si="400">(HG40/HG$6)*100</f>
        <v>0</v>
      </c>
      <c r="HH41" s="179">
        <f t="shared" ref="HH41" si="401">(HH40/HH$6)*100</f>
        <v>0</v>
      </c>
      <c r="HI41" s="179">
        <f t="shared" ref="HI41" si="402">(HI40/HI$6)*100</f>
        <v>0</v>
      </c>
      <c r="HJ41" s="179">
        <f t="shared" ref="HJ41" si="403">(HJ40/HJ$6)*100</f>
        <v>0</v>
      </c>
      <c r="HK41" s="179">
        <f t="shared" ref="HK41" si="404">(HK40/HK$6)*100</f>
        <v>0</v>
      </c>
      <c r="HL41" s="179">
        <f t="shared" ref="HL41" si="405">(HL40/HL$6)*100</f>
        <v>0</v>
      </c>
      <c r="HM41" s="179">
        <f t="shared" ref="HM41" si="406">(HM40/HM$6)*100</f>
        <v>0</v>
      </c>
      <c r="HN41" s="179">
        <f t="shared" ref="HN41" si="407">(HN40/HN$6)*100</f>
        <v>0</v>
      </c>
      <c r="HO41" s="179">
        <f t="shared" ref="HO41" si="408">(HO40/HO$6)*100</f>
        <v>0</v>
      </c>
      <c r="HP41" s="179">
        <f t="shared" ref="HP41" si="409">(HP40/HP$6)*100</f>
        <v>0</v>
      </c>
      <c r="HQ41" s="179">
        <f t="shared" ref="HQ41" si="410">(HQ40/HQ$6)*100</f>
        <v>105.42844808979063</v>
      </c>
      <c r="HR41" s="179">
        <f t="shared" ref="HR41" si="411">(HR40/HR$6)*100</f>
        <v>0</v>
      </c>
      <c r="HS41" s="179">
        <f t="shared" ref="HS41" si="412">(HS40/HS$6)*100</f>
        <v>0</v>
      </c>
      <c r="HT41" s="179">
        <f t="shared" ref="HT41" si="413">(HT40/HT$6)*100</f>
        <v>0</v>
      </c>
      <c r="HU41" s="179">
        <f t="shared" ref="HU41" si="414">(HU40/HU$6)*100</f>
        <v>0</v>
      </c>
      <c r="HV41" s="179">
        <f t="shared" ref="HV41:ID41" si="415">(HV40/HV$6)*100</f>
        <v>108.41275057509037</v>
      </c>
      <c r="HW41" s="179">
        <f t="shared" si="415"/>
        <v>109.32120818447548</v>
      </c>
      <c r="HX41" s="179">
        <f t="shared" si="415"/>
        <v>108.70094310921814</v>
      </c>
      <c r="HY41" s="179">
        <f t="shared" si="415"/>
        <v>108.89437028438769</v>
      </c>
      <c r="HZ41" s="179">
        <f t="shared" si="415"/>
        <v>103.73537038334852</v>
      </c>
      <c r="IA41" s="179">
        <f t="shared" si="415"/>
        <v>100</v>
      </c>
      <c r="IB41" s="179">
        <f t="shared" si="415"/>
        <v>97.0828471411902</v>
      </c>
      <c r="IC41" s="179">
        <f t="shared" si="415"/>
        <v>97.775491834897778</v>
      </c>
      <c r="ID41" s="179">
        <f t="shared" si="415"/>
        <v>98.607277289836887</v>
      </c>
      <c r="IE41" s="206">
        <f t="shared" ref="IE41" si="416">(IE40/IE$6)*100</f>
        <v>0</v>
      </c>
      <c r="IF41" s="179">
        <f t="shared" ref="IF41" si="417">(IF40/IF$6)*100</f>
        <v>0</v>
      </c>
      <c r="IG41" s="179">
        <f t="shared" ref="IG41" si="418">(IG40/IG$6)*100</f>
        <v>0</v>
      </c>
      <c r="IH41" s="179">
        <f t="shared" ref="IH41" si="419">(IH40/IH$6)*100</f>
        <v>0</v>
      </c>
      <c r="II41" s="179">
        <f t="shared" ref="II41" si="420">(II40/II$6)*100</f>
        <v>0</v>
      </c>
      <c r="IJ41" s="179">
        <f t="shared" ref="IJ41" si="421">(IJ40/IJ$6)*100</f>
        <v>0</v>
      </c>
      <c r="IK41" s="179">
        <f t="shared" ref="IK41" si="422">(IK40/IK$6)*100</f>
        <v>0</v>
      </c>
      <c r="IL41" s="179">
        <f t="shared" ref="IL41" si="423">(IL40/IL$6)*100</f>
        <v>0</v>
      </c>
      <c r="IM41" s="179">
        <f t="shared" ref="IM41" si="424">(IM40/IM$6)*100</f>
        <v>0</v>
      </c>
      <c r="IN41" s="179">
        <f t="shared" ref="IN41" si="425">(IN40/IN$6)*100</f>
        <v>0</v>
      </c>
      <c r="IO41" s="179">
        <f t="shared" ref="IO41" si="426">(IO40/IO$6)*100</f>
        <v>0</v>
      </c>
      <c r="IP41" s="179">
        <f t="shared" ref="IP41" si="427">(IP40/IP$6)*100</f>
        <v>0</v>
      </c>
      <c r="IQ41" s="179">
        <f t="shared" ref="IQ41" si="428">(IQ40/IQ$6)*100</f>
        <v>96.565774155995342</v>
      </c>
      <c r="IR41" s="179">
        <f t="shared" ref="IR41" si="429">(IR40/IR$6)*100</f>
        <v>0</v>
      </c>
      <c r="IS41" s="179">
        <f t="shared" ref="IS41" si="430">(IS40/IS$6)*100</f>
        <v>0</v>
      </c>
      <c r="IT41" s="179">
        <f t="shared" ref="IT41" si="431">(IT40/IT$6)*100</f>
        <v>0</v>
      </c>
      <c r="IU41" s="179">
        <f t="shared" ref="IU41" si="432">(IU40/IU$6)*100</f>
        <v>0</v>
      </c>
      <c r="IV41" s="179">
        <f t="shared" ref="IV41:JD41" si="433">(IV40/IV$6)*100</f>
        <v>102.81421766214731</v>
      </c>
      <c r="IW41" s="179">
        <f t="shared" si="433"/>
        <v>98.811415935318919</v>
      </c>
      <c r="IX41" s="179">
        <f t="shared" si="433"/>
        <v>99.637507694412136</v>
      </c>
      <c r="IY41" s="179">
        <f t="shared" si="433"/>
        <v>98.60262297248191</v>
      </c>
      <c r="IZ41" s="179">
        <f t="shared" si="433"/>
        <v>95.252253677052039</v>
      </c>
      <c r="JA41" s="179">
        <f t="shared" si="433"/>
        <v>92.326550625153232</v>
      </c>
      <c r="JB41" s="179">
        <f t="shared" si="433"/>
        <v>91.390097122087838</v>
      </c>
      <c r="JC41" s="179">
        <f t="shared" si="433"/>
        <v>90.841232227488149</v>
      </c>
      <c r="JD41" s="179">
        <f t="shared" si="433"/>
        <v>89.36926605504587</v>
      </c>
      <c r="JE41" s="206">
        <f t="shared" ref="JE41" si="434">(JE40/JE$6)*100</f>
        <v>0</v>
      </c>
      <c r="JF41" s="179">
        <f t="shared" ref="JF41" si="435">(JF40/JF$6)*100</f>
        <v>0</v>
      </c>
      <c r="JG41" s="179">
        <f t="shared" ref="JG41" si="436">(JG40/JG$6)*100</f>
        <v>0</v>
      </c>
      <c r="JH41" s="179">
        <f t="shared" ref="JH41" si="437">(JH40/JH$6)*100</f>
        <v>0</v>
      </c>
      <c r="JI41" s="179">
        <f t="shared" ref="JI41" si="438">(JI40/JI$6)*100</f>
        <v>0</v>
      </c>
      <c r="JJ41" s="179">
        <f t="shared" ref="JJ41" si="439">(JJ40/JJ$6)*100</f>
        <v>0</v>
      </c>
      <c r="JK41" s="179">
        <f t="shared" ref="JK41" si="440">(JK40/JK$6)*100</f>
        <v>0</v>
      </c>
      <c r="JL41" s="179">
        <f t="shared" ref="JL41" si="441">(JL40/JL$6)*100</f>
        <v>0</v>
      </c>
      <c r="JM41" s="179">
        <f t="shared" ref="JM41" si="442">(JM40/JM$6)*100</f>
        <v>0</v>
      </c>
      <c r="JN41" s="179">
        <f t="shared" ref="JN41" si="443">(JN40/JN$6)*100</f>
        <v>0</v>
      </c>
      <c r="JO41" s="179">
        <f t="shared" ref="JO41" si="444">(JO40/JO$6)*100</f>
        <v>0</v>
      </c>
      <c r="JP41" s="179">
        <f t="shared" ref="JP41" si="445">(JP40/JP$6)*100</f>
        <v>0</v>
      </c>
      <c r="JQ41" s="179">
        <f t="shared" ref="JQ41" si="446">(JQ40/JQ$6)*100</f>
        <v>104.67706013363029</v>
      </c>
      <c r="JR41" s="179">
        <f t="shared" ref="JR41" si="447">(JR40/JR$6)*100</f>
        <v>0</v>
      </c>
      <c r="JS41" s="179">
        <f t="shared" ref="JS41" si="448">(JS40/JS$6)*100</f>
        <v>0</v>
      </c>
      <c r="JT41" s="179">
        <f t="shared" ref="JT41" si="449">(JT40/JT$6)*100</f>
        <v>0</v>
      </c>
      <c r="JU41" s="179">
        <f t="shared" ref="JU41" si="450">(JU40/JU$6)*100</f>
        <v>0</v>
      </c>
      <c r="JV41" s="179">
        <f t="shared" ref="JV41:KD41" si="451">(JV40/JV$6)*100</f>
        <v>100.84116773874318</v>
      </c>
      <c r="JW41" s="179">
        <f t="shared" si="451"/>
        <v>106.87873405457775</v>
      </c>
      <c r="JX41" s="179">
        <f t="shared" si="451"/>
        <v>104.36173533083645</v>
      </c>
      <c r="JY41" s="179">
        <f t="shared" si="451"/>
        <v>102.3199471404449</v>
      </c>
      <c r="JZ41" s="179">
        <f t="shared" si="451"/>
        <v>105.71769327907955</v>
      </c>
      <c r="KA41" s="179">
        <f t="shared" si="451"/>
        <v>102.89498839273521</v>
      </c>
      <c r="KB41" s="179">
        <f t="shared" si="451"/>
        <v>104.97060395510422</v>
      </c>
      <c r="KC41" s="179">
        <f t="shared" si="451"/>
        <v>103.09543119762097</v>
      </c>
      <c r="KD41" s="179">
        <f t="shared" si="451"/>
        <v>102.34333859926276</v>
      </c>
      <c r="KE41" s="206">
        <f t="shared" ref="KE41" si="452">(KE40/KE$6)*100</f>
        <v>0</v>
      </c>
      <c r="KF41" s="179">
        <f t="shared" ref="KF41" si="453">(KF40/KF$6)*100</f>
        <v>0</v>
      </c>
      <c r="KG41" s="179">
        <f t="shared" ref="KG41" si="454">(KG40/KG$6)*100</f>
        <v>0</v>
      </c>
      <c r="KH41" s="179">
        <f t="shared" ref="KH41" si="455">(KH40/KH$6)*100</f>
        <v>0</v>
      </c>
      <c r="KI41" s="179">
        <f t="shared" ref="KI41" si="456">(KI40/KI$6)*100</f>
        <v>0</v>
      </c>
      <c r="KJ41" s="179">
        <f t="shared" ref="KJ41" si="457">(KJ40/KJ$6)*100</f>
        <v>0</v>
      </c>
      <c r="KK41" s="179">
        <f t="shared" ref="KK41" si="458">(KK40/KK$6)*100</f>
        <v>0</v>
      </c>
      <c r="KL41" s="179">
        <f t="shared" ref="KL41" si="459">(KL40/KL$6)*100</f>
        <v>0</v>
      </c>
      <c r="KM41" s="179">
        <f t="shared" ref="KM41" si="460">(KM40/KM$6)*100</f>
        <v>0</v>
      </c>
      <c r="KN41" s="179">
        <f t="shared" ref="KN41" si="461">(KN40/KN$6)*100</f>
        <v>0</v>
      </c>
      <c r="KO41" s="179">
        <f t="shared" ref="KO41" si="462">(KO40/KO$6)*100</f>
        <v>0</v>
      </c>
      <c r="KP41" s="179">
        <f t="shared" ref="KP41" si="463">(KP40/KP$6)*100</f>
        <v>0</v>
      </c>
      <c r="KQ41" s="179">
        <f t="shared" ref="KQ41" si="464">(KQ40/KQ$6)*100</f>
        <v>104.57510161640985</v>
      </c>
      <c r="KR41" s="179">
        <f t="shared" ref="KR41" si="465">(KR40/KR$6)*100</f>
        <v>0</v>
      </c>
      <c r="KS41" s="179">
        <f t="shared" ref="KS41" si="466">(KS40/KS$6)*100</f>
        <v>0</v>
      </c>
      <c r="KT41" s="179">
        <f t="shared" ref="KT41" si="467">(KT40/KT$6)*100</f>
        <v>0</v>
      </c>
      <c r="KU41" s="179">
        <f t="shared" ref="KU41" si="468">(KU40/KU$6)*100</f>
        <v>0</v>
      </c>
      <c r="KV41" s="179">
        <f t="shared" ref="KV41:LD41" si="469">(KV40/KV$6)*100</f>
        <v>88.775362842082458</v>
      </c>
      <c r="KW41" s="179">
        <f t="shared" si="469"/>
        <v>98.726956521739126</v>
      </c>
      <c r="KX41" s="179">
        <f t="shared" si="469"/>
        <v>93.966993083612962</v>
      </c>
      <c r="KY41" s="179">
        <f t="shared" si="469"/>
        <v>93.792284083033564</v>
      </c>
      <c r="KZ41" s="179">
        <f t="shared" si="469"/>
        <v>82.457866089579639</v>
      </c>
      <c r="LA41" s="179">
        <f t="shared" si="469"/>
        <v>82.85826103972343</v>
      </c>
      <c r="LB41" s="179">
        <f t="shared" si="469"/>
        <v>81.809577891349619</v>
      </c>
      <c r="LC41" s="179">
        <f t="shared" si="469"/>
        <v>86.010394753124615</v>
      </c>
      <c r="LD41" s="179">
        <f t="shared" si="469"/>
        <v>84.891465953018141</v>
      </c>
      <c r="LE41" s="206">
        <f t="shared" ref="LE41" si="470">(LE40/LE$6)*100</f>
        <v>0</v>
      </c>
      <c r="LF41" s="179">
        <f t="shared" ref="LF41" si="471">(LF40/LF$6)*100</f>
        <v>0</v>
      </c>
      <c r="LG41" s="179">
        <f t="shared" ref="LG41" si="472">(LG40/LG$6)*100</f>
        <v>0</v>
      </c>
      <c r="LH41" s="179">
        <f t="shared" ref="LH41" si="473">(LH40/LH$6)*100</f>
        <v>0</v>
      </c>
      <c r="LI41" s="179">
        <f t="shared" ref="LI41" si="474">(LI40/LI$6)*100</f>
        <v>0</v>
      </c>
      <c r="LJ41" s="179">
        <f t="shared" ref="LJ41" si="475">(LJ40/LJ$6)*100</f>
        <v>0</v>
      </c>
      <c r="LK41" s="179">
        <f t="shared" ref="LK41" si="476">(LK40/LK$6)*100</f>
        <v>0</v>
      </c>
      <c r="LL41" s="179">
        <f t="shared" ref="LL41" si="477">(LL40/LL$6)*100</f>
        <v>0</v>
      </c>
      <c r="LM41" s="179">
        <f t="shared" ref="LM41" si="478">(LM40/LM$6)*100</f>
        <v>0</v>
      </c>
      <c r="LN41" s="179">
        <f t="shared" ref="LN41" si="479">(LN40/LN$6)*100</f>
        <v>0</v>
      </c>
      <c r="LO41" s="179">
        <f t="shared" ref="LO41" si="480">(LO40/LO$6)*100</f>
        <v>0</v>
      </c>
      <c r="LP41" s="179">
        <f t="shared" ref="LP41" si="481">(LP40/LP$6)*100</f>
        <v>0</v>
      </c>
      <c r="LQ41" s="179">
        <f t="shared" ref="LQ41" si="482">(LQ40/LQ$6)*100</f>
        <v>95.813953488372093</v>
      </c>
      <c r="LR41" s="179">
        <f t="shared" ref="LR41" si="483">(LR40/LR$6)*100</f>
        <v>0</v>
      </c>
      <c r="LS41" s="179">
        <f t="shared" ref="LS41" si="484">(LS40/LS$6)*100</f>
        <v>0</v>
      </c>
      <c r="LT41" s="179">
        <f t="shared" ref="LT41" si="485">(LT40/LT$6)*100</f>
        <v>0</v>
      </c>
      <c r="LU41" s="179">
        <f t="shared" ref="LU41" si="486">(LU40/LU$6)*100</f>
        <v>0</v>
      </c>
      <c r="LV41" s="179">
        <f t="shared" ref="LV41:MW41" si="487">(LV40/LV$6)*100</f>
        <v>97.459227467811161</v>
      </c>
      <c r="LW41" s="179">
        <f t="shared" si="487"/>
        <v>101.9742921952449</v>
      </c>
      <c r="LX41" s="179">
        <f t="shared" si="487"/>
        <v>97.70823455033981</v>
      </c>
      <c r="LY41" s="179">
        <f t="shared" si="487"/>
        <v>93.723849372384933</v>
      </c>
      <c r="LZ41" s="179">
        <f t="shared" si="487"/>
        <v>95.897732197024411</v>
      </c>
      <c r="MA41" s="179">
        <f t="shared" si="487"/>
        <v>92.689579923622475</v>
      </c>
      <c r="MB41" s="179">
        <f t="shared" si="487"/>
        <v>92.882991556091682</v>
      </c>
      <c r="MC41" s="179">
        <f t="shared" si="487"/>
        <v>83.455735078114571</v>
      </c>
      <c r="MD41" s="179">
        <f t="shared" si="487"/>
        <v>82.684426229508205</v>
      </c>
      <c r="ME41" s="179">
        <f t="shared" si="487"/>
        <v>0</v>
      </c>
      <c r="MF41" s="179">
        <f t="shared" si="487"/>
        <v>0</v>
      </c>
      <c r="MG41" s="179">
        <f t="shared" si="487"/>
        <v>0</v>
      </c>
      <c r="MH41" s="179">
        <f t="shared" si="487"/>
        <v>0</v>
      </c>
      <c r="MI41" s="179">
        <f t="shared" si="487"/>
        <v>0</v>
      </c>
      <c r="MJ41" s="179">
        <f t="shared" si="487"/>
        <v>0</v>
      </c>
      <c r="MK41" s="179">
        <f t="shared" si="487"/>
        <v>0</v>
      </c>
      <c r="ML41" s="179">
        <f t="shared" si="487"/>
        <v>0</v>
      </c>
      <c r="MM41" s="179">
        <f t="shared" si="487"/>
        <v>0</v>
      </c>
      <c r="MN41" s="179">
        <f t="shared" si="487"/>
        <v>0</v>
      </c>
      <c r="MO41" s="179">
        <f t="shared" si="487"/>
        <v>0</v>
      </c>
      <c r="MP41" s="179">
        <f t="shared" si="487"/>
        <v>0</v>
      </c>
      <c r="MQ41" s="179">
        <f t="shared" si="487"/>
        <v>88.308457711442784</v>
      </c>
      <c r="MR41" s="179">
        <f t="shared" si="487"/>
        <v>0</v>
      </c>
      <c r="MS41" s="179">
        <f t="shared" si="487"/>
        <v>0</v>
      </c>
      <c r="MT41" s="179">
        <f t="shared" si="487"/>
        <v>0</v>
      </c>
      <c r="MU41" s="179">
        <f t="shared" si="487"/>
        <v>0</v>
      </c>
      <c r="MV41" s="179">
        <f t="shared" si="487"/>
        <v>85.303468208092482</v>
      </c>
      <c r="MW41" s="179">
        <f t="shared" si="487"/>
        <v>80.038867295946687</v>
      </c>
      <c r="MX41" s="179">
        <f t="shared" ref="MX41:ND41" si="488">(MX40/MX$6)*100</f>
        <v>75.883635897106942</v>
      </c>
      <c r="MY41" s="179">
        <f t="shared" si="488"/>
        <v>70.108711577343456</v>
      </c>
      <c r="MZ41" s="179">
        <f t="shared" si="488"/>
        <v>75.173237753882916</v>
      </c>
      <c r="NA41" s="179">
        <f t="shared" si="488"/>
        <v>75.946547884187083</v>
      </c>
      <c r="NB41" s="179">
        <f t="shared" si="488"/>
        <v>73.79365808823529</v>
      </c>
      <c r="NC41" s="179">
        <f t="shared" si="488"/>
        <v>72.127536231884065</v>
      </c>
      <c r="ND41" s="179">
        <f t="shared" si="488"/>
        <v>65.937072503419969</v>
      </c>
    </row>
    <row r="42" spans="1:368">
      <c r="A42" s="127" t="s">
        <v>125</v>
      </c>
      <c r="B42" s="127"/>
      <c r="C42" s="127"/>
      <c r="D42" s="127"/>
      <c r="E42" s="127"/>
      <c r="F42" s="127"/>
      <c r="G42" s="127"/>
      <c r="H42" s="127"/>
      <c r="I42" s="127"/>
      <c r="J42" s="127"/>
      <c r="K42" s="127"/>
      <c r="L42" s="127"/>
      <c r="M42" s="127"/>
      <c r="N42" s="127"/>
      <c r="O42" s="127"/>
      <c r="P42" s="127">
        <v>6035.5</v>
      </c>
      <c r="Q42" s="127"/>
      <c r="R42" s="127"/>
      <c r="S42" s="127"/>
      <c r="T42" s="127"/>
      <c r="U42" s="127">
        <v>9523</v>
      </c>
      <c r="V42" s="127">
        <v>9189.5</v>
      </c>
      <c r="W42" s="127">
        <v>9815.5</v>
      </c>
      <c r="X42" s="127">
        <v>10378.5</v>
      </c>
      <c r="Y42" s="127">
        <v>10870</v>
      </c>
      <c r="Z42" s="127">
        <v>11349</v>
      </c>
      <c r="AA42" s="127">
        <v>11709</v>
      </c>
      <c r="AB42" s="127">
        <v>11757</v>
      </c>
      <c r="AC42" s="127">
        <v>12049.5</v>
      </c>
      <c r="AD42" s="143"/>
      <c r="AE42" s="127"/>
      <c r="AF42" s="127"/>
      <c r="AG42" s="127"/>
      <c r="AH42" s="127"/>
      <c r="AI42" s="127"/>
      <c r="AJ42" s="127"/>
      <c r="AK42" s="127"/>
      <c r="AL42" s="127"/>
      <c r="AM42" s="127"/>
      <c r="AN42" s="127"/>
      <c r="AO42" s="127"/>
      <c r="AP42" s="127"/>
      <c r="AQ42" s="127">
        <v>11388.5</v>
      </c>
      <c r="AR42" s="127"/>
      <c r="AS42" s="127"/>
      <c r="AT42" s="127"/>
      <c r="AU42" s="127"/>
      <c r="AV42" s="127">
        <v>17000.5</v>
      </c>
      <c r="AW42" s="127">
        <v>16366</v>
      </c>
      <c r="AX42" s="127">
        <v>16893</v>
      </c>
      <c r="AY42" s="127">
        <v>17046</v>
      </c>
      <c r="AZ42" s="127">
        <v>17448</v>
      </c>
      <c r="BA42" s="127">
        <v>18686.5</v>
      </c>
      <c r="BB42" s="127">
        <v>18462</v>
      </c>
      <c r="BC42" s="127">
        <v>17700</v>
      </c>
      <c r="BD42" s="127">
        <v>18389</v>
      </c>
      <c r="BE42" s="143"/>
      <c r="BF42" s="127"/>
      <c r="BG42" s="127"/>
      <c r="BH42" s="127"/>
      <c r="BI42" s="127"/>
      <c r="BJ42" s="127"/>
      <c r="BK42" s="127"/>
      <c r="BL42" s="127"/>
      <c r="BM42" s="127"/>
      <c r="BN42" s="127"/>
      <c r="BO42" s="127"/>
      <c r="BP42" s="127"/>
      <c r="BQ42" s="127">
        <v>7824</v>
      </c>
      <c r="BR42" s="127"/>
      <c r="BS42" s="127"/>
      <c r="BT42" s="127"/>
      <c r="BU42" s="127"/>
      <c r="BV42" s="127">
        <v>12034</v>
      </c>
      <c r="BW42" s="127">
        <v>12055</v>
      </c>
      <c r="BX42" s="127">
        <v>12771</v>
      </c>
      <c r="BY42" s="127">
        <v>13356</v>
      </c>
      <c r="BZ42" s="127">
        <v>14166</v>
      </c>
      <c r="CA42" s="127">
        <v>14614</v>
      </c>
      <c r="CB42" s="127">
        <v>14626</v>
      </c>
      <c r="CC42" s="127">
        <v>14776</v>
      </c>
      <c r="CD42" s="127">
        <v>15027</v>
      </c>
      <c r="CE42" s="143"/>
      <c r="CF42" s="127"/>
      <c r="CG42" s="127"/>
      <c r="CH42" s="127"/>
      <c r="CI42" s="127"/>
      <c r="CJ42" s="127"/>
      <c r="CK42" s="127"/>
      <c r="CL42" s="127"/>
      <c r="CM42" s="127"/>
      <c r="CN42" s="127"/>
      <c r="CO42" s="127"/>
      <c r="CP42" s="127"/>
      <c r="CQ42" s="127">
        <v>19072</v>
      </c>
      <c r="CR42" s="127"/>
      <c r="CS42" s="127"/>
      <c r="CT42" s="127"/>
      <c r="CU42" s="127"/>
      <c r="CV42" s="127">
        <v>24424</v>
      </c>
      <c r="CW42" s="127">
        <v>24382</v>
      </c>
      <c r="CX42" s="127">
        <v>25064</v>
      </c>
      <c r="CY42" s="127">
        <v>25611</v>
      </c>
      <c r="CZ42" s="127">
        <v>26210</v>
      </c>
      <c r="DA42" s="127">
        <v>26864</v>
      </c>
      <c r="DB42" s="127">
        <v>27447</v>
      </c>
      <c r="DC42" s="127">
        <v>26110</v>
      </c>
      <c r="DD42" s="127">
        <v>26856</v>
      </c>
      <c r="DE42" s="143"/>
      <c r="DF42" s="127"/>
      <c r="DG42" s="127"/>
      <c r="DH42" s="127"/>
      <c r="DI42" s="127"/>
      <c r="DJ42" s="127"/>
      <c r="DK42" s="127"/>
      <c r="DL42" s="127"/>
      <c r="DM42" s="127"/>
      <c r="DN42" s="127"/>
      <c r="DO42" s="127"/>
      <c r="DP42" s="127"/>
      <c r="DQ42" s="127">
        <v>6473</v>
      </c>
      <c r="DR42" s="127"/>
      <c r="DS42" s="127"/>
      <c r="DT42" s="127"/>
      <c r="DU42" s="127"/>
      <c r="DV42" s="127">
        <v>10180</v>
      </c>
      <c r="DW42" s="127">
        <v>10214</v>
      </c>
      <c r="DX42" s="127">
        <v>10981</v>
      </c>
      <c r="DY42" s="127">
        <v>11728</v>
      </c>
      <c r="DZ42" s="127">
        <v>12342</v>
      </c>
      <c r="EA42" s="127">
        <v>12978</v>
      </c>
      <c r="EB42" s="127">
        <v>13002</v>
      </c>
      <c r="EC42" s="127">
        <v>13033</v>
      </c>
      <c r="ED42" s="127">
        <v>13326</v>
      </c>
      <c r="EE42" s="143"/>
      <c r="EF42" s="127"/>
      <c r="EG42" s="127"/>
      <c r="EH42" s="127"/>
      <c r="EI42" s="127"/>
      <c r="EJ42" s="127"/>
      <c r="EK42" s="127"/>
      <c r="EL42" s="127"/>
      <c r="EM42" s="127"/>
      <c r="EN42" s="127"/>
      <c r="EO42" s="127"/>
      <c r="EP42" s="127"/>
      <c r="EQ42" s="127">
        <v>11388.5</v>
      </c>
      <c r="ER42" s="127"/>
      <c r="ES42" s="127"/>
      <c r="ET42" s="127"/>
      <c r="EU42" s="127"/>
      <c r="EV42" s="127">
        <v>17440</v>
      </c>
      <c r="EW42" s="127">
        <v>19094</v>
      </c>
      <c r="EX42" s="127">
        <v>20357</v>
      </c>
      <c r="EY42" s="127">
        <v>21367</v>
      </c>
      <c r="EZ42" s="127">
        <v>20698</v>
      </c>
      <c r="FA42" s="127">
        <v>21482</v>
      </c>
      <c r="FB42" s="127">
        <v>20057</v>
      </c>
      <c r="FC42" s="3">
        <v>20153.5</v>
      </c>
      <c r="FD42" s="127">
        <v>21235</v>
      </c>
      <c r="FE42" s="143"/>
      <c r="FF42" s="127"/>
      <c r="FG42" s="127"/>
      <c r="FH42" s="127"/>
      <c r="FI42" s="127"/>
      <c r="FJ42" s="127"/>
      <c r="FK42" s="127"/>
      <c r="FL42" s="127"/>
      <c r="FM42" s="127"/>
      <c r="FN42" s="127"/>
      <c r="FO42" s="127"/>
      <c r="FP42" s="127"/>
      <c r="FQ42" s="127">
        <v>5049</v>
      </c>
      <c r="FR42" s="127"/>
      <c r="FS42" s="127"/>
      <c r="FT42" s="127"/>
      <c r="FU42" s="127"/>
      <c r="FV42" s="127">
        <v>8171</v>
      </c>
      <c r="FW42" s="127">
        <v>8382.5</v>
      </c>
      <c r="FX42" s="127">
        <v>8999</v>
      </c>
      <c r="FY42" s="127">
        <v>8539</v>
      </c>
      <c r="FZ42" s="127">
        <v>8952</v>
      </c>
      <c r="GA42" s="127">
        <v>9846</v>
      </c>
      <c r="GB42" s="127">
        <v>10120</v>
      </c>
      <c r="GC42" s="127">
        <v>10516</v>
      </c>
      <c r="GD42" s="127">
        <v>11523</v>
      </c>
      <c r="GE42" s="143"/>
      <c r="GF42" s="127"/>
      <c r="GG42" s="127"/>
      <c r="GH42" s="127"/>
      <c r="GI42" s="127"/>
      <c r="GJ42" s="127"/>
      <c r="GK42" s="127"/>
      <c r="GL42" s="127"/>
      <c r="GM42" s="127"/>
      <c r="GN42" s="127"/>
      <c r="GO42" s="127"/>
      <c r="GP42" s="127"/>
      <c r="GQ42" s="127">
        <v>10805</v>
      </c>
      <c r="GR42" s="127"/>
      <c r="GS42" s="127"/>
      <c r="GT42" s="127"/>
      <c r="GU42" s="127"/>
      <c r="GV42" s="127">
        <v>14978</v>
      </c>
      <c r="GW42" s="127">
        <v>14974</v>
      </c>
      <c r="GX42" s="127">
        <v>15662</v>
      </c>
      <c r="GY42" s="127">
        <v>14389</v>
      </c>
      <c r="GZ42" s="127">
        <v>14864</v>
      </c>
      <c r="HA42" s="127">
        <v>16806</v>
      </c>
      <c r="HB42" s="127">
        <v>17480</v>
      </c>
      <c r="HC42" s="127">
        <v>16680</v>
      </c>
      <c r="HD42" s="127">
        <v>17212</v>
      </c>
      <c r="HE42" s="143"/>
      <c r="HF42" s="127"/>
      <c r="HG42" s="127"/>
      <c r="HH42" s="127"/>
      <c r="HI42" s="127"/>
      <c r="HJ42" s="127"/>
      <c r="HK42" s="127"/>
      <c r="HL42" s="127"/>
      <c r="HM42" s="127"/>
      <c r="HN42" s="127"/>
      <c r="HO42" s="127"/>
      <c r="HP42" s="127"/>
      <c r="HQ42" s="127">
        <v>5888</v>
      </c>
      <c r="HR42" s="127"/>
      <c r="HS42" s="127"/>
      <c r="HT42" s="127"/>
      <c r="HU42" s="127"/>
      <c r="HV42" s="6" t="s">
        <v>17</v>
      </c>
      <c r="HW42" s="6" t="s">
        <v>17</v>
      </c>
      <c r="HX42" s="6" t="s">
        <v>17</v>
      </c>
      <c r="HY42" s="6" t="s">
        <v>17</v>
      </c>
      <c r="HZ42" s="6" t="s">
        <v>17</v>
      </c>
      <c r="IA42" s="6" t="s">
        <v>17</v>
      </c>
      <c r="IB42" s="6" t="s">
        <v>17</v>
      </c>
      <c r="IC42" s="6" t="s">
        <v>17</v>
      </c>
      <c r="ID42" s="6" t="s">
        <v>17</v>
      </c>
      <c r="IE42" s="143"/>
      <c r="IF42" s="127"/>
      <c r="IG42" s="127"/>
      <c r="IH42" s="127"/>
      <c r="II42" s="127"/>
      <c r="IJ42" s="127"/>
      <c r="IK42" s="127"/>
      <c r="IL42" s="127"/>
      <c r="IM42" s="127"/>
      <c r="IN42" s="127"/>
      <c r="IO42" s="127"/>
      <c r="IP42" s="127"/>
      <c r="IQ42" s="127">
        <v>10478</v>
      </c>
      <c r="IR42" s="127"/>
      <c r="IS42" s="127"/>
      <c r="IT42" s="127"/>
      <c r="IU42" s="127"/>
      <c r="IV42" s="6" t="s">
        <v>17</v>
      </c>
      <c r="IW42" s="6" t="s">
        <v>17</v>
      </c>
      <c r="IX42" s="6" t="s">
        <v>17</v>
      </c>
      <c r="IY42" s="6" t="s">
        <v>17</v>
      </c>
      <c r="IZ42" s="6" t="s">
        <v>17</v>
      </c>
      <c r="JA42" s="6" t="s">
        <v>17</v>
      </c>
      <c r="JB42" s="6" t="s">
        <v>17</v>
      </c>
      <c r="JC42" s="6" t="s">
        <v>17</v>
      </c>
      <c r="JD42" s="6" t="s">
        <v>17</v>
      </c>
      <c r="JE42" s="143"/>
      <c r="JF42" s="127"/>
      <c r="JG42" s="127"/>
      <c r="JH42" s="127"/>
      <c r="JI42" s="127"/>
      <c r="JJ42" s="127"/>
      <c r="JK42" s="127"/>
      <c r="JL42" s="127"/>
      <c r="JM42" s="127"/>
      <c r="JN42" s="127"/>
      <c r="JO42" s="127"/>
      <c r="JP42" s="127"/>
      <c r="JQ42" s="6" t="s">
        <v>17</v>
      </c>
      <c r="JR42" s="127"/>
      <c r="JS42" s="127"/>
      <c r="JT42" s="127"/>
      <c r="JU42" s="127"/>
      <c r="JV42" s="6" t="s">
        <v>17</v>
      </c>
      <c r="JW42" s="6" t="s">
        <v>17</v>
      </c>
      <c r="JX42" s="6" t="s">
        <v>17</v>
      </c>
      <c r="JY42" s="6" t="s">
        <v>17</v>
      </c>
      <c r="JZ42" s="6" t="s">
        <v>17</v>
      </c>
      <c r="KA42" s="6" t="s">
        <v>17</v>
      </c>
      <c r="KB42" s="6" t="s">
        <v>17</v>
      </c>
      <c r="KC42" s="6" t="s">
        <v>17</v>
      </c>
      <c r="KD42" s="6" t="s">
        <v>17</v>
      </c>
      <c r="KE42" s="143"/>
      <c r="KF42" s="127"/>
      <c r="KG42" s="127"/>
      <c r="KH42" s="127"/>
      <c r="KI42" s="127"/>
      <c r="KJ42" s="127"/>
      <c r="KK42" s="127"/>
      <c r="KL42" s="127"/>
      <c r="KM42" s="127"/>
      <c r="KN42" s="127"/>
      <c r="KO42" s="127"/>
      <c r="KP42" s="127"/>
      <c r="KQ42" s="6" t="s">
        <v>17</v>
      </c>
      <c r="KR42" s="127"/>
      <c r="KS42" s="127"/>
      <c r="KT42" s="127"/>
      <c r="KU42" s="127"/>
      <c r="KV42" s="6" t="s">
        <v>17</v>
      </c>
      <c r="KW42" s="6" t="s">
        <v>17</v>
      </c>
      <c r="KX42" s="6" t="s">
        <v>17</v>
      </c>
      <c r="KY42" s="6" t="s">
        <v>17</v>
      </c>
      <c r="KZ42" s="6" t="s">
        <v>17</v>
      </c>
      <c r="LA42" s="6"/>
      <c r="LB42" s="6" t="s">
        <v>17</v>
      </c>
      <c r="LC42" s="6" t="s">
        <v>17</v>
      </c>
      <c r="LD42" s="6" t="s">
        <v>17</v>
      </c>
      <c r="LE42" s="143"/>
      <c r="LF42" s="127"/>
      <c r="LG42" s="127"/>
      <c r="LH42" s="127"/>
      <c r="LI42" s="127"/>
      <c r="LJ42" s="127"/>
      <c r="LK42" s="127"/>
      <c r="LL42" s="127"/>
      <c r="LM42" s="127"/>
      <c r="LN42" s="127"/>
      <c r="LO42" s="127"/>
      <c r="LP42" s="127"/>
      <c r="LQ42" s="6" t="s">
        <v>17</v>
      </c>
      <c r="LR42" s="127"/>
      <c r="LS42" s="127"/>
      <c r="LT42" s="127"/>
      <c r="LU42" s="127"/>
      <c r="LV42" s="6" t="s">
        <v>17</v>
      </c>
      <c r="LW42" s="6" t="s">
        <v>17</v>
      </c>
      <c r="LX42" s="6" t="s">
        <v>17</v>
      </c>
      <c r="LY42" s="6" t="s">
        <v>17</v>
      </c>
      <c r="LZ42" s="6" t="s">
        <v>17</v>
      </c>
      <c r="MA42" s="6" t="s">
        <v>17</v>
      </c>
      <c r="MB42" s="6" t="s">
        <v>17</v>
      </c>
      <c r="MC42" s="6" t="s">
        <v>17</v>
      </c>
      <c r="MD42" s="6" t="s">
        <v>17</v>
      </c>
      <c r="ME42" s="143"/>
      <c r="MF42" s="127"/>
      <c r="MG42" s="127"/>
      <c r="MH42" s="127"/>
      <c r="MI42" s="127"/>
      <c r="MJ42" s="127"/>
      <c r="MK42" s="127"/>
      <c r="ML42" s="127"/>
      <c r="MM42" s="127"/>
      <c r="MN42" s="127"/>
      <c r="MO42" s="127"/>
      <c r="MP42" s="127"/>
      <c r="MQ42" s="6" t="s">
        <v>17</v>
      </c>
      <c r="MR42" s="127"/>
      <c r="MS42" s="127"/>
      <c r="MT42" s="127"/>
      <c r="MU42" s="127"/>
      <c r="MV42" s="6" t="s">
        <v>17</v>
      </c>
      <c r="MW42" s="6" t="s">
        <v>17</v>
      </c>
      <c r="MX42" s="6" t="s">
        <v>17</v>
      </c>
      <c r="MY42" s="6" t="s">
        <v>17</v>
      </c>
      <c r="MZ42" s="6" t="s">
        <v>17</v>
      </c>
      <c r="NA42" s="6" t="s">
        <v>17</v>
      </c>
      <c r="NB42" s="6" t="s">
        <v>17</v>
      </c>
      <c r="NC42" s="6" t="s">
        <v>17</v>
      </c>
      <c r="ND42" s="6" t="s">
        <v>17</v>
      </c>
    </row>
    <row r="43" spans="1:368">
      <c r="A43" s="127" t="s">
        <v>126</v>
      </c>
      <c r="B43" s="127"/>
      <c r="C43" s="127"/>
      <c r="D43" s="127"/>
      <c r="E43" s="127"/>
      <c r="F43" s="127"/>
      <c r="G43" s="127"/>
      <c r="H43" s="127"/>
      <c r="I43" s="127"/>
      <c r="J43" s="127"/>
      <c r="K43" s="127"/>
      <c r="L43" s="127"/>
      <c r="M43" s="127"/>
      <c r="N43" s="127"/>
      <c r="O43" s="127"/>
      <c r="P43" s="127">
        <v>4731</v>
      </c>
      <c r="Q43" s="127"/>
      <c r="R43" s="127"/>
      <c r="S43" s="127"/>
      <c r="T43" s="127"/>
      <c r="U43" s="127">
        <v>5967</v>
      </c>
      <c r="V43" s="127">
        <v>6241.5</v>
      </c>
      <c r="W43" s="127">
        <v>6408</v>
      </c>
      <c r="X43" s="127">
        <v>6626</v>
      </c>
      <c r="Y43" s="127">
        <v>6777.5</v>
      </c>
      <c r="Z43" s="127">
        <v>6931</v>
      </c>
      <c r="AA43" s="127">
        <v>7082</v>
      </c>
      <c r="AB43" s="127">
        <v>7073</v>
      </c>
      <c r="AC43" s="127">
        <v>7588.5</v>
      </c>
      <c r="AD43" s="143"/>
      <c r="AE43" s="127"/>
      <c r="AF43" s="127"/>
      <c r="AG43" s="127"/>
      <c r="AH43" s="127"/>
      <c r="AI43" s="127"/>
      <c r="AJ43" s="127"/>
      <c r="AK43" s="127"/>
      <c r="AL43" s="127"/>
      <c r="AM43" s="127"/>
      <c r="AN43" s="127"/>
      <c r="AO43" s="127"/>
      <c r="AP43" s="127"/>
      <c r="AQ43" s="127">
        <v>11080</v>
      </c>
      <c r="AR43" s="127"/>
      <c r="AS43" s="127"/>
      <c r="AT43" s="127"/>
      <c r="AU43" s="127"/>
      <c r="AV43" s="127">
        <v>14990.5</v>
      </c>
      <c r="AW43" s="127">
        <v>16343</v>
      </c>
      <c r="AX43" s="127">
        <v>16865</v>
      </c>
      <c r="AY43" s="127">
        <v>17484</v>
      </c>
      <c r="AZ43" s="127">
        <v>17778</v>
      </c>
      <c r="BA43" s="127">
        <v>18081</v>
      </c>
      <c r="BB43" s="127">
        <v>18379</v>
      </c>
      <c r="BC43" s="127">
        <v>18683</v>
      </c>
      <c r="BD43" s="127">
        <v>19038</v>
      </c>
      <c r="BE43" s="143"/>
      <c r="BF43" s="127"/>
      <c r="BG43" s="127"/>
      <c r="BH43" s="127"/>
      <c r="BI43" s="127"/>
      <c r="BJ43" s="127"/>
      <c r="BK43" s="127"/>
      <c r="BL43" s="127"/>
      <c r="BM43" s="127"/>
      <c r="BN43" s="127"/>
      <c r="BO43" s="127"/>
      <c r="BP43" s="127"/>
      <c r="BQ43" s="127">
        <v>6434.5</v>
      </c>
      <c r="BR43" s="127"/>
      <c r="BS43" s="127"/>
      <c r="BT43" s="127"/>
      <c r="BU43" s="127"/>
      <c r="BV43" s="127">
        <v>8625.5</v>
      </c>
      <c r="BW43" s="127">
        <v>9049</v>
      </c>
      <c r="BX43" s="127">
        <v>9501</v>
      </c>
      <c r="BY43" s="127">
        <v>9966.5</v>
      </c>
      <c r="BZ43" s="127">
        <v>10100.5</v>
      </c>
      <c r="CA43" s="127">
        <v>10195</v>
      </c>
      <c r="CB43" s="127">
        <v>10002</v>
      </c>
      <c r="CC43" s="127">
        <v>10195</v>
      </c>
      <c r="CD43" s="127">
        <v>10262.5</v>
      </c>
      <c r="CE43" s="143"/>
      <c r="CF43" s="127"/>
      <c r="CG43" s="127"/>
      <c r="CH43" s="127"/>
      <c r="CI43" s="127"/>
      <c r="CJ43" s="127"/>
      <c r="CK43" s="127"/>
      <c r="CL43" s="127"/>
      <c r="CM43" s="127"/>
      <c r="CN43" s="127"/>
      <c r="CO43" s="127"/>
      <c r="CP43" s="127"/>
      <c r="CQ43" s="127">
        <v>18645</v>
      </c>
      <c r="CR43" s="127"/>
      <c r="CS43" s="127"/>
      <c r="CT43" s="127"/>
      <c r="CU43" s="127"/>
      <c r="CV43" s="127">
        <v>25639</v>
      </c>
      <c r="CW43" s="127">
        <v>27155.5</v>
      </c>
      <c r="CX43" s="127">
        <v>28593</v>
      </c>
      <c r="CY43" s="127">
        <v>30092.5</v>
      </c>
      <c r="CZ43" s="127">
        <v>30572</v>
      </c>
      <c r="DA43" s="127">
        <v>31022.5</v>
      </c>
      <c r="DB43" s="127">
        <v>28804</v>
      </c>
      <c r="DC43" s="127">
        <v>31525</v>
      </c>
      <c r="DD43" s="127">
        <v>31819.5</v>
      </c>
      <c r="DE43" s="143"/>
      <c r="DF43" s="127"/>
      <c r="DG43" s="127"/>
      <c r="DH43" s="127"/>
      <c r="DI43" s="127"/>
      <c r="DJ43" s="127"/>
      <c r="DK43" s="127"/>
      <c r="DL43" s="127"/>
      <c r="DM43" s="127"/>
      <c r="DN43" s="127"/>
      <c r="DO43" s="127"/>
      <c r="DP43" s="127"/>
      <c r="DQ43" s="127">
        <v>5656</v>
      </c>
      <c r="DR43" s="127"/>
      <c r="DS43" s="127"/>
      <c r="DT43" s="127"/>
      <c r="DU43" s="127"/>
      <c r="DV43" s="127">
        <v>7523</v>
      </c>
      <c r="DW43" s="127">
        <v>7885</v>
      </c>
      <c r="DX43" s="127">
        <v>8243</v>
      </c>
      <c r="DY43" s="127">
        <v>8605</v>
      </c>
      <c r="DZ43" s="127">
        <v>8756</v>
      </c>
      <c r="EA43" s="127">
        <v>8909</v>
      </c>
      <c r="EB43" s="127">
        <v>9056</v>
      </c>
      <c r="EC43" s="127">
        <v>9205</v>
      </c>
      <c r="ED43" s="127">
        <v>9334</v>
      </c>
      <c r="EE43" s="143"/>
      <c r="EF43" s="127"/>
      <c r="EG43" s="127"/>
      <c r="EH43" s="127"/>
      <c r="EI43" s="127"/>
      <c r="EJ43" s="127"/>
      <c r="EK43" s="127"/>
      <c r="EL43" s="127"/>
      <c r="EM43" s="127"/>
      <c r="EN43" s="127"/>
      <c r="EO43" s="127"/>
      <c r="EP43" s="127"/>
      <c r="EQ43" s="127">
        <v>14050</v>
      </c>
      <c r="ER43" s="127"/>
      <c r="ES43" s="127"/>
      <c r="ET43" s="127"/>
      <c r="EU43" s="127"/>
      <c r="EV43" s="127">
        <v>20398</v>
      </c>
      <c r="EW43" s="127">
        <v>21666</v>
      </c>
      <c r="EX43" s="127">
        <v>22538</v>
      </c>
      <c r="EY43" s="127">
        <v>23650</v>
      </c>
      <c r="EZ43" s="127">
        <v>24124</v>
      </c>
      <c r="FA43" s="127">
        <v>24610</v>
      </c>
      <c r="FB43" s="127">
        <v>25016</v>
      </c>
      <c r="FC43" s="3">
        <v>25428</v>
      </c>
      <c r="FD43" s="127">
        <v>25942</v>
      </c>
      <c r="FE43" s="143"/>
      <c r="FF43" s="127"/>
      <c r="FG43" s="127"/>
      <c r="FH43" s="127"/>
      <c r="FI43" s="127"/>
      <c r="FJ43" s="127"/>
      <c r="FK43" s="127"/>
      <c r="FL43" s="127"/>
      <c r="FM43" s="127"/>
      <c r="FN43" s="127"/>
      <c r="FO43" s="127"/>
      <c r="FP43" s="127"/>
      <c r="FQ43" s="127">
        <v>4780</v>
      </c>
      <c r="FR43" s="127"/>
      <c r="FS43" s="127"/>
      <c r="FT43" s="127"/>
      <c r="FU43" s="127"/>
      <c r="FV43" s="127">
        <v>5955</v>
      </c>
      <c r="FW43" s="127">
        <v>6252.5</v>
      </c>
      <c r="FX43" s="127">
        <v>6409</v>
      </c>
      <c r="FY43" s="127">
        <v>6604</v>
      </c>
      <c r="FZ43" s="127">
        <v>6771.5</v>
      </c>
      <c r="GA43" s="127">
        <v>7389.5</v>
      </c>
      <c r="GB43" s="127">
        <v>7487</v>
      </c>
      <c r="GC43" s="127">
        <v>7621</v>
      </c>
      <c r="GD43" s="127">
        <v>7723</v>
      </c>
      <c r="GE43" s="143"/>
      <c r="GF43" s="127"/>
      <c r="GG43" s="127"/>
      <c r="GH43" s="127"/>
      <c r="GI43" s="127"/>
      <c r="GJ43" s="127"/>
      <c r="GK43" s="127"/>
      <c r="GL43" s="127"/>
      <c r="GM43" s="127"/>
      <c r="GN43" s="127"/>
      <c r="GO43" s="127"/>
      <c r="GP43" s="127"/>
      <c r="GQ43" s="127">
        <v>11024</v>
      </c>
      <c r="GR43" s="127"/>
      <c r="GS43" s="127"/>
      <c r="GT43" s="127"/>
      <c r="GU43" s="127"/>
      <c r="GV43" s="127">
        <v>13766.5</v>
      </c>
      <c r="GW43" s="127">
        <v>14592</v>
      </c>
      <c r="GX43" s="127">
        <v>14957</v>
      </c>
      <c r="GY43" s="127">
        <v>15410</v>
      </c>
      <c r="GZ43" s="127">
        <v>15798.5</v>
      </c>
      <c r="HA43" s="127">
        <v>17260.5</v>
      </c>
      <c r="HB43" s="127">
        <v>17490</v>
      </c>
      <c r="HC43" s="127">
        <v>17804</v>
      </c>
      <c r="HD43" s="127">
        <v>18041.5</v>
      </c>
      <c r="HE43" s="143"/>
      <c r="HF43" s="127"/>
      <c r="HG43" s="127"/>
      <c r="HH43" s="127"/>
      <c r="HI43" s="127"/>
      <c r="HJ43" s="127"/>
      <c r="HK43" s="127"/>
      <c r="HL43" s="127"/>
      <c r="HM43" s="127"/>
      <c r="HN43" s="127"/>
      <c r="HO43" s="127"/>
      <c r="HP43" s="127"/>
      <c r="HQ43" s="127">
        <v>4245.5</v>
      </c>
      <c r="HR43" s="127"/>
      <c r="HS43" s="127"/>
      <c r="HT43" s="127"/>
      <c r="HU43" s="127"/>
      <c r="HV43" s="127">
        <v>5744.5</v>
      </c>
      <c r="HW43" s="127">
        <v>6109</v>
      </c>
      <c r="HX43" s="127">
        <v>6269.5</v>
      </c>
      <c r="HY43" s="127">
        <v>6526.5</v>
      </c>
      <c r="HZ43" s="127">
        <v>6739</v>
      </c>
      <c r="IA43" s="127">
        <v>6905</v>
      </c>
      <c r="IB43" s="127">
        <v>6975</v>
      </c>
      <c r="IC43" s="127">
        <v>7073</v>
      </c>
      <c r="ID43" s="127">
        <v>7207</v>
      </c>
      <c r="IE43" s="143"/>
      <c r="IF43" s="127"/>
      <c r="IG43" s="127"/>
      <c r="IH43" s="127"/>
      <c r="II43" s="127"/>
      <c r="IJ43" s="127"/>
      <c r="IK43" s="127"/>
      <c r="IL43" s="127"/>
      <c r="IM43" s="127"/>
      <c r="IN43" s="127"/>
      <c r="IO43" s="127"/>
      <c r="IP43" s="127"/>
      <c r="IQ43" s="127">
        <v>10255</v>
      </c>
      <c r="IR43" s="127"/>
      <c r="IS43" s="127"/>
      <c r="IT43" s="127"/>
      <c r="IU43" s="127"/>
      <c r="IV43" s="127">
        <v>14233.5</v>
      </c>
      <c r="IW43" s="127">
        <v>15374</v>
      </c>
      <c r="IX43" s="127">
        <v>15538.5</v>
      </c>
      <c r="IY43" s="127">
        <v>16104.5</v>
      </c>
      <c r="IZ43" s="127">
        <v>17778</v>
      </c>
      <c r="JA43" s="127">
        <v>18081</v>
      </c>
      <c r="JB43" s="127">
        <v>17669</v>
      </c>
      <c r="JC43" s="127">
        <v>18683</v>
      </c>
      <c r="JD43" s="127">
        <v>19038</v>
      </c>
      <c r="JE43" s="143"/>
      <c r="JF43" s="127"/>
      <c r="JG43" s="127"/>
      <c r="JH43" s="127"/>
      <c r="JI43" s="127"/>
      <c r="JJ43" s="127"/>
      <c r="JK43" s="127"/>
      <c r="JL43" s="127"/>
      <c r="JM43" s="127"/>
      <c r="JN43" s="127"/>
      <c r="JO43" s="127"/>
      <c r="JP43" s="127"/>
      <c r="JQ43" s="127">
        <v>4690</v>
      </c>
      <c r="JR43" s="127"/>
      <c r="JS43" s="127"/>
      <c r="JT43" s="127"/>
      <c r="JU43" s="127"/>
      <c r="JV43" s="127">
        <v>5890</v>
      </c>
      <c r="JW43" s="127">
        <v>6163</v>
      </c>
      <c r="JX43" s="127">
        <v>6344</v>
      </c>
      <c r="JY43" s="127">
        <v>6558.5</v>
      </c>
      <c r="JZ43" s="127">
        <v>6700</v>
      </c>
      <c r="KA43" s="127">
        <v>6827</v>
      </c>
      <c r="KB43" s="127">
        <v>6949</v>
      </c>
      <c r="KC43" s="127">
        <v>7073</v>
      </c>
      <c r="KD43" s="127">
        <v>7207</v>
      </c>
      <c r="KE43" s="143"/>
      <c r="KF43" s="127"/>
      <c r="KG43" s="127"/>
      <c r="KH43" s="127"/>
      <c r="KI43" s="127"/>
      <c r="KJ43" s="127"/>
      <c r="KK43" s="127"/>
      <c r="KL43" s="127"/>
      <c r="KM43" s="127"/>
      <c r="KN43" s="127"/>
      <c r="KO43" s="127"/>
      <c r="KP43" s="127"/>
      <c r="KQ43" s="127">
        <v>11080</v>
      </c>
      <c r="KR43" s="127"/>
      <c r="KS43" s="127"/>
      <c r="KT43" s="127"/>
      <c r="KU43" s="127"/>
      <c r="KV43" s="127">
        <v>14578</v>
      </c>
      <c r="KW43" s="127">
        <v>15428</v>
      </c>
      <c r="KX43" s="127">
        <v>16448</v>
      </c>
      <c r="KY43" s="127">
        <v>17481.5</v>
      </c>
      <c r="KZ43" s="127">
        <v>17778</v>
      </c>
      <c r="LA43" s="127"/>
      <c r="LB43" s="127">
        <v>18379</v>
      </c>
      <c r="LC43" s="127">
        <v>18683</v>
      </c>
      <c r="LD43" s="127">
        <v>19038</v>
      </c>
      <c r="LE43" s="143"/>
      <c r="LF43" s="127"/>
      <c r="LG43" s="127"/>
      <c r="LH43" s="127"/>
      <c r="LI43" s="127"/>
      <c r="LJ43" s="127"/>
      <c r="LK43" s="127"/>
      <c r="LL43" s="127"/>
      <c r="LM43" s="127"/>
      <c r="LN43" s="127"/>
      <c r="LO43" s="127"/>
      <c r="LP43" s="127"/>
      <c r="LQ43" s="127">
        <v>4601</v>
      </c>
      <c r="LR43" s="127"/>
      <c r="LS43" s="127"/>
      <c r="LT43" s="127"/>
      <c r="LU43" s="127"/>
      <c r="LV43" s="127">
        <v>5739</v>
      </c>
      <c r="LW43" s="127">
        <v>6069</v>
      </c>
      <c r="LX43" s="127">
        <v>5507.5</v>
      </c>
      <c r="LY43" s="127">
        <v>5689</v>
      </c>
      <c r="LZ43" s="127">
        <v>6639</v>
      </c>
      <c r="MA43" s="127">
        <v>6796</v>
      </c>
      <c r="MB43" s="127">
        <v>6930</v>
      </c>
      <c r="MC43" s="127">
        <v>6929</v>
      </c>
      <c r="MD43" s="127">
        <v>6472</v>
      </c>
      <c r="ME43" s="143"/>
      <c r="MF43" s="127"/>
      <c r="MG43" s="127"/>
      <c r="MH43" s="127"/>
      <c r="MI43" s="127"/>
      <c r="MJ43" s="127"/>
      <c r="MK43" s="127"/>
      <c r="ML43" s="127"/>
      <c r="MM43" s="127"/>
      <c r="MN43" s="127"/>
      <c r="MO43" s="127"/>
      <c r="MP43" s="127"/>
      <c r="MQ43" s="127">
        <v>10991</v>
      </c>
      <c r="MR43" s="127"/>
      <c r="MS43" s="127"/>
      <c r="MT43" s="127"/>
      <c r="MU43" s="127"/>
      <c r="MV43" s="155">
        <v>14173.5</v>
      </c>
      <c r="MW43" s="155">
        <v>16305</v>
      </c>
      <c r="MX43" s="127">
        <v>14008.5</v>
      </c>
      <c r="MY43" s="127">
        <v>14484</v>
      </c>
      <c r="MZ43" s="127">
        <v>17778</v>
      </c>
      <c r="NA43" s="127">
        <v>18081</v>
      </c>
      <c r="NB43" s="127">
        <v>18379</v>
      </c>
      <c r="NC43" s="127">
        <v>15655</v>
      </c>
      <c r="ND43" s="127">
        <v>16302.5</v>
      </c>
    </row>
    <row r="44" spans="1:368">
      <c r="A44" s="127" t="s">
        <v>127</v>
      </c>
      <c r="B44" s="127"/>
      <c r="C44" s="127"/>
      <c r="D44" s="127"/>
      <c r="E44" s="127"/>
      <c r="F44" s="127"/>
      <c r="G44" s="127"/>
      <c r="H44" s="127"/>
      <c r="I44" s="127"/>
      <c r="J44" s="127"/>
      <c r="K44" s="127"/>
      <c r="L44" s="127"/>
      <c r="M44" s="127"/>
      <c r="N44" s="127"/>
      <c r="O44" s="127"/>
      <c r="P44" s="127">
        <v>5396</v>
      </c>
      <c r="Q44" s="127"/>
      <c r="R44" s="127"/>
      <c r="S44" s="127"/>
      <c r="T44" s="127"/>
      <c r="U44" s="127">
        <v>6651</v>
      </c>
      <c r="V44" s="127">
        <v>7008</v>
      </c>
      <c r="W44" s="127">
        <v>7486</v>
      </c>
      <c r="X44" s="127">
        <v>7726</v>
      </c>
      <c r="Y44" s="127">
        <v>7726</v>
      </c>
      <c r="Z44" s="127">
        <v>7749</v>
      </c>
      <c r="AA44" s="127">
        <v>7777</v>
      </c>
      <c r="AB44" s="127">
        <v>8309</v>
      </c>
      <c r="AC44" s="127">
        <v>8699</v>
      </c>
      <c r="AD44" s="143"/>
      <c r="AE44" s="127"/>
      <c r="AF44" s="127"/>
      <c r="AG44" s="127"/>
      <c r="AH44" s="127"/>
      <c r="AI44" s="127"/>
      <c r="AJ44" s="127"/>
      <c r="AK44" s="127"/>
      <c r="AL44" s="127"/>
      <c r="AM44" s="127"/>
      <c r="AN44" s="127"/>
      <c r="AO44" s="127"/>
      <c r="AP44" s="127"/>
      <c r="AQ44" s="127">
        <v>15128</v>
      </c>
      <c r="AR44" s="127"/>
      <c r="AS44" s="127"/>
      <c r="AT44" s="127"/>
      <c r="AU44" s="127"/>
      <c r="AV44" s="127">
        <v>17871</v>
      </c>
      <c r="AW44" s="127">
        <v>18563</v>
      </c>
      <c r="AX44" s="127">
        <v>19358</v>
      </c>
      <c r="AY44" s="127">
        <v>19838</v>
      </c>
      <c r="AZ44" s="127">
        <v>20278</v>
      </c>
      <c r="BA44" s="127">
        <v>20617</v>
      </c>
      <c r="BB44" s="127">
        <v>19431</v>
      </c>
      <c r="BC44" s="127">
        <v>21583</v>
      </c>
      <c r="BD44" s="127">
        <v>22472</v>
      </c>
      <c r="BE44" s="143"/>
      <c r="BF44" s="127"/>
      <c r="BG44" s="127"/>
      <c r="BH44" s="127"/>
      <c r="BI44" s="127"/>
      <c r="BJ44" s="127"/>
      <c r="BK44" s="127"/>
      <c r="BL44" s="127"/>
      <c r="BM44" s="127"/>
      <c r="BN44" s="127"/>
      <c r="BO44" s="127"/>
      <c r="BP44" s="127"/>
      <c r="BQ44" s="127">
        <v>5411</v>
      </c>
      <c r="BR44" s="127"/>
      <c r="BS44" s="127"/>
      <c r="BT44" s="127"/>
      <c r="BU44" s="127"/>
      <c r="BV44" s="127">
        <v>6737.5</v>
      </c>
      <c r="BW44" s="127">
        <v>7207</v>
      </c>
      <c r="BX44" s="127">
        <v>7625.5</v>
      </c>
      <c r="BY44" s="127">
        <v>7891.5</v>
      </c>
      <c r="BZ44" s="127">
        <v>7893.5</v>
      </c>
      <c r="CA44" s="127">
        <v>7905</v>
      </c>
      <c r="CB44" s="127">
        <v>7920</v>
      </c>
      <c r="CC44" s="127">
        <v>8397</v>
      </c>
      <c r="CD44" s="127">
        <v>8800.5</v>
      </c>
      <c r="CE44" s="143"/>
      <c r="CF44" s="127"/>
      <c r="CG44" s="127"/>
      <c r="CH44" s="127"/>
      <c r="CI44" s="127"/>
      <c r="CJ44" s="127"/>
      <c r="CK44" s="127"/>
      <c r="CL44" s="127"/>
      <c r="CM44" s="127"/>
      <c r="CN44" s="127"/>
      <c r="CO44" s="127"/>
      <c r="CP44" s="127"/>
      <c r="CQ44" s="127">
        <v>15588</v>
      </c>
      <c r="CR44" s="127"/>
      <c r="CS44" s="127"/>
      <c r="CT44" s="127"/>
      <c r="CU44" s="127"/>
      <c r="CV44" s="127">
        <v>20034.5</v>
      </c>
      <c r="CW44" s="127">
        <v>21138</v>
      </c>
      <c r="CX44" s="127">
        <v>22228.5</v>
      </c>
      <c r="CY44" s="127">
        <v>23058.5</v>
      </c>
      <c r="CZ44" s="127">
        <v>23604.5</v>
      </c>
      <c r="DA44" s="127">
        <v>24013</v>
      </c>
      <c r="DB44" s="127">
        <v>24373</v>
      </c>
      <c r="DC44" s="127">
        <v>25198</v>
      </c>
      <c r="DD44" s="127">
        <v>26540.5</v>
      </c>
      <c r="DE44" s="143"/>
      <c r="DF44" s="127"/>
      <c r="DG44" s="127"/>
      <c r="DH44" s="127"/>
      <c r="DI44" s="127"/>
      <c r="DJ44" s="127"/>
      <c r="DK44" s="127"/>
      <c r="DL44" s="127"/>
      <c r="DM44" s="127"/>
      <c r="DN44" s="127"/>
      <c r="DO44" s="127"/>
      <c r="DP44" s="127"/>
      <c r="DQ44" s="10" t="s">
        <v>17</v>
      </c>
      <c r="DR44" s="127"/>
      <c r="DS44" s="127"/>
      <c r="DT44" s="127"/>
      <c r="DU44" s="127"/>
      <c r="DV44" s="10" t="s">
        <v>17</v>
      </c>
      <c r="DW44" s="10" t="s">
        <v>17</v>
      </c>
      <c r="DX44" s="10" t="s">
        <v>17</v>
      </c>
      <c r="DY44" s="10" t="s">
        <v>17</v>
      </c>
      <c r="DZ44" s="10" t="s">
        <v>17</v>
      </c>
      <c r="EA44" s="10" t="s">
        <v>17</v>
      </c>
      <c r="EB44" s="10" t="s">
        <v>17</v>
      </c>
      <c r="EC44" s="10" t="s">
        <v>17</v>
      </c>
      <c r="ED44" s="10" t="s">
        <v>17</v>
      </c>
      <c r="EE44" s="143"/>
      <c r="EF44" s="127"/>
      <c r="EG44" s="127"/>
      <c r="EH44" s="127"/>
      <c r="EI44" s="127"/>
      <c r="EJ44" s="127"/>
      <c r="EK44" s="127"/>
      <c r="EL44" s="127"/>
      <c r="EM44" s="127"/>
      <c r="EN44" s="127"/>
      <c r="EO44" s="127"/>
      <c r="EP44" s="127"/>
      <c r="EQ44" s="6" t="s">
        <v>17</v>
      </c>
      <c r="ER44" s="127"/>
      <c r="ES44" s="127"/>
      <c r="ET44" s="127"/>
      <c r="EU44" s="127"/>
      <c r="EV44" s="10" t="s">
        <v>17</v>
      </c>
      <c r="EW44" s="10" t="s">
        <v>17</v>
      </c>
      <c r="EX44" s="10" t="s">
        <v>17</v>
      </c>
      <c r="EY44" s="10" t="s">
        <v>17</v>
      </c>
      <c r="EZ44" s="10" t="s">
        <v>17</v>
      </c>
      <c r="FA44" s="10" t="s">
        <v>17</v>
      </c>
      <c r="FB44" s="10" t="s">
        <v>17</v>
      </c>
      <c r="FC44" s="10" t="s">
        <v>17</v>
      </c>
      <c r="FD44" s="10" t="s">
        <v>17</v>
      </c>
      <c r="FE44" s="143"/>
      <c r="FF44" s="127"/>
      <c r="FG44" s="127"/>
      <c r="FH44" s="127"/>
      <c r="FI44" s="127"/>
      <c r="FJ44" s="127"/>
      <c r="FK44" s="127"/>
      <c r="FL44" s="127"/>
      <c r="FM44" s="127"/>
      <c r="FN44" s="127"/>
      <c r="FO44" s="127"/>
      <c r="FP44" s="127"/>
      <c r="FQ44" s="127">
        <v>5387</v>
      </c>
      <c r="FR44" s="127"/>
      <c r="FS44" s="127"/>
      <c r="FT44" s="127"/>
      <c r="FU44" s="127"/>
      <c r="FV44" s="127">
        <v>6636</v>
      </c>
      <c r="FW44" s="127">
        <v>7008</v>
      </c>
      <c r="FX44" s="127">
        <v>7350</v>
      </c>
      <c r="FY44" s="127">
        <v>7635</v>
      </c>
      <c r="FZ44" s="127">
        <v>7685</v>
      </c>
      <c r="GA44" s="127">
        <v>7749</v>
      </c>
      <c r="GB44" s="127">
        <v>7817</v>
      </c>
      <c r="GC44" s="127">
        <v>8309</v>
      </c>
      <c r="GD44" s="127">
        <v>8699</v>
      </c>
      <c r="GE44" s="143"/>
      <c r="GF44" s="127"/>
      <c r="GG44" s="127"/>
      <c r="GH44" s="127"/>
      <c r="GI44" s="127"/>
      <c r="GJ44" s="127"/>
      <c r="GK44" s="127"/>
      <c r="GL44" s="127"/>
      <c r="GM44" s="127"/>
      <c r="GN44" s="127"/>
      <c r="GO44" s="127"/>
      <c r="GP44" s="127"/>
      <c r="GQ44" s="127">
        <v>12705</v>
      </c>
      <c r="GR44" s="127"/>
      <c r="GS44" s="127"/>
      <c r="GT44" s="127"/>
      <c r="GU44" s="127"/>
      <c r="GV44" s="127">
        <v>14900</v>
      </c>
      <c r="GW44" s="127">
        <v>15348</v>
      </c>
      <c r="GX44" s="127">
        <v>16106</v>
      </c>
      <c r="GY44" s="127">
        <v>16721</v>
      </c>
      <c r="GZ44" s="127">
        <v>17181</v>
      </c>
      <c r="HA44" s="127">
        <v>17647</v>
      </c>
      <c r="HB44" s="127">
        <v>18005</v>
      </c>
      <c r="HC44" s="10">
        <v>18851</v>
      </c>
      <c r="HD44" s="127">
        <v>19241</v>
      </c>
      <c r="HE44" s="143"/>
      <c r="HF44" s="127"/>
      <c r="HG44" s="127"/>
      <c r="HH44" s="127"/>
      <c r="HI44" s="127"/>
      <c r="HJ44" s="127"/>
      <c r="HK44" s="127"/>
      <c r="HL44" s="127"/>
      <c r="HM44" s="127"/>
      <c r="HN44" s="127"/>
      <c r="HO44" s="127"/>
      <c r="HP44" s="127"/>
      <c r="HQ44" s="6" t="s">
        <v>17</v>
      </c>
      <c r="HR44" s="127"/>
      <c r="HS44" s="127"/>
      <c r="HT44" s="127"/>
      <c r="HU44" s="127"/>
      <c r="HV44" s="6" t="s">
        <v>17</v>
      </c>
      <c r="HW44" s="6" t="s">
        <v>17</v>
      </c>
      <c r="HX44" s="6" t="s">
        <v>17</v>
      </c>
      <c r="HY44" s="6" t="s">
        <v>17</v>
      </c>
      <c r="HZ44" s="6" t="s">
        <v>17</v>
      </c>
      <c r="IA44" s="6" t="s">
        <v>17</v>
      </c>
      <c r="IB44" s="6" t="s">
        <v>17</v>
      </c>
      <c r="IC44" s="6" t="s">
        <v>17</v>
      </c>
      <c r="ID44" s="6" t="s">
        <v>17</v>
      </c>
      <c r="IE44" s="143"/>
      <c r="IF44" s="127"/>
      <c r="IG44" s="127"/>
      <c r="IH44" s="127"/>
      <c r="II44" s="127"/>
      <c r="IJ44" s="127"/>
      <c r="IK44" s="127"/>
      <c r="IL44" s="127"/>
      <c r="IM44" s="127"/>
      <c r="IN44" s="127"/>
      <c r="IO44" s="127"/>
      <c r="IP44" s="127"/>
      <c r="IQ44" s="6" t="s">
        <v>17</v>
      </c>
      <c r="IR44" s="127"/>
      <c r="IS44" s="127"/>
      <c r="IT44" s="127"/>
      <c r="IU44" s="127"/>
      <c r="IV44" s="6" t="s">
        <v>17</v>
      </c>
      <c r="IW44" s="6" t="s">
        <v>17</v>
      </c>
      <c r="IX44" s="6" t="s">
        <v>17</v>
      </c>
      <c r="IY44" s="6" t="s">
        <v>17</v>
      </c>
      <c r="IZ44" s="6" t="s">
        <v>17</v>
      </c>
      <c r="JA44" s="6" t="s">
        <v>17</v>
      </c>
      <c r="JB44" s="6" t="s">
        <v>17</v>
      </c>
      <c r="JC44" s="6" t="s">
        <v>17</v>
      </c>
      <c r="JD44" s="6" t="s">
        <v>17</v>
      </c>
      <c r="JE44" s="143"/>
      <c r="JF44" s="127"/>
      <c r="JG44" s="127"/>
      <c r="JH44" s="127"/>
      <c r="JI44" s="127"/>
      <c r="JJ44" s="127"/>
      <c r="JK44" s="127"/>
      <c r="JL44" s="127"/>
      <c r="JM44" s="127"/>
      <c r="JN44" s="127"/>
      <c r="JO44" s="127"/>
      <c r="JP44" s="127"/>
      <c r="JQ44" s="6" t="s">
        <v>17</v>
      </c>
      <c r="JR44" s="127"/>
      <c r="JS44" s="127"/>
      <c r="JT44" s="127"/>
      <c r="JU44" s="127"/>
      <c r="JV44" s="6" t="s">
        <v>17</v>
      </c>
      <c r="JW44" s="6" t="s">
        <v>17</v>
      </c>
      <c r="JX44" s="6" t="s">
        <v>17</v>
      </c>
      <c r="JY44" s="6" t="s">
        <v>17</v>
      </c>
      <c r="JZ44" s="6" t="s">
        <v>17</v>
      </c>
      <c r="KA44" s="6" t="s">
        <v>17</v>
      </c>
      <c r="KB44" s="6" t="s">
        <v>17</v>
      </c>
      <c r="KC44" s="6" t="s">
        <v>17</v>
      </c>
      <c r="KD44" s="6" t="s">
        <v>17</v>
      </c>
      <c r="KE44" s="143"/>
      <c r="KF44" s="127"/>
      <c r="KG44" s="127"/>
      <c r="KH44" s="127"/>
      <c r="KI44" s="127"/>
      <c r="KJ44" s="127"/>
      <c r="KK44" s="127"/>
      <c r="KL44" s="127"/>
      <c r="KM44" s="127"/>
      <c r="KN44" s="127"/>
      <c r="KO44" s="127"/>
      <c r="KP44" s="127"/>
      <c r="KQ44" s="6" t="s">
        <v>17</v>
      </c>
      <c r="KR44" s="127"/>
      <c r="KS44" s="127"/>
      <c r="KT44" s="127"/>
      <c r="KU44" s="127"/>
      <c r="KV44" s="6" t="s">
        <v>17</v>
      </c>
      <c r="KW44" s="6" t="s">
        <v>17</v>
      </c>
      <c r="KX44" s="6" t="s">
        <v>17</v>
      </c>
      <c r="KY44" s="6" t="s">
        <v>17</v>
      </c>
      <c r="KZ44" s="6" t="s">
        <v>17</v>
      </c>
      <c r="LA44" s="6">
        <v>18081</v>
      </c>
      <c r="LB44" s="6" t="s">
        <v>17</v>
      </c>
      <c r="LC44" s="6" t="s">
        <v>17</v>
      </c>
      <c r="LD44" s="6" t="s">
        <v>17</v>
      </c>
      <c r="LE44" s="143"/>
      <c r="LF44" s="127"/>
      <c r="LG44" s="127"/>
      <c r="LH44" s="127"/>
      <c r="LI44" s="127"/>
      <c r="LJ44" s="127"/>
      <c r="LK44" s="127"/>
      <c r="LL44" s="127"/>
      <c r="LM44" s="127"/>
      <c r="LN44" s="127"/>
      <c r="LO44" s="127"/>
      <c r="LP44" s="127"/>
      <c r="LQ44" s="6" t="s">
        <v>17</v>
      </c>
      <c r="LR44" s="127"/>
      <c r="LS44" s="127"/>
      <c r="LT44" s="127"/>
      <c r="LU44" s="127"/>
      <c r="LV44" s="6" t="s">
        <v>17</v>
      </c>
      <c r="LW44" s="6" t="s">
        <v>17</v>
      </c>
      <c r="LX44" s="6" t="s">
        <v>17</v>
      </c>
      <c r="LY44" s="6" t="s">
        <v>17</v>
      </c>
      <c r="LZ44" s="6" t="s">
        <v>17</v>
      </c>
      <c r="MA44" s="6" t="s">
        <v>17</v>
      </c>
      <c r="MB44" s="6" t="s">
        <v>17</v>
      </c>
      <c r="MC44" s="6" t="s">
        <v>17</v>
      </c>
      <c r="MD44" s="6" t="s">
        <v>17</v>
      </c>
      <c r="ME44" s="143"/>
      <c r="MF44" s="127"/>
      <c r="MG44" s="127"/>
      <c r="MH44" s="127"/>
      <c r="MI44" s="127"/>
      <c r="MJ44" s="127"/>
      <c r="MK44" s="127"/>
      <c r="ML44" s="127"/>
      <c r="MM44" s="127"/>
      <c r="MN44" s="127"/>
      <c r="MO44" s="127"/>
      <c r="MP44" s="127"/>
      <c r="MQ44" s="6" t="s">
        <v>17</v>
      </c>
      <c r="MR44" s="127"/>
      <c r="MS44" s="127"/>
      <c r="MT44" s="127"/>
      <c r="MU44" s="127"/>
      <c r="MV44" s="6" t="s">
        <v>17</v>
      </c>
      <c r="MW44" s="6" t="s">
        <v>17</v>
      </c>
      <c r="MX44" s="6" t="s">
        <v>17</v>
      </c>
      <c r="MY44" s="6" t="s">
        <v>17</v>
      </c>
      <c r="MZ44" s="6" t="s">
        <v>17</v>
      </c>
      <c r="NA44" s="6" t="s">
        <v>17</v>
      </c>
      <c r="NB44" s="6" t="s">
        <v>17</v>
      </c>
      <c r="NC44" s="6" t="s">
        <v>17</v>
      </c>
      <c r="ND44" s="6" t="s">
        <v>17</v>
      </c>
    </row>
    <row r="45" spans="1:368">
      <c r="A45" s="127" t="s">
        <v>128</v>
      </c>
      <c r="B45" s="127"/>
      <c r="C45" s="127"/>
      <c r="D45" s="127"/>
      <c r="E45" s="127"/>
      <c r="F45" s="127"/>
      <c r="G45" s="127"/>
      <c r="H45" s="127"/>
      <c r="I45" s="127"/>
      <c r="J45" s="127"/>
      <c r="K45" s="127"/>
      <c r="L45" s="127"/>
      <c r="M45" s="127"/>
      <c r="N45" s="127"/>
      <c r="O45" s="127"/>
      <c r="P45" s="127">
        <v>3908</v>
      </c>
      <c r="Q45" s="127"/>
      <c r="R45" s="127"/>
      <c r="S45" s="127"/>
      <c r="T45" s="127"/>
      <c r="U45" s="127">
        <v>5467</v>
      </c>
      <c r="V45" s="127">
        <v>5890</v>
      </c>
      <c r="W45" s="127">
        <v>5270</v>
      </c>
      <c r="X45" s="127">
        <v>5490</v>
      </c>
      <c r="Y45" s="127">
        <v>5906</v>
      </c>
      <c r="Z45" s="127">
        <v>6230</v>
      </c>
      <c r="AA45" s="127">
        <v>6508</v>
      </c>
      <c r="AB45" s="127">
        <v>7332</v>
      </c>
      <c r="AC45" s="127">
        <v>7539</v>
      </c>
      <c r="AD45" s="143"/>
      <c r="AE45" s="127"/>
      <c r="AF45" s="127"/>
      <c r="AG45" s="127"/>
      <c r="AH45" s="127"/>
      <c r="AI45" s="127"/>
      <c r="AJ45" s="127"/>
      <c r="AK45" s="127"/>
      <c r="AL45" s="127"/>
      <c r="AM45" s="127"/>
      <c r="AN45" s="127"/>
      <c r="AO45" s="127"/>
      <c r="AP45" s="127"/>
      <c r="AQ45" s="127">
        <v>10232</v>
      </c>
      <c r="AR45" s="127"/>
      <c r="AS45" s="127"/>
      <c r="AT45" s="127"/>
      <c r="AU45" s="127"/>
      <c r="AV45" s="127">
        <v>13578</v>
      </c>
      <c r="AW45" s="127">
        <v>14186</v>
      </c>
      <c r="AX45" s="127">
        <v>14195</v>
      </c>
      <c r="AY45" s="127">
        <v>14497</v>
      </c>
      <c r="AZ45" s="127">
        <v>15786</v>
      </c>
      <c r="BA45" s="127">
        <v>16336</v>
      </c>
      <c r="BB45" s="127">
        <v>16978</v>
      </c>
      <c r="BC45" s="127">
        <v>17524</v>
      </c>
      <c r="BD45" s="127">
        <v>18035</v>
      </c>
      <c r="BE45" s="143"/>
      <c r="BF45" s="127"/>
      <c r="BG45" s="127"/>
      <c r="BH45" s="127"/>
      <c r="BI45" s="127"/>
      <c r="BJ45" s="127"/>
      <c r="BK45" s="127"/>
      <c r="BL45" s="127"/>
      <c r="BM45" s="127"/>
      <c r="BN45" s="127"/>
      <c r="BO45" s="127"/>
      <c r="BP45" s="127"/>
      <c r="BQ45" s="127">
        <v>4701</v>
      </c>
      <c r="BR45" s="127"/>
      <c r="BS45" s="127"/>
      <c r="BT45" s="127"/>
      <c r="BU45" s="127"/>
      <c r="BV45" s="127">
        <v>7142</v>
      </c>
      <c r="BW45" s="127">
        <v>7700.5</v>
      </c>
      <c r="BX45" s="127">
        <v>8063</v>
      </c>
      <c r="BY45" s="127">
        <v>8467.5</v>
      </c>
      <c r="BZ45" s="127">
        <v>8931.5</v>
      </c>
      <c r="CA45" s="127">
        <v>9370.5</v>
      </c>
      <c r="CB45" s="127">
        <v>9704</v>
      </c>
      <c r="CC45" s="127">
        <v>10211.5</v>
      </c>
      <c r="CD45" s="127">
        <v>10479.5</v>
      </c>
      <c r="CE45" s="143"/>
      <c r="CF45" s="127"/>
      <c r="CG45" s="127"/>
      <c r="CH45" s="127"/>
      <c r="CI45" s="127"/>
      <c r="CJ45" s="127"/>
      <c r="CK45" s="127"/>
      <c r="CL45" s="127"/>
      <c r="CM45" s="127"/>
      <c r="CN45" s="127"/>
      <c r="CO45" s="127"/>
      <c r="CP45" s="127"/>
      <c r="CQ45" s="127">
        <v>13058</v>
      </c>
      <c r="CR45" s="127"/>
      <c r="CS45" s="127"/>
      <c r="CT45" s="127"/>
      <c r="CU45" s="127"/>
      <c r="CV45" s="127">
        <v>17837</v>
      </c>
      <c r="CW45" s="127">
        <v>18706</v>
      </c>
      <c r="CX45" s="127">
        <v>19740.5</v>
      </c>
      <c r="CY45" s="127">
        <v>20938.5</v>
      </c>
      <c r="CZ45" s="127">
        <v>22143.5</v>
      </c>
      <c r="DA45" s="127">
        <v>23235.5</v>
      </c>
      <c r="DB45" s="127">
        <v>24069</v>
      </c>
      <c r="DC45" s="127">
        <v>25353.5</v>
      </c>
      <c r="DD45" s="127">
        <v>26042</v>
      </c>
      <c r="DE45" s="143"/>
      <c r="DF45" s="127"/>
      <c r="DG45" s="127"/>
      <c r="DH45" s="127"/>
      <c r="DI45" s="127"/>
      <c r="DJ45" s="127"/>
      <c r="DK45" s="127"/>
      <c r="DL45" s="127"/>
      <c r="DM45" s="127"/>
      <c r="DN45" s="127"/>
      <c r="DO45" s="127"/>
      <c r="DP45" s="127"/>
      <c r="DQ45" s="10" t="s">
        <v>17</v>
      </c>
      <c r="DR45" s="127"/>
      <c r="DS45" s="127"/>
      <c r="DT45" s="127"/>
      <c r="DU45" s="127"/>
      <c r="DV45" s="127">
        <v>5467</v>
      </c>
      <c r="DW45" s="127">
        <v>5890</v>
      </c>
      <c r="DX45" s="10" t="s">
        <v>17</v>
      </c>
      <c r="DY45" s="10" t="s">
        <v>17</v>
      </c>
      <c r="DZ45" s="10">
        <v>6926</v>
      </c>
      <c r="EA45" s="10">
        <v>7265</v>
      </c>
      <c r="EB45" s="10">
        <v>7528</v>
      </c>
      <c r="EC45" s="10">
        <v>7895</v>
      </c>
      <c r="ED45" s="127">
        <v>8432</v>
      </c>
      <c r="EE45" s="143"/>
      <c r="EF45" s="127"/>
      <c r="EG45" s="127"/>
      <c r="EH45" s="127"/>
      <c r="EI45" s="127"/>
      <c r="EJ45" s="127"/>
      <c r="EK45" s="127"/>
      <c r="EL45" s="127"/>
      <c r="EM45" s="127"/>
      <c r="EN45" s="127"/>
      <c r="EO45" s="127"/>
      <c r="EP45" s="127"/>
      <c r="EQ45" s="6" t="s">
        <v>17</v>
      </c>
      <c r="ER45" s="127"/>
      <c r="ES45" s="127"/>
      <c r="ET45" s="127"/>
      <c r="EU45" s="127"/>
      <c r="EV45" s="127">
        <v>13501</v>
      </c>
      <c r="EW45" s="127">
        <v>13924</v>
      </c>
      <c r="EX45" s="10" t="s">
        <v>17</v>
      </c>
      <c r="EY45" s="10" t="s">
        <v>17</v>
      </c>
      <c r="EZ45" s="10">
        <v>14960</v>
      </c>
      <c r="FA45" s="10">
        <v>15299</v>
      </c>
      <c r="FB45" s="10">
        <v>15851</v>
      </c>
      <c r="FC45" s="3">
        <v>16634</v>
      </c>
      <c r="FD45" s="127">
        <v>17390</v>
      </c>
      <c r="FE45" s="143"/>
      <c r="FF45" s="127"/>
      <c r="FG45" s="127"/>
      <c r="FH45" s="127"/>
      <c r="FI45" s="127"/>
      <c r="FJ45" s="127"/>
      <c r="FK45" s="127"/>
      <c r="FL45" s="127"/>
      <c r="FM45" s="127"/>
      <c r="FN45" s="127"/>
      <c r="FO45" s="127"/>
      <c r="FP45" s="127"/>
      <c r="FQ45" s="127">
        <v>3165</v>
      </c>
      <c r="FR45" s="127"/>
      <c r="FS45" s="127"/>
      <c r="FT45" s="127"/>
      <c r="FU45" s="127"/>
      <c r="FV45" s="127">
        <v>4374</v>
      </c>
      <c r="FW45" s="127">
        <v>4636</v>
      </c>
      <c r="FX45" s="127">
        <v>5057</v>
      </c>
      <c r="FY45" s="127">
        <v>5383</v>
      </c>
      <c r="FZ45" s="127">
        <v>5614</v>
      </c>
      <c r="GA45" s="127">
        <v>5746</v>
      </c>
      <c r="GB45" s="127">
        <v>5936</v>
      </c>
      <c r="GC45" s="127">
        <v>6179</v>
      </c>
      <c r="GD45" s="127">
        <v>6345</v>
      </c>
      <c r="GE45" s="143"/>
      <c r="GF45" s="127"/>
      <c r="GG45" s="127"/>
      <c r="GH45" s="127"/>
      <c r="GI45" s="127"/>
      <c r="GJ45" s="127"/>
      <c r="GK45" s="127"/>
      <c r="GL45" s="127"/>
      <c r="GM45" s="127"/>
      <c r="GN45" s="127"/>
      <c r="GO45" s="127"/>
      <c r="GP45" s="127"/>
      <c r="GQ45" s="127">
        <v>9704</v>
      </c>
      <c r="GR45" s="127"/>
      <c r="GS45" s="127"/>
      <c r="GT45" s="127"/>
      <c r="GU45" s="127"/>
      <c r="GV45" s="127">
        <v>13116</v>
      </c>
      <c r="GW45" s="127">
        <v>13588</v>
      </c>
      <c r="GX45" s="127">
        <v>14195</v>
      </c>
      <c r="GY45" s="127">
        <v>14497</v>
      </c>
      <c r="GZ45" s="127">
        <v>15786</v>
      </c>
      <c r="HA45" s="127">
        <v>16336</v>
      </c>
      <c r="HB45" s="127">
        <v>16978</v>
      </c>
      <c r="HC45" s="10">
        <v>17662</v>
      </c>
      <c r="HD45" s="127">
        <v>18152</v>
      </c>
      <c r="HE45" s="143"/>
      <c r="HF45" s="127"/>
      <c r="HG45" s="127"/>
      <c r="HH45" s="127"/>
      <c r="HI45" s="127"/>
      <c r="HJ45" s="127"/>
      <c r="HK45" s="127"/>
      <c r="HL45" s="127"/>
      <c r="HM45" s="127"/>
      <c r="HN45" s="127"/>
      <c r="HO45" s="127"/>
      <c r="HP45" s="127"/>
      <c r="HQ45" s="127">
        <v>4562</v>
      </c>
      <c r="HR45" s="127"/>
      <c r="HS45" s="127"/>
      <c r="HT45" s="127"/>
      <c r="HU45" s="127"/>
      <c r="HV45" s="127">
        <v>6116</v>
      </c>
      <c r="HW45" s="127">
        <v>6296</v>
      </c>
      <c r="HX45" s="127">
        <v>5270</v>
      </c>
      <c r="HY45" s="127">
        <v>5486</v>
      </c>
      <c r="HZ45" s="127">
        <v>5774</v>
      </c>
      <c r="IA45" s="127">
        <v>6038</v>
      </c>
      <c r="IB45" s="127">
        <v>6350</v>
      </c>
      <c r="IC45" s="127">
        <v>7754</v>
      </c>
      <c r="ID45" s="127">
        <v>7978</v>
      </c>
      <c r="IE45" s="143"/>
      <c r="IF45" s="127"/>
      <c r="IG45" s="127"/>
      <c r="IH45" s="127"/>
      <c r="II45" s="127"/>
      <c r="IJ45" s="127"/>
      <c r="IK45" s="127"/>
      <c r="IL45" s="127"/>
      <c r="IM45" s="127"/>
      <c r="IN45" s="127"/>
      <c r="IO45" s="127"/>
      <c r="IP45" s="127"/>
      <c r="IQ45" s="127">
        <v>10232</v>
      </c>
      <c r="IR45" s="127"/>
      <c r="IS45" s="127"/>
      <c r="IT45" s="127"/>
      <c r="IU45" s="127"/>
      <c r="IV45" s="127">
        <v>13766</v>
      </c>
      <c r="IW45" s="127">
        <v>14186</v>
      </c>
      <c r="IX45" s="127">
        <v>11822</v>
      </c>
      <c r="IY45" s="127">
        <v>12302</v>
      </c>
      <c r="IZ45" s="127">
        <v>12926</v>
      </c>
      <c r="JA45" s="127">
        <v>13526</v>
      </c>
      <c r="JB45" s="127">
        <v>14222</v>
      </c>
      <c r="JC45" s="127">
        <v>17386</v>
      </c>
      <c r="JD45" s="127">
        <v>17918</v>
      </c>
      <c r="JE45" s="143"/>
      <c r="JF45" s="127"/>
      <c r="JG45" s="127"/>
      <c r="JH45" s="127"/>
      <c r="JI45" s="127"/>
      <c r="JJ45" s="127"/>
      <c r="JK45" s="127"/>
      <c r="JL45" s="127"/>
      <c r="JM45" s="127"/>
      <c r="JN45" s="127"/>
      <c r="JO45" s="127"/>
      <c r="JP45" s="127"/>
      <c r="JQ45" s="6" t="s">
        <v>17</v>
      </c>
      <c r="JR45" s="127"/>
      <c r="JS45" s="127"/>
      <c r="JT45" s="127"/>
      <c r="JU45" s="127"/>
      <c r="JV45" s="6" t="s">
        <v>17</v>
      </c>
      <c r="JW45" s="6" t="s">
        <v>17</v>
      </c>
      <c r="JX45" s="6" t="s">
        <v>17</v>
      </c>
      <c r="JY45" s="6" t="s">
        <v>17</v>
      </c>
      <c r="JZ45" s="6" t="s">
        <v>17</v>
      </c>
      <c r="KA45" s="6" t="s">
        <v>17</v>
      </c>
      <c r="KB45" s="6" t="s">
        <v>17</v>
      </c>
      <c r="KC45" s="6" t="s">
        <v>17</v>
      </c>
      <c r="KD45" s="6" t="s">
        <v>17</v>
      </c>
      <c r="KE45" s="143"/>
      <c r="KF45" s="127"/>
      <c r="KG45" s="127"/>
      <c r="KH45" s="127"/>
      <c r="KI45" s="127"/>
      <c r="KJ45" s="127"/>
      <c r="KK45" s="127"/>
      <c r="KL45" s="127"/>
      <c r="KM45" s="127"/>
      <c r="KN45" s="127"/>
      <c r="KO45" s="127"/>
      <c r="KP45" s="127"/>
      <c r="KQ45" s="6" t="s">
        <v>17</v>
      </c>
      <c r="KR45" s="127"/>
      <c r="KS45" s="127"/>
      <c r="KT45" s="127"/>
      <c r="KU45" s="127"/>
      <c r="KV45" s="6" t="s">
        <v>17</v>
      </c>
      <c r="KW45" s="6" t="s">
        <v>17</v>
      </c>
      <c r="KX45" s="6" t="s">
        <v>17</v>
      </c>
      <c r="KY45" s="6" t="s">
        <v>17</v>
      </c>
      <c r="KZ45" s="6" t="s">
        <v>17</v>
      </c>
      <c r="LA45" s="6"/>
      <c r="LB45" s="6" t="s">
        <v>17</v>
      </c>
      <c r="LC45" s="6" t="s">
        <v>17</v>
      </c>
      <c r="LD45" s="6" t="s">
        <v>17</v>
      </c>
      <c r="LE45" s="143"/>
      <c r="LF45" s="127"/>
      <c r="LG45" s="127"/>
      <c r="LH45" s="127"/>
      <c r="LI45" s="127"/>
      <c r="LJ45" s="127"/>
      <c r="LK45" s="127"/>
      <c r="LL45" s="127"/>
      <c r="LM45" s="127"/>
      <c r="LN45" s="127"/>
      <c r="LO45" s="127"/>
      <c r="LP45" s="127"/>
      <c r="LQ45" s="6" t="s">
        <v>17</v>
      </c>
      <c r="LR45" s="127"/>
      <c r="LS45" s="127"/>
      <c r="LT45" s="127"/>
      <c r="LU45" s="127"/>
      <c r="LV45" s="6" t="s">
        <v>17</v>
      </c>
      <c r="LW45" s="6" t="s">
        <v>17</v>
      </c>
      <c r="LX45" s="6" t="s">
        <v>17</v>
      </c>
      <c r="LY45" s="6" t="s">
        <v>17</v>
      </c>
      <c r="LZ45" s="6" t="s">
        <v>17</v>
      </c>
      <c r="MA45" s="6" t="s">
        <v>17</v>
      </c>
      <c r="MB45" s="6" t="s">
        <v>17</v>
      </c>
      <c r="MC45" s="6">
        <v>480</v>
      </c>
      <c r="MD45" s="127">
        <v>480</v>
      </c>
      <c r="ME45" s="143"/>
      <c r="MF45" s="127"/>
      <c r="MG45" s="127"/>
      <c r="MH45" s="127"/>
      <c r="MI45" s="127"/>
      <c r="MJ45" s="127"/>
      <c r="MK45" s="127"/>
      <c r="ML45" s="127"/>
      <c r="MM45" s="127"/>
      <c r="MN45" s="127"/>
      <c r="MO45" s="127"/>
      <c r="MP45" s="127"/>
      <c r="MQ45" s="6" t="s">
        <v>17</v>
      </c>
      <c r="MR45" s="127"/>
      <c r="MS45" s="127"/>
      <c r="MT45" s="127"/>
      <c r="MU45" s="127"/>
      <c r="MV45" s="6" t="s">
        <v>17</v>
      </c>
      <c r="MW45" s="6" t="s">
        <v>17</v>
      </c>
      <c r="MX45" s="6" t="s">
        <v>17</v>
      </c>
      <c r="MY45" s="6" t="s">
        <v>17</v>
      </c>
      <c r="MZ45" s="6" t="s">
        <v>17</v>
      </c>
      <c r="NA45" s="6" t="s">
        <v>17</v>
      </c>
      <c r="NB45" s="6" t="s">
        <v>17</v>
      </c>
      <c r="NC45" s="6">
        <v>480</v>
      </c>
      <c r="ND45" s="127">
        <v>480</v>
      </c>
    </row>
    <row r="46" spans="1:368">
      <c r="A46" s="127" t="s">
        <v>129</v>
      </c>
      <c r="B46" s="127"/>
      <c r="C46" s="127"/>
      <c r="D46" s="127"/>
      <c r="E46" s="127"/>
      <c r="F46" s="127"/>
      <c r="G46" s="127"/>
      <c r="H46" s="127"/>
      <c r="I46" s="127"/>
      <c r="J46" s="127"/>
      <c r="K46" s="127"/>
      <c r="L46" s="127"/>
      <c r="M46" s="127"/>
      <c r="N46" s="127"/>
      <c r="O46" s="127"/>
      <c r="P46" s="127">
        <v>5711</v>
      </c>
      <c r="Q46" s="127"/>
      <c r="R46" s="127"/>
      <c r="S46" s="127"/>
      <c r="T46" s="127"/>
      <c r="U46" s="127">
        <v>8630</v>
      </c>
      <c r="V46" s="127">
        <v>9006</v>
      </c>
      <c r="W46" s="127">
        <v>9716</v>
      </c>
      <c r="X46" s="127">
        <v>10078</v>
      </c>
      <c r="Y46" s="127">
        <v>10355</v>
      </c>
      <c r="Z46" s="127">
        <v>10952</v>
      </c>
      <c r="AA46" s="127">
        <v>11304</v>
      </c>
      <c r="AB46" s="127">
        <v>11745</v>
      </c>
      <c r="AC46" s="127">
        <v>12093</v>
      </c>
      <c r="AD46" s="143"/>
      <c r="AE46" s="127"/>
      <c r="AF46" s="127"/>
      <c r="AG46" s="127"/>
      <c r="AH46" s="127"/>
      <c r="AI46" s="127"/>
      <c r="AJ46" s="127"/>
      <c r="AK46" s="127"/>
      <c r="AL46" s="127"/>
      <c r="AM46" s="127"/>
      <c r="AN46" s="127"/>
      <c r="AO46" s="127"/>
      <c r="AP46" s="127"/>
      <c r="AQ46" s="127">
        <v>12510</v>
      </c>
      <c r="AR46" s="127"/>
      <c r="AS46" s="127"/>
      <c r="AT46" s="127"/>
      <c r="AU46" s="127"/>
      <c r="AV46" s="127">
        <v>19502</v>
      </c>
      <c r="AW46" s="127">
        <v>20496</v>
      </c>
      <c r="AX46" s="127">
        <v>21644</v>
      </c>
      <c r="AY46" s="127">
        <v>22664</v>
      </c>
      <c r="AZ46" s="127">
        <v>23124</v>
      </c>
      <c r="BA46" s="127">
        <v>23150</v>
      </c>
      <c r="BB46" s="127">
        <v>23520</v>
      </c>
      <c r="BC46" s="127">
        <v>24272</v>
      </c>
      <c r="BD46" s="127">
        <v>23063</v>
      </c>
      <c r="BE46" s="143"/>
      <c r="BF46" s="127"/>
      <c r="BG46" s="127"/>
      <c r="BH46" s="127"/>
      <c r="BI46" s="127"/>
      <c r="BJ46" s="127"/>
      <c r="BK46" s="127"/>
      <c r="BL46" s="127"/>
      <c r="BM46" s="127"/>
      <c r="BN46" s="127"/>
      <c r="BO46" s="127"/>
      <c r="BP46" s="127"/>
      <c r="BQ46" s="127">
        <v>7352</v>
      </c>
      <c r="BR46" s="127"/>
      <c r="BS46" s="127"/>
      <c r="BT46" s="127"/>
      <c r="BU46" s="127"/>
      <c r="BV46" s="127">
        <v>10351</v>
      </c>
      <c r="BW46" s="127">
        <v>10701</v>
      </c>
      <c r="BX46" s="127">
        <v>11606</v>
      </c>
      <c r="BY46" s="127">
        <v>12100</v>
      </c>
      <c r="BZ46" s="127">
        <v>12773.5</v>
      </c>
      <c r="CA46" s="127">
        <v>13152</v>
      </c>
      <c r="CB46" s="127">
        <v>13539</v>
      </c>
      <c r="CC46" s="127">
        <v>14079</v>
      </c>
      <c r="CD46" s="127">
        <v>14575.5</v>
      </c>
      <c r="CE46" s="143"/>
      <c r="CF46" s="127"/>
      <c r="CG46" s="127"/>
      <c r="CH46" s="127"/>
      <c r="CI46" s="127"/>
      <c r="CJ46" s="127"/>
      <c r="CK46" s="127"/>
      <c r="CL46" s="127"/>
      <c r="CM46" s="127"/>
      <c r="CN46" s="127"/>
      <c r="CO46" s="127"/>
      <c r="CP46" s="127"/>
      <c r="CQ46" s="127">
        <v>18148</v>
      </c>
      <c r="CR46" s="127"/>
      <c r="CS46" s="127"/>
      <c r="CT46" s="127"/>
      <c r="CU46" s="127"/>
      <c r="CV46" s="127">
        <v>23892</v>
      </c>
      <c r="CW46" s="127">
        <v>25231.5</v>
      </c>
      <c r="CX46" s="127">
        <v>27184.5</v>
      </c>
      <c r="CY46" s="127">
        <v>28354.5</v>
      </c>
      <c r="CZ46" s="127">
        <v>30025.5</v>
      </c>
      <c r="DA46" s="127">
        <v>31054</v>
      </c>
      <c r="DB46" s="127">
        <v>32189</v>
      </c>
      <c r="DC46" s="127">
        <v>33538</v>
      </c>
      <c r="DD46" s="127">
        <v>34843.5</v>
      </c>
      <c r="DE46" s="143"/>
      <c r="DF46" s="127"/>
      <c r="DG46" s="127"/>
      <c r="DH46" s="127"/>
      <c r="DI46" s="127"/>
      <c r="DJ46" s="127"/>
      <c r="DK46" s="127"/>
      <c r="DL46" s="127"/>
      <c r="DM46" s="127"/>
      <c r="DN46" s="127"/>
      <c r="DO46" s="127"/>
      <c r="DP46" s="127"/>
      <c r="DQ46" s="127">
        <v>6639</v>
      </c>
      <c r="DR46" s="127"/>
      <c r="DS46" s="127"/>
      <c r="DT46" s="127"/>
      <c r="DU46" s="127"/>
      <c r="DV46" s="127">
        <v>10268</v>
      </c>
      <c r="DW46" s="127">
        <v>10866.5</v>
      </c>
      <c r="DX46" s="127">
        <v>11626</v>
      </c>
      <c r="DY46" s="127">
        <v>12029.5</v>
      </c>
      <c r="DZ46" s="127">
        <v>11108</v>
      </c>
      <c r="EA46" s="127">
        <v>11460</v>
      </c>
      <c r="EB46" s="127">
        <v>12431</v>
      </c>
      <c r="EC46" s="127">
        <v>12923</v>
      </c>
      <c r="ED46" s="127">
        <v>13410</v>
      </c>
      <c r="EE46" s="143"/>
      <c r="EF46" s="127"/>
      <c r="EG46" s="127"/>
      <c r="EH46" s="127"/>
      <c r="EI46" s="127"/>
      <c r="EJ46" s="127"/>
      <c r="EK46" s="127"/>
      <c r="EL46" s="127"/>
      <c r="EM46" s="127"/>
      <c r="EN46" s="127"/>
      <c r="EO46" s="127"/>
      <c r="EP46" s="127"/>
      <c r="EQ46" s="127">
        <v>16302.5</v>
      </c>
      <c r="ER46" s="127"/>
      <c r="ES46" s="127"/>
      <c r="ET46" s="127"/>
      <c r="EU46" s="127"/>
      <c r="EV46" s="127">
        <v>22427</v>
      </c>
      <c r="EW46" s="127">
        <v>23491</v>
      </c>
      <c r="EX46" s="127">
        <v>24987</v>
      </c>
      <c r="EY46" s="127">
        <v>25996.5</v>
      </c>
      <c r="EZ46" s="127">
        <v>24736</v>
      </c>
      <c r="FA46" s="127">
        <v>24736</v>
      </c>
      <c r="FB46" s="127">
        <v>24736</v>
      </c>
      <c r="FC46" s="3">
        <v>24735</v>
      </c>
      <c r="FD46" s="127">
        <v>24735</v>
      </c>
      <c r="FE46" s="143"/>
      <c r="FF46" s="127"/>
      <c r="FG46" s="127"/>
      <c r="FH46" s="127"/>
      <c r="FI46" s="127"/>
      <c r="FJ46" s="127"/>
      <c r="FK46" s="127"/>
      <c r="FL46" s="127"/>
      <c r="FM46" s="127"/>
      <c r="FN46" s="127"/>
      <c r="FO46" s="127"/>
      <c r="FP46" s="127"/>
      <c r="FQ46" s="127">
        <v>5590</v>
      </c>
      <c r="FR46" s="127"/>
      <c r="FS46" s="127"/>
      <c r="FT46" s="127"/>
      <c r="FU46" s="127"/>
      <c r="FV46" s="127">
        <v>8549.5</v>
      </c>
      <c r="FW46" s="127">
        <v>8799</v>
      </c>
      <c r="FX46" s="127">
        <v>9561</v>
      </c>
      <c r="FY46" s="127">
        <v>9966.5</v>
      </c>
      <c r="FZ46" s="127">
        <v>9409</v>
      </c>
      <c r="GA46" s="127">
        <v>9694</v>
      </c>
      <c r="GB46" s="127">
        <v>10417</v>
      </c>
      <c r="GC46" s="127">
        <v>11209</v>
      </c>
      <c r="GD46" s="127">
        <v>12019</v>
      </c>
      <c r="GE46" s="143"/>
      <c r="GF46" s="127"/>
      <c r="GG46" s="127"/>
      <c r="GH46" s="127"/>
      <c r="GI46" s="127"/>
      <c r="GJ46" s="127"/>
      <c r="GK46" s="127"/>
      <c r="GL46" s="127"/>
      <c r="GM46" s="127"/>
      <c r="GN46" s="127"/>
      <c r="GO46" s="127"/>
      <c r="GP46" s="127"/>
      <c r="GQ46" s="127">
        <v>12467</v>
      </c>
      <c r="GR46" s="127"/>
      <c r="GS46" s="127"/>
      <c r="GT46" s="127"/>
      <c r="GU46" s="127"/>
      <c r="GV46" s="127">
        <v>20549</v>
      </c>
      <c r="GW46" s="127">
        <v>19549</v>
      </c>
      <c r="GX46" s="127">
        <v>21271.5</v>
      </c>
      <c r="GY46" s="127">
        <v>21983.5</v>
      </c>
      <c r="GZ46" s="127">
        <v>18367</v>
      </c>
      <c r="HA46" s="127">
        <v>18922</v>
      </c>
      <c r="HB46" s="127">
        <v>19527</v>
      </c>
      <c r="HC46" s="127">
        <v>20331</v>
      </c>
      <c r="HD46" s="127">
        <v>21165</v>
      </c>
      <c r="HE46" s="143"/>
      <c r="HF46" s="127"/>
      <c r="HG46" s="127"/>
      <c r="HH46" s="127"/>
      <c r="HI46" s="127"/>
      <c r="HJ46" s="127"/>
      <c r="HK46" s="127"/>
      <c r="HL46" s="127"/>
      <c r="HM46" s="127"/>
      <c r="HN46" s="127"/>
      <c r="HO46" s="127"/>
      <c r="HP46" s="127"/>
      <c r="HQ46" s="127">
        <v>5422</v>
      </c>
      <c r="HR46" s="127"/>
      <c r="HS46" s="127"/>
      <c r="HT46" s="127"/>
      <c r="HU46" s="127"/>
      <c r="HV46" s="127">
        <v>7654</v>
      </c>
      <c r="HW46" s="127">
        <v>8215</v>
      </c>
      <c r="HX46" s="127">
        <v>8592.5</v>
      </c>
      <c r="HY46" s="127">
        <v>8898.5</v>
      </c>
      <c r="HZ46" s="127">
        <v>9321.5</v>
      </c>
      <c r="IA46" s="127">
        <v>9623.5</v>
      </c>
      <c r="IB46" s="127">
        <v>9902</v>
      </c>
      <c r="IC46" s="127">
        <v>10244.5</v>
      </c>
      <c r="ID46" s="127">
        <v>10691.5</v>
      </c>
      <c r="IE46" s="143"/>
      <c r="IF46" s="127"/>
      <c r="IG46" s="127"/>
      <c r="IH46" s="127"/>
      <c r="II46" s="127"/>
      <c r="IJ46" s="127"/>
      <c r="IK46" s="127"/>
      <c r="IL46" s="127"/>
      <c r="IM46" s="127"/>
      <c r="IN46" s="127"/>
      <c r="IO46" s="127"/>
      <c r="IP46" s="127"/>
      <c r="IQ46" s="127">
        <v>11019</v>
      </c>
      <c r="IR46" s="127"/>
      <c r="IS46" s="127"/>
      <c r="IT46" s="127"/>
      <c r="IU46" s="127"/>
      <c r="IV46" s="127">
        <v>15763</v>
      </c>
      <c r="IW46" s="127">
        <v>16024</v>
      </c>
      <c r="IX46" s="127">
        <v>16396</v>
      </c>
      <c r="IY46" s="127">
        <v>17049.5</v>
      </c>
      <c r="IZ46" s="127">
        <v>18108</v>
      </c>
      <c r="JA46" s="127">
        <v>18411.5</v>
      </c>
      <c r="JB46" s="127">
        <v>19246</v>
      </c>
      <c r="JC46" s="127">
        <v>19928</v>
      </c>
      <c r="JD46" s="127">
        <v>20816.5</v>
      </c>
      <c r="JE46" s="143"/>
      <c r="JF46" s="127"/>
      <c r="JG46" s="127"/>
      <c r="JH46" s="127"/>
      <c r="JI46" s="127"/>
      <c r="JJ46" s="127"/>
      <c r="JK46" s="127"/>
      <c r="JL46" s="127"/>
      <c r="JM46" s="127"/>
      <c r="JN46" s="127"/>
      <c r="JO46" s="127"/>
      <c r="JP46" s="127"/>
      <c r="JQ46" s="127">
        <v>6332</v>
      </c>
      <c r="JR46" s="127"/>
      <c r="JS46" s="127"/>
      <c r="JT46" s="127"/>
      <c r="JU46" s="127"/>
      <c r="JV46" s="6" t="s">
        <v>17</v>
      </c>
      <c r="JW46" s="6" t="s">
        <v>17</v>
      </c>
      <c r="JX46" s="6" t="s">
        <v>17</v>
      </c>
      <c r="JY46" s="6" t="s">
        <v>17</v>
      </c>
      <c r="JZ46" s="6" t="s">
        <v>17</v>
      </c>
      <c r="KA46" s="6" t="s">
        <v>17</v>
      </c>
      <c r="KB46" s="6" t="s">
        <v>17</v>
      </c>
      <c r="KC46" s="6" t="s">
        <v>17</v>
      </c>
      <c r="KD46" s="6" t="s">
        <v>17</v>
      </c>
      <c r="KE46" s="143"/>
      <c r="KF46" s="127"/>
      <c r="KG46" s="127"/>
      <c r="KH46" s="127"/>
      <c r="KI46" s="127"/>
      <c r="KJ46" s="127"/>
      <c r="KK46" s="127"/>
      <c r="KL46" s="127"/>
      <c r="KM46" s="127"/>
      <c r="KN46" s="127"/>
      <c r="KO46" s="127"/>
      <c r="KP46" s="127"/>
      <c r="KQ46" s="127">
        <v>12522</v>
      </c>
      <c r="KR46" s="127"/>
      <c r="KS46" s="127"/>
      <c r="KT46" s="127"/>
      <c r="KU46" s="127"/>
      <c r="KV46" s="6" t="s">
        <v>17</v>
      </c>
      <c r="KW46" s="6" t="s">
        <v>17</v>
      </c>
      <c r="KX46" s="6" t="s">
        <v>17</v>
      </c>
      <c r="KY46" s="6" t="s">
        <v>17</v>
      </c>
      <c r="KZ46" s="6" t="s">
        <v>17</v>
      </c>
      <c r="LA46" s="6"/>
      <c r="LB46" s="6" t="s">
        <v>17</v>
      </c>
      <c r="LC46" s="6" t="s">
        <v>17</v>
      </c>
      <c r="LD46" s="6" t="s">
        <v>17</v>
      </c>
      <c r="LE46" s="143"/>
      <c r="LF46" s="127"/>
      <c r="LG46" s="127"/>
      <c r="LH46" s="127"/>
      <c r="LI46" s="127"/>
      <c r="LJ46" s="127"/>
      <c r="LK46" s="127"/>
      <c r="LL46" s="127"/>
      <c r="LM46" s="127"/>
      <c r="LN46" s="127"/>
      <c r="LO46" s="127"/>
      <c r="LP46" s="127"/>
      <c r="LQ46" s="127">
        <v>5736</v>
      </c>
      <c r="LR46" s="127"/>
      <c r="LS46" s="127"/>
      <c r="LT46" s="127"/>
      <c r="LU46" s="127"/>
      <c r="LV46" s="127">
        <v>8284</v>
      </c>
      <c r="LW46" s="127">
        <v>8764</v>
      </c>
      <c r="LX46" s="127">
        <v>9364</v>
      </c>
      <c r="LY46" s="127">
        <v>9640</v>
      </c>
      <c r="LZ46" s="127">
        <v>9960</v>
      </c>
      <c r="MA46" s="127">
        <v>10253</v>
      </c>
      <c r="MB46" s="127">
        <v>10580</v>
      </c>
      <c r="MC46" s="127">
        <v>11019</v>
      </c>
      <c r="MD46" s="127">
        <v>11427</v>
      </c>
      <c r="ME46" s="143"/>
      <c r="MF46" s="127"/>
      <c r="MG46" s="127"/>
      <c r="MH46" s="127"/>
      <c r="MI46" s="127"/>
      <c r="MJ46" s="127"/>
      <c r="MK46" s="127"/>
      <c r="ML46" s="127"/>
      <c r="MM46" s="127"/>
      <c r="MN46" s="127"/>
      <c r="MO46" s="127"/>
      <c r="MP46" s="127"/>
      <c r="MQ46" s="127">
        <v>11154</v>
      </c>
      <c r="MR46" s="127"/>
      <c r="MS46" s="127"/>
      <c r="MT46" s="127"/>
      <c r="MU46" s="127"/>
      <c r="MV46" s="155">
        <v>16468</v>
      </c>
      <c r="MW46" s="155">
        <v>17428</v>
      </c>
      <c r="MX46" s="127">
        <v>13996</v>
      </c>
      <c r="MY46" s="127">
        <v>14410</v>
      </c>
      <c r="MZ46" s="127">
        <v>14880</v>
      </c>
      <c r="NA46" s="127">
        <v>15317</v>
      </c>
      <c r="NB46" s="127">
        <v>15788</v>
      </c>
      <c r="NC46" s="127">
        <v>11019</v>
      </c>
      <c r="ND46" s="127">
        <v>11427</v>
      </c>
    </row>
    <row r="47" spans="1:368">
      <c r="A47" s="127" t="s">
        <v>130</v>
      </c>
      <c r="B47" s="127"/>
      <c r="C47" s="127"/>
      <c r="D47" s="127"/>
      <c r="E47" s="127"/>
      <c r="F47" s="127"/>
      <c r="G47" s="127"/>
      <c r="H47" s="127"/>
      <c r="I47" s="127"/>
      <c r="J47" s="127"/>
      <c r="K47" s="127"/>
      <c r="L47" s="127"/>
      <c r="M47" s="127"/>
      <c r="N47" s="127"/>
      <c r="O47" s="127"/>
      <c r="P47" s="127">
        <v>5652</v>
      </c>
      <c r="Q47" s="127"/>
      <c r="R47" s="127"/>
      <c r="S47" s="127"/>
      <c r="T47" s="127"/>
      <c r="U47" s="127">
        <v>7201</v>
      </c>
      <c r="V47" s="127">
        <v>7497</v>
      </c>
      <c r="W47" s="127">
        <v>7858</v>
      </c>
      <c r="X47" s="127">
        <v>8408.5</v>
      </c>
      <c r="Y47" s="127">
        <v>8124</v>
      </c>
      <c r="Z47" s="127">
        <v>8134</v>
      </c>
      <c r="AA47" s="127">
        <v>8707</v>
      </c>
      <c r="AB47" s="127">
        <v>8734.5</v>
      </c>
      <c r="AC47" s="127">
        <v>9028.5</v>
      </c>
      <c r="AD47" s="143"/>
      <c r="AE47" s="127"/>
      <c r="AF47" s="127"/>
      <c r="AG47" s="127"/>
      <c r="AH47" s="127"/>
      <c r="AI47" s="127"/>
      <c r="AJ47" s="127"/>
      <c r="AK47" s="127"/>
      <c r="AL47" s="127"/>
      <c r="AM47" s="127"/>
      <c r="AN47" s="127"/>
      <c r="AO47" s="127"/>
      <c r="AP47" s="127"/>
      <c r="AQ47" s="127">
        <v>9998</v>
      </c>
      <c r="AR47" s="127"/>
      <c r="AS47" s="127"/>
      <c r="AT47" s="127"/>
      <c r="AU47" s="127"/>
      <c r="AV47" s="127">
        <v>11173</v>
      </c>
      <c r="AW47" s="127">
        <v>11777</v>
      </c>
      <c r="AX47" s="127">
        <v>12612</v>
      </c>
      <c r="AY47" s="127">
        <v>13768.5</v>
      </c>
      <c r="AZ47" s="127">
        <v>14230</v>
      </c>
      <c r="BA47" s="127">
        <v>14250</v>
      </c>
      <c r="BB47" s="127">
        <v>14569</v>
      </c>
      <c r="BC47" s="127">
        <v>14809</v>
      </c>
      <c r="BD47" s="127">
        <v>15197</v>
      </c>
      <c r="BE47" s="143"/>
      <c r="BF47" s="127"/>
      <c r="BG47" s="127"/>
      <c r="BH47" s="127"/>
      <c r="BI47" s="127"/>
      <c r="BJ47" s="127"/>
      <c r="BK47" s="127"/>
      <c r="BL47" s="127"/>
      <c r="BM47" s="127"/>
      <c r="BN47" s="127"/>
      <c r="BO47" s="127"/>
      <c r="BP47" s="127"/>
      <c r="BQ47" s="127">
        <v>8029</v>
      </c>
      <c r="BR47" s="127"/>
      <c r="BS47" s="127"/>
      <c r="BT47" s="127"/>
      <c r="BU47" s="127"/>
      <c r="BV47" s="127">
        <v>11293</v>
      </c>
      <c r="BW47" s="127">
        <v>12203</v>
      </c>
      <c r="BX47" s="127">
        <v>13022</v>
      </c>
      <c r="BY47" s="127">
        <v>13459</v>
      </c>
      <c r="BZ47" s="127">
        <v>13555</v>
      </c>
      <c r="CA47" s="127">
        <v>13560</v>
      </c>
      <c r="CB47" s="127">
        <v>13790</v>
      </c>
      <c r="CC47" s="127">
        <v>14142</v>
      </c>
      <c r="CD47" s="127">
        <v>14417</v>
      </c>
      <c r="CE47" s="143"/>
      <c r="CF47" s="127"/>
      <c r="CG47" s="127"/>
      <c r="CH47" s="127"/>
      <c r="CI47" s="127"/>
      <c r="CJ47" s="127"/>
      <c r="CK47" s="127"/>
      <c r="CL47" s="127"/>
      <c r="CM47" s="127"/>
      <c r="CN47" s="127"/>
      <c r="CO47" s="127"/>
      <c r="CP47" s="127"/>
      <c r="CQ47" s="127">
        <v>19659</v>
      </c>
      <c r="CR47" s="127"/>
      <c r="CS47" s="127"/>
      <c r="CT47" s="127"/>
      <c r="CU47" s="127"/>
      <c r="CV47" s="127">
        <v>15293</v>
      </c>
      <c r="CW47" s="127">
        <v>16503</v>
      </c>
      <c r="CX47" s="127">
        <v>18022</v>
      </c>
      <c r="CY47" s="127">
        <v>18709</v>
      </c>
      <c r="CZ47" s="127">
        <v>19805</v>
      </c>
      <c r="DA47" s="127">
        <v>20810</v>
      </c>
      <c r="DB47" s="127">
        <v>22210</v>
      </c>
      <c r="DC47" s="127">
        <v>23806</v>
      </c>
      <c r="DD47" s="127">
        <v>26603</v>
      </c>
      <c r="DE47" s="143"/>
      <c r="DF47" s="127"/>
      <c r="DG47" s="127"/>
      <c r="DH47" s="127"/>
      <c r="DI47" s="127"/>
      <c r="DJ47" s="127"/>
      <c r="DK47" s="127"/>
      <c r="DL47" s="127"/>
      <c r="DM47" s="127"/>
      <c r="DN47" s="127"/>
      <c r="DO47" s="127"/>
      <c r="DP47" s="127"/>
      <c r="DQ47" s="10" t="s">
        <v>17</v>
      </c>
      <c r="DR47" s="127"/>
      <c r="DS47" s="127"/>
      <c r="DT47" s="127"/>
      <c r="DU47" s="127"/>
      <c r="DV47" s="10" t="s">
        <v>17</v>
      </c>
      <c r="DW47" s="10" t="s">
        <v>17</v>
      </c>
      <c r="DX47" s="10" t="s">
        <v>17</v>
      </c>
      <c r="DY47" s="10" t="s">
        <v>17</v>
      </c>
      <c r="DZ47" s="10" t="s">
        <v>17</v>
      </c>
      <c r="EA47" s="10" t="s">
        <v>17</v>
      </c>
      <c r="EB47" s="10" t="s">
        <v>17</v>
      </c>
      <c r="EC47" s="10" t="s">
        <v>17</v>
      </c>
      <c r="ED47" s="10" t="s">
        <v>17</v>
      </c>
      <c r="EE47" s="143"/>
      <c r="EF47" s="127"/>
      <c r="EG47" s="127"/>
      <c r="EH47" s="127"/>
      <c r="EI47" s="127"/>
      <c r="EJ47" s="127"/>
      <c r="EK47" s="127"/>
      <c r="EL47" s="127"/>
      <c r="EM47" s="127"/>
      <c r="EN47" s="127"/>
      <c r="EO47" s="127"/>
      <c r="EP47" s="127"/>
      <c r="EQ47" s="6" t="s">
        <v>17</v>
      </c>
      <c r="ER47" s="127"/>
      <c r="ES47" s="127"/>
      <c r="ET47" s="127"/>
      <c r="EU47" s="127"/>
      <c r="EV47" s="10" t="s">
        <v>17</v>
      </c>
      <c r="EW47" s="10" t="s">
        <v>17</v>
      </c>
      <c r="EX47" s="10" t="s">
        <v>17</v>
      </c>
      <c r="EY47" s="10" t="s">
        <v>17</v>
      </c>
      <c r="EZ47" s="10" t="s">
        <v>17</v>
      </c>
      <c r="FA47" s="10" t="s">
        <v>17</v>
      </c>
      <c r="FB47" s="10" t="s">
        <v>17</v>
      </c>
      <c r="FC47" s="10" t="s">
        <v>17</v>
      </c>
      <c r="FD47" s="10" t="s">
        <v>17</v>
      </c>
      <c r="FE47" s="143"/>
      <c r="FF47" s="127"/>
      <c r="FG47" s="127"/>
      <c r="FH47" s="127"/>
      <c r="FI47" s="127"/>
      <c r="FJ47" s="127"/>
      <c r="FK47" s="127"/>
      <c r="FL47" s="127"/>
      <c r="FM47" s="127"/>
      <c r="FN47" s="127"/>
      <c r="FO47" s="127"/>
      <c r="FP47" s="127"/>
      <c r="FQ47" s="127">
        <v>5176</v>
      </c>
      <c r="FR47" s="127"/>
      <c r="FS47" s="127"/>
      <c r="FT47" s="127"/>
      <c r="FU47" s="127"/>
      <c r="FV47" s="127">
        <v>6429</v>
      </c>
      <c r="FW47" s="127">
        <v>6725</v>
      </c>
      <c r="FX47" s="127">
        <v>7148</v>
      </c>
      <c r="FY47" s="127">
        <v>7531</v>
      </c>
      <c r="FZ47" s="127">
        <v>7557</v>
      </c>
      <c r="GA47" s="127">
        <v>7574</v>
      </c>
      <c r="GB47" s="127">
        <v>7836</v>
      </c>
      <c r="GC47" s="127">
        <v>7910</v>
      </c>
      <c r="GD47" s="127">
        <v>8228</v>
      </c>
      <c r="GE47" s="143"/>
      <c r="GF47" s="127"/>
      <c r="GG47" s="127"/>
      <c r="GH47" s="127"/>
      <c r="GI47" s="127"/>
      <c r="GJ47" s="127"/>
      <c r="GK47" s="127"/>
      <c r="GL47" s="127"/>
      <c r="GM47" s="127"/>
      <c r="GN47" s="127"/>
      <c r="GO47" s="127"/>
      <c r="GP47" s="127"/>
      <c r="GQ47" s="127">
        <v>10534</v>
      </c>
      <c r="GR47" s="127"/>
      <c r="GS47" s="127"/>
      <c r="GT47" s="127"/>
      <c r="GU47" s="127"/>
      <c r="GV47" s="127">
        <v>13193</v>
      </c>
      <c r="GW47" s="127">
        <v>13808</v>
      </c>
      <c r="GX47" s="127">
        <v>14400</v>
      </c>
      <c r="GY47" s="127">
        <v>15114</v>
      </c>
      <c r="GZ47" s="127">
        <v>15156</v>
      </c>
      <c r="HA47" s="127">
        <v>15195</v>
      </c>
      <c r="HB47" s="127">
        <v>15732</v>
      </c>
      <c r="HC47" s="10">
        <v>15828</v>
      </c>
      <c r="HD47" s="127">
        <v>16462</v>
      </c>
      <c r="HE47" s="143"/>
      <c r="HF47" s="127"/>
      <c r="HG47" s="127"/>
      <c r="HH47" s="127"/>
      <c r="HI47" s="127"/>
      <c r="HJ47" s="127"/>
      <c r="HK47" s="127"/>
      <c r="HL47" s="127"/>
      <c r="HM47" s="127"/>
      <c r="HN47" s="127"/>
      <c r="HO47" s="127"/>
      <c r="HP47" s="127"/>
      <c r="HQ47" s="127">
        <v>4894</v>
      </c>
      <c r="HR47" s="127"/>
      <c r="HS47" s="127"/>
      <c r="HT47" s="127"/>
      <c r="HU47" s="127"/>
      <c r="HV47" s="127">
        <v>6598</v>
      </c>
      <c r="HW47" s="127">
        <v>6923</v>
      </c>
      <c r="HX47" s="127">
        <v>7378</v>
      </c>
      <c r="HY47" s="127">
        <v>7790</v>
      </c>
      <c r="HZ47" s="127">
        <v>7816</v>
      </c>
      <c r="IA47" s="127">
        <v>7816</v>
      </c>
      <c r="IB47" s="127">
        <v>8096</v>
      </c>
      <c r="IC47" s="127">
        <v>8114</v>
      </c>
      <c r="ID47" s="127">
        <v>8468</v>
      </c>
      <c r="IE47" s="143"/>
      <c r="IF47" s="127"/>
      <c r="IG47" s="127"/>
      <c r="IH47" s="127"/>
      <c r="II47" s="127"/>
      <c r="IJ47" s="127"/>
      <c r="IK47" s="127"/>
      <c r="IL47" s="127"/>
      <c r="IM47" s="127"/>
      <c r="IN47" s="127"/>
      <c r="IO47" s="127"/>
      <c r="IP47" s="127"/>
      <c r="IQ47" s="127">
        <v>8532</v>
      </c>
      <c r="IR47" s="127"/>
      <c r="IS47" s="127"/>
      <c r="IT47" s="127"/>
      <c r="IU47" s="127"/>
      <c r="IV47" s="127">
        <v>7201</v>
      </c>
      <c r="IW47" s="127">
        <v>7497</v>
      </c>
      <c r="IX47" s="127">
        <v>7858</v>
      </c>
      <c r="IY47" s="127">
        <v>13227</v>
      </c>
      <c r="IZ47" s="127">
        <v>13227</v>
      </c>
      <c r="JA47" s="127">
        <v>13227</v>
      </c>
      <c r="JB47" s="127">
        <v>14394</v>
      </c>
      <c r="JC47" s="127">
        <v>14394</v>
      </c>
      <c r="JD47" s="127">
        <v>14960</v>
      </c>
      <c r="JE47" s="143"/>
      <c r="JF47" s="127"/>
      <c r="JG47" s="127"/>
      <c r="JH47" s="127"/>
      <c r="JI47" s="127"/>
      <c r="JJ47" s="127"/>
      <c r="JK47" s="127"/>
      <c r="JL47" s="127"/>
      <c r="JM47" s="127"/>
      <c r="JN47" s="127"/>
      <c r="JO47" s="127"/>
      <c r="JP47" s="127"/>
      <c r="JQ47" s="127">
        <v>5809.5</v>
      </c>
      <c r="JR47" s="127"/>
      <c r="JS47" s="127"/>
      <c r="JT47" s="127"/>
      <c r="JU47" s="127"/>
      <c r="JV47" s="127">
        <v>7366</v>
      </c>
      <c r="JW47" s="127">
        <v>7722</v>
      </c>
      <c r="JX47" s="127">
        <v>8141.5</v>
      </c>
      <c r="JY47" s="127">
        <v>8392</v>
      </c>
      <c r="JZ47" s="127">
        <v>8402</v>
      </c>
      <c r="KA47" s="127">
        <v>8412</v>
      </c>
      <c r="KB47" s="127">
        <v>8692</v>
      </c>
      <c r="KC47" s="127">
        <v>8711</v>
      </c>
      <c r="KD47" s="127">
        <v>8994.5</v>
      </c>
      <c r="KE47" s="143"/>
      <c r="KF47" s="127"/>
      <c r="KG47" s="127"/>
      <c r="KH47" s="127"/>
      <c r="KI47" s="127"/>
      <c r="KJ47" s="127"/>
      <c r="KK47" s="127"/>
      <c r="KL47" s="127"/>
      <c r="KM47" s="127"/>
      <c r="KN47" s="127"/>
      <c r="KO47" s="127"/>
      <c r="KP47" s="127"/>
      <c r="KQ47" s="127">
        <v>7782.5</v>
      </c>
      <c r="KR47" s="127"/>
      <c r="KS47" s="127"/>
      <c r="KT47" s="127"/>
      <c r="KU47" s="127"/>
      <c r="KV47" s="127">
        <v>9736</v>
      </c>
      <c r="KW47" s="127">
        <v>10272</v>
      </c>
      <c r="KX47" s="127">
        <v>10701.5</v>
      </c>
      <c r="KY47" s="127">
        <v>11192</v>
      </c>
      <c r="KZ47" s="127">
        <v>11152</v>
      </c>
      <c r="LA47" s="127">
        <v>11162</v>
      </c>
      <c r="LB47" s="127">
        <v>11540</v>
      </c>
      <c r="LC47" s="6">
        <v>11559.5</v>
      </c>
      <c r="LD47" s="127">
        <v>11956</v>
      </c>
      <c r="LE47" s="143"/>
      <c r="LF47" s="127"/>
      <c r="LG47" s="127"/>
      <c r="LH47" s="127"/>
      <c r="LI47" s="127"/>
      <c r="LJ47" s="127"/>
      <c r="LK47" s="127"/>
      <c r="LL47" s="127"/>
      <c r="LM47" s="127"/>
      <c r="LN47" s="127"/>
      <c r="LO47" s="127"/>
      <c r="LP47" s="127"/>
      <c r="LQ47" s="127">
        <v>8331.5</v>
      </c>
      <c r="LR47" s="127"/>
      <c r="LS47" s="127"/>
      <c r="LT47" s="127"/>
      <c r="LU47" s="127"/>
      <c r="LV47" s="127">
        <v>10351.5</v>
      </c>
      <c r="LW47" s="127">
        <v>11077.5</v>
      </c>
      <c r="LX47" s="127">
        <v>11594</v>
      </c>
      <c r="LY47" s="127">
        <v>12549</v>
      </c>
      <c r="LZ47" s="127">
        <v>12016</v>
      </c>
      <c r="MA47" s="127">
        <v>12026</v>
      </c>
      <c r="MB47" s="127">
        <v>12246</v>
      </c>
      <c r="MC47" s="127">
        <v>12846</v>
      </c>
      <c r="MD47" s="127">
        <v>13072</v>
      </c>
      <c r="ME47" s="143"/>
      <c r="MF47" s="127"/>
      <c r="MG47" s="127"/>
      <c r="MH47" s="127"/>
      <c r="MI47" s="127"/>
      <c r="MJ47" s="127"/>
      <c r="MK47" s="127"/>
      <c r="ML47" s="127"/>
      <c r="MM47" s="127"/>
      <c r="MN47" s="127"/>
      <c r="MO47" s="127"/>
      <c r="MP47" s="127"/>
      <c r="MQ47" s="127">
        <v>8331.5</v>
      </c>
      <c r="MR47" s="127"/>
      <c r="MS47" s="127"/>
      <c r="MT47" s="127"/>
      <c r="MU47" s="127"/>
      <c r="MV47" s="155">
        <v>10351.5</v>
      </c>
      <c r="MW47" s="155">
        <v>11077.5</v>
      </c>
      <c r="MX47" s="127">
        <v>11594</v>
      </c>
      <c r="MY47" s="127">
        <v>12549</v>
      </c>
      <c r="MZ47" s="127">
        <v>12016</v>
      </c>
      <c r="NA47" s="127">
        <v>12026</v>
      </c>
      <c r="NB47" s="127">
        <v>12246</v>
      </c>
      <c r="NC47" s="127">
        <v>13232</v>
      </c>
      <c r="ND47" s="127">
        <v>13352</v>
      </c>
    </row>
    <row r="48" spans="1:368">
      <c r="A48" s="127" t="s">
        <v>131</v>
      </c>
      <c r="B48" s="127"/>
      <c r="C48" s="127"/>
      <c r="D48" s="127"/>
      <c r="E48" s="127"/>
      <c r="F48" s="127"/>
      <c r="G48" s="127"/>
      <c r="H48" s="127"/>
      <c r="I48" s="127"/>
      <c r="J48" s="127"/>
      <c r="K48" s="127"/>
      <c r="L48" s="127"/>
      <c r="M48" s="127"/>
      <c r="N48" s="127"/>
      <c r="O48" s="127"/>
      <c r="P48" s="127">
        <v>5128</v>
      </c>
      <c r="Q48" s="127"/>
      <c r="R48" s="127"/>
      <c r="S48" s="127"/>
      <c r="T48" s="127"/>
      <c r="U48" s="127">
        <v>6276</v>
      </c>
      <c r="V48" s="127">
        <v>6276</v>
      </c>
      <c r="W48" s="127">
        <v>6598</v>
      </c>
      <c r="X48" s="127">
        <v>6792</v>
      </c>
      <c r="Y48" s="127">
        <v>6908</v>
      </c>
      <c r="Z48" s="127">
        <v>7058</v>
      </c>
      <c r="AA48" s="127">
        <v>7060</v>
      </c>
      <c r="AB48" s="127">
        <v>7322</v>
      </c>
      <c r="AC48" s="127">
        <v>7520</v>
      </c>
      <c r="AD48" s="143"/>
      <c r="AE48" s="127"/>
      <c r="AF48" s="127"/>
      <c r="AG48" s="127"/>
      <c r="AH48" s="127"/>
      <c r="AI48" s="127"/>
      <c r="AJ48" s="127"/>
      <c r="AK48" s="127"/>
      <c r="AL48" s="127"/>
      <c r="AM48" s="127"/>
      <c r="AN48" s="127"/>
      <c r="AO48" s="127"/>
      <c r="AP48" s="127"/>
      <c r="AQ48" s="127">
        <v>9180</v>
      </c>
      <c r="AR48" s="127"/>
      <c r="AS48" s="127"/>
      <c r="AT48" s="127"/>
      <c r="AU48" s="127"/>
      <c r="AV48" s="127">
        <v>11543</v>
      </c>
      <c r="AW48" s="127">
        <v>11856</v>
      </c>
      <c r="AX48" s="127">
        <v>12418</v>
      </c>
      <c r="AY48" s="127">
        <v>12952</v>
      </c>
      <c r="AZ48" s="127">
        <v>13240</v>
      </c>
      <c r="BA48" s="127">
        <v>13438</v>
      </c>
      <c r="BB48" s="127">
        <v>13683</v>
      </c>
      <c r="BC48" s="127">
        <v>13767</v>
      </c>
      <c r="BD48" s="127">
        <v>14150</v>
      </c>
      <c r="BE48" s="143"/>
      <c r="BF48" s="127"/>
      <c r="BG48" s="127"/>
      <c r="BH48" s="127"/>
      <c r="BI48" s="127"/>
      <c r="BJ48" s="127"/>
      <c r="BK48" s="127"/>
      <c r="BL48" s="127"/>
      <c r="BM48" s="127"/>
      <c r="BN48" s="127"/>
      <c r="BO48" s="127"/>
      <c r="BP48" s="127"/>
      <c r="BQ48" s="127">
        <v>7100</v>
      </c>
      <c r="BR48" s="127"/>
      <c r="BS48" s="127"/>
      <c r="BT48" s="127"/>
      <c r="BU48" s="127"/>
      <c r="BV48" s="127">
        <v>8501</v>
      </c>
      <c r="BW48" s="127">
        <v>8501</v>
      </c>
      <c r="BX48" s="127">
        <v>8989</v>
      </c>
      <c r="BY48" s="127">
        <v>9257</v>
      </c>
      <c r="BZ48" s="127">
        <v>9415</v>
      </c>
      <c r="CA48" s="127">
        <v>9433</v>
      </c>
      <c r="CB48" s="127">
        <v>9509</v>
      </c>
      <c r="CC48" s="127">
        <v>9518</v>
      </c>
      <c r="CD48" s="127">
        <v>9787</v>
      </c>
      <c r="CE48" s="143"/>
      <c r="CF48" s="127"/>
      <c r="CG48" s="127"/>
      <c r="CH48" s="127"/>
      <c r="CI48" s="127"/>
      <c r="CJ48" s="127"/>
      <c r="CK48" s="127"/>
      <c r="CL48" s="127"/>
      <c r="CM48" s="127"/>
      <c r="CN48" s="127"/>
      <c r="CO48" s="127"/>
      <c r="CP48" s="127"/>
      <c r="CQ48" s="127">
        <v>16547</v>
      </c>
      <c r="CR48" s="127"/>
      <c r="CS48" s="127"/>
      <c r="CT48" s="127"/>
      <c r="CU48" s="127"/>
      <c r="CV48" s="127">
        <v>19592</v>
      </c>
      <c r="CW48" s="127">
        <v>20516</v>
      </c>
      <c r="CX48" s="127">
        <v>21784</v>
      </c>
      <c r="CY48" s="127">
        <v>23366</v>
      </c>
      <c r="CZ48" s="127">
        <v>23764</v>
      </c>
      <c r="DA48" s="3">
        <v>24460</v>
      </c>
      <c r="DB48" s="3">
        <v>25166</v>
      </c>
      <c r="DC48" s="3">
        <v>25892</v>
      </c>
      <c r="DD48" s="127">
        <v>26506</v>
      </c>
      <c r="DE48" s="143"/>
      <c r="DF48" s="127"/>
      <c r="DG48" s="127"/>
      <c r="DH48" s="127"/>
      <c r="DI48" s="127"/>
      <c r="DJ48" s="127"/>
      <c r="DK48" s="127"/>
      <c r="DL48" s="127"/>
      <c r="DM48" s="127"/>
      <c r="DN48" s="127"/>
      <c r="DO48" s="127"/>
      <c r="DP48" s="127"/>
      <c r="DQ48" s="127">
        <v>7308</v>
      </c>
      <c r="DR48" s="127"/>
      <c r="DS48" s="127"/>
      <c r="DT48" s="127"/>
      <c r="DU48" s="127"/>
      <c r="DV48" s="127">
        <v>8595</v>
      </c>
      <c r="DW48" s="127">
        <v>8616.5</v>
      </c>
      <c r="DX48" s="127">
        <v>9038</v>
      </c>
      <c r="DY48" s="127">
        <v>9314</v>
      </c>
      <c r="DZ48" s="127">
        <v>9474</v>
      </c>
      <c r="EA48" s="127">
        <v>9476</v>
      </c>
      <c r="EB48" s="127">
        <v>9628</v>
      </c>
      <c r="EC48" s="127">
        <v>9637</v>
      </c>
      <c r="ED48" s="127">
        <v>9839</v>
      </c>
      <c r="EE48" s="143"/>
      <c r="EF48" s="127"/>
      <c r="EG48" s="127"/>
      <c r="EH48" s="127"/>
      <c r="EI48" s="127"/>
      <c r="EJ48" s="127"/>
      <c r="EK48" s="127"/>
      <c r="EL48" s="127"/>
      <c r="EM48" s="127"/>
      <c r="EN48" s="127"/>
      <c r="EO48" s="127"/>
      <c r="EP48" s="127"/>
      <c r="EQ48" s="127">
        <v>16755</v>
      </c>
      <c r="ER48" s="127"/>
      <c r="ES48" s="127"/>
      <c r="ET48" s="127"/>
      <c r="EU48" s="127"/>
      <c r="EV48" s="127">
        <v>19686</v>
      </c>
      <c r="EW48" s="127">
        <v>20205.5</v>
      </c>
      <c r="EX48" s="127">
        <v>21206</v>
      </c>
      <c r="EY48" s="127">
        <v>22883</v>
      </c>
      <c r="EZ48" s="127">
        <v>24429</v>
      </c>
      <c r="FA48" s="127">
        <v>24795</v>
      </c>
      <c r="FB48" s="127">
        <v>25512</v>
      </c>
      <c r="FC48" s="127">
        <v>26277</v>
      </c>
      <c r="FD48" s="127">
        <v>27327</v>
      </c>
      <c r="FE48" s="143"/>
      <c r="FF48" s="127"/>
      <c r="FG48" s="127"/>
      <c r="FH48" s="127"/>
      <c r="FI48" s="127"/>
      <c r="FJ48" s="127"/>
      <c r="FK48" s="127"/>
      <c r="FL48" s="127"/>
      <c r="FM48" s="127"/>
      <c r="FN48" s="127"/>
      <c r="FO48" s="127"/>
      <c r="FP48" s="127"/>
      <c r="FQ48" s="127">
        <v>4700</v>
      </c>
      <c r="FR48" s="127"/>
      <c r="FS48" s="127"/>
      <c r="FT48" s="127"/>
      <c r="FU48" s="127"/>
      <c r="FV48" s="127">
        <v>6276</v>
      </c>
      <c r="FW48" s="127">
        <v>6265.5</v>
      </c>
      <c r="FX48" s="127">
        <v>6598</v>
      </c>
      <c r="FY48" s="127">
        <v>6792</v>
      </c>
      <c r="FZ48" s="127">
        <v>6885.5</v>
      </c>
      <c r="GA48" s="127">
        <v>7033</v>
      </c>
      <c r="GB48" s="127">
        <v>7025</v>
      </c>
      <c r="GC48" s="127">
        <v>7060</v>
      </c>
      <c r="GD48" s="127">
        <v>7306</v>
      </c>
      <c r="GE48" s="143"/>
      <c r="GF48" s="127"/>
      <c r="GG48" s="127"/>
      <c r="GH48" s="127"/>
      <c r="GI48" s="127"/>
      <c r="GJ48" s="127"/>
      <c r="GK48" s="127"/>
      <c r="GL48" s="127"/>
      <c r="GM48" s="127"/>
      <c r="GN48" s="127"/>
      <c r="GO48" s="127"/>
      <c r="GP48" s="127"/>
      <c r="GQ48" s="127">
        <v>8978</v>
      </c>
      <c r="GR48" s="127"/>
      <c r="GS48" s="127"/>
      <c r="GT48" s="127"/>
      <c r="GU48" s="127"/>
      <c r="GV48" s="127">
        <v>11556</v>
      </c>
      <c r="GW48" s="127">
        <v>11523</v>
      </c>
      <c r="GX48" s="127">
        <v>12418</v>
      </c>
      <c r="GY48" s="127">
        <v>13138</v>
      </c>
      <c r="GZ48" s="127">
        <v>12791.5</v>
      </c>
      <c r="HA48" s="127">
        <v>13054.5</v>
      </c>
      <c r="HB48" s="127">
        <v>13071</v>
      </c>
      <c r="HC48" s="127">
        <v>13767</v>
      </c>
      <c r="HD48" s="127">
        <v>14150</v>
      </c>
      <c r="HE48" s="143"/>
      <c r="HF48" s="127"/>
      <c r="HG48" s="127"/>
      <c r="HH48" s="127"/>
      <c r="HI48" s="127"/>
      <c r="HJ48" s="127"/>
      <c r="HK48" s="127"/>
      <c r="HL48" s="127"/>
      <c r="HM48" s="127"/>
      <c r="HN48" s="127"/>
      <c r="HO48" s="127"/>
      <c r="HP48" s="127"/>
      <c r="HQ48" s="127">
        <v>5325</v>
      </c>
      <c r="HR48" s="127"/>
      <c r="HS48" s="127"/>
      <c r="HT48" s="127"/>
      <c r="HU48" s="127"/>
      <c r="HV48" s="127">
        <v>7590</v>
      </c>
      <c r="HW48" s="127">
        <v>6692</v>
      </c>
      <c r="HX48" s="127">
        <v>6477.5</v>
      </c>
      <c r="HY48" s="127">
        <v>6695.5</v>
      </c>
      <c r="HZ48" s="127">
        <v>6838</v>
      </c>
      <c r="IA48" s="127">
        <v>6988</v>
      </c>
      <c r="IB48" s="127">
        <v>7042</v>
      </c>
      <c r="IC48" s="127">
        <v>7192.5</v>
      </c>
      <c r="ID48" s="127">
        <v>7644</v>
      </c>
      <c r="IE48" s="143"/>
      <c r="IF48" s="127"/>
      <c r="IG48" s="127"/>
      <c r="IH48" s="127"/>
      <c r="II48" s="127"/>
      <c r="IJ48" s="127"/>
      <c r="IK48" s="127"/>
      <c r="IL48" s="127"/>
      <c r="IM48" s="127"/>
      <c r="IN48" s="127"/>
      <c r="IO48" s="127"/>
      <c r="IP48" s="127"/>
      <c r="IQ48" s="127">
        <v>9180</v>
      </c>
      <c r="IR48" s="127"/>
      <c r="IS48" s="127"/>
      <c r="IT48" s="127"/>
      <c r="IU48" s="127"/>
      <c r="IV48" s="127">
        <v>15561</v>
      </c>
      <c r="IW48" s="127">
        <v>12090</v>
      </c>
      <c r="IX48" s="127">
        <v>11595</v>
      </c>
      <c r="IY48" s="127">
        <v>12007</v>
      </c>
      <c r="IZ48" s="127">
        <v>13228</v>
      </c>
      <c r="JA48" s="127">
        <v>13378</v>
      </c>
      <c r="JB48" s="127">
        <v>13432</v>
      </c>
      <c r="JC48" s="127">
        <v>12915.5</v>
      </c>
      <c r="JD48" s="127">
        <v>13540</v>
      </c>
      <c r="JE48" s="143"/>
      <c r="JF48" s="127"/>
      <c r="JG48" s="127"/>
      <c r="JH48" s="127"/>
      <c r="JI48" s="127"/>
      <c r="JJ48" s="127"/>
      <c r="JK48" s="127"/>
      <c r="JL48" s="127"/>
      <c r="JM48" s="127"/>
      <c r="JN48" s="127"/>
      <c r="JO48" s="127"/>
      <c r="JP48" s="127"/>
      <c r="JQ48" s="127">
        <v>4065</v>
      </c>
      <c r="JR48" s="127"/>
      <c r="JS48" s="127"/>
      <c r="JT48" s="127"/>
      <c r="JU48" s="127"/>
      <c r="JV48" s="127">
        <v>4948</v>
      </c>
      <c r="JW48" s="6" t="s">
        <v>17</v>
      </c>
      <c r="JX48" s="127">
        <v>6478</v>
      </c>
      <c r="JY48" s="127">
        <v>6725</v>
      </c>
      <c r="JZ48" s="127">
        <v>5722</v>
      </c>
      <c r="KA48" s="127">
        <v>5762</v>
      </c>
      <c r="KB48" s="127">
        <v>5877</v>
      </c>
      <c r="KC48" s="6" t="s">
        <v>17</v>
      </c>
      <c r="KD48" s="6" t="s">
        <v>17</v>
      </c>
      <c r="KE48" s="143"/>
      <c r="KF48" s="127"/>
      <c r="KG48" s="127"/>
      <c r="KH48" s="127"/>
      <c r="KI48" s="127"/>
      <c r="KJ48" s="127"/>
      <c r="KK48" s="127"/>
      <c r="KL48" s="127"/>
      <c r="KM48" s="127"/>
      <c r="KN48" s="127"/>
      <c r="KO48" s="127"/>
      <c r="KP48" s="127"/>
      <c r="KQ48" s="127">
        <v>6902</v>
      </c>
      <c r="KR48" s="127"/>
      <c r="KS48" s="127"/>
      <c r="KT48" s="127"/>
      <c r="KU48" s="127"/>
      <c r="KV48" s="127">
        <v>8716</v>
      </c>
      <c r="KW48" s="6" t="s">
        <v>17</v>
      </c>
      <c r="KX48" s="127">
        <v>11965</v>
      </c>
      <c r="KY48" s="127">
        <v>12725</v>
      </c>
      <c r="KZ48" s="127">
        <v>10918</v>
      </c>
      <c r="LA48" s="127">
        <v>11156</v>
      </c>
      <c r="LB48" s="127">
        <v>11188</v>
      </c>
      <c r="LC48" s="21" t="s">
        <v>17</v>
      </c>
      <c r="LD48" s="21" t="s">
        <v>17</v>
      </c>
      <c r="LE48" s="143"/>
      <c r="LF48" s="127"/>
      <c r="LG48" s="127"/>
      <c r="LH48" s="127"/>
      <c r="LI48" s="127"/>
      <c r="LJ48" s="127"/>
      <c r="LK48" s="127"/>
      <c r="LL48" s="127"/>
      <c r="LM48" s="127"/>
      <c r="LN48" s="127"/>
      <c r="LO48" s="127"/>
      <c r="LP48" s="127"/>
      <c r="LQ48" s="127">
        <v>3976</v>
      </c>
      <c r="LR48" s="127"/>
      <c r="LS48" s="127"/>
      <c r="LT48" s="127"/>
      <c r="LU48" s="127"/>
      <c r="LV48" s="127">
        <v>4562</v>
      </c>
      <c r="LW48" s="127">
        <v>4562</v>
      </c>
      <c r="LX48" s="127">
        <v>4946</v>
      </c>
      <c r="LY48" s="127">
        <v>5252</v>
      </c>
      <c r="LZ48" s="127">
        <v>5220</v>
      </c>
      <c r="MA48" s="127">
        <v>5220</v>
      </c>
      <c r="MB48" s="127">
        <v>5220</v>
      </c>
      <c r="MC48" s="127">
        <v>5548.5</v>
      </c>
      <c r="MD48" s="127">
        <v>5703.5</v>
      </c>
      <c r="ME48" s="143"/>
      <c r="MF48" s="127"/>
      <c r="MG48" s="127"/>
      <c r="MH48" s="127"/>
      <c r="MI48" s="127"/>
      <c r="MJ48" s="127"/>
      <c r="MK48" s="127"/>
      <c r="ML48" s="127"/>
      <c r="MM48" s="127"/>
      <c r="MN48" s="127"/>
      <c r="MO48" s="127"/>
      <c r="MP48" s="127"/>
      <c r="MQ48" s="127">
        <v>7786</v>
      </c>
      <c r="MR48" s="127"/>
      <c r="MS48" s="127"/>
      <c r="MT48" s="127"/>
      <c r="MU48" s="127"/>
      <c r="MV48" s="155">
        <v>8154</v>
      </c>
      <c r="MW48" s="155">
        <v>8252</v>
      </c>
      <c r="MX48" s="127">
        <v>9025</v>
      </c>
      <c r="MY48" s="127">
        <v>9655</v>
      </c>
      <c r="MZ48" s="127">
        <v>9853</v>
      </c>
      <c r="NA48" s="127">
        <v>9853</v>
      </c>
      <c r="NB48" s="127">
        <v>9853</v>
      </c>
      <c r="NC48" s="127">
        <v>10568</v>
      </c>
      <c r="ND48" s="127">
        <v>10770.5</v>
      </c>
    </row>
    <row r="49" spans="1:368">
      <c r="A49" s="127" t="s">
        <v>132</v>
      </c>
      <c r="B49" s="127"/>
      <c r="C49" s="127"/>
      <c r="D49" s="127"/>
      <c r="E49" s="127"/>
      <c r="F49" s="127"/>
      <c r="G49" s="127"/>
      <c r="H49" s="127"/>
      <c r="I49" s="127"/>
      <c r="J49" s="127"/>
      <c r="K49" s="127"/>
      <c r="L49" s="127"/>
      <c r="M49" s="127"/>
      <c r="N49" s="127"/>
      <c r="O49" s="127"/>
      <c r="P49" s="127">
        <v>3966</v>
      </c>
      <c r="Q49" s="127"/>
      <c r="R49" s="127"/>
      <c r="S49" s="127"/>
      <c r="T49" s="127"/>
      <c r="U49" s="127">
        <v>5220</v>
      </c>
      <c r="V49" s="127">
        <v>5515</v>
      </c>
      <c r="W49" s="127">
        <v>5785</v>
      </c>
      <c r="X49" s="127">
        <v>6081</v>
      </c>
      <c r="Y49" s="127">
        <v>6133.5</v>
      </c>
      <c r="Z49" s="127">
        <v>6253</v>
      </c>
      <c r="AA49" s="127">
        <v>6724</v>
      </c>
      <c r="AB49" s="127">
        <v>6953</v>
      </c>
      <c r="AC49" s="127">
        <v>7326</v>
      </c>
      <c r="AD49" s="143"/>
      <c r="AE49" s="127"/>
      <c r="AF49" s="127"/>
      <c r="AG49" s="127"/>
      <c r="AH49" s="127"/>
      <c r="AI49" s="127"/>
      <c r="AJ49" s="127"/>
      <c r="AK49" s="127"/>
      <c r="AL49" s="127"/>
      <c r="AM49" s="127"/>
      <c r="AN49" s="127"/>
      <c r="AO49" s="127"/>
      <c r="AP49" s="127"/>
      <c r="AQ49" s="127">
        <v>7217</v>
      </c>
      <c r="AR49" s="127"/>
      <c r="AS49" s="127"/>
      <c r="AT49" s="127"/>
      <c r="AU49" s="127"/>
      <c r="AV49" s="127">
        <v>9438.5</v>
      </c>
      <c r="AW49" s="127">
        <v>9969.5</v>
      </c>
      <c r="AX49" s="127">
        <v>10444.5</v>
      </c>
      <c r="AY49" s="127">
        <v>10893.5</v>
      </c>
      <c r="AZ49" s="127">
        <v>11061.5</v>
      </c>
      <c r="BA49" s="127">
        <v>11273</v>
      </c>
      <c r="BB49" s="127">
        <v>12994</v>
      </c>
      <c r="BC49" s="127">
        <v>13381</v>
      </c>
      <c r="BD49" s="127">
        <v>14106</v>
      </c>
      <c r="BE49" s="143"/>
      <c r="BF49" s="127"/>
      <c r="BG49" s="127"/>
      <c r="BH49" s="127"/>
      <c r="BI49" s="127"/>
      <c r="BJ49" s="127"/>
      <c r="BK49" s="127"/>
      <c r="BL49" s="127"/>
      <c r="BM49" s="127"/>
      <c r="BN49" s="127"/>
      <c r="BO49" s="127"/>
      <c r="BP49" s="127"/>
      <c r="BQ49" s="127">
        <v>5267</v>
      </c>
      <c r="BR49" s="127"/>
      <c r="BS49" s="127"/>
      <c r="BT49" s="127"/>
      <c r="BU49" s="127"/>
      <c r="BV49" s="127">
        <v>6857</v>
      </c>
      <c r="BW49" s="127">
        <v>7224</v>
      </c>
      <c r="BX49" s="127">
        <v>7563</v>
      </c>
      <c r="BY49" s="127">
        <v>7897</v>
      </c>
      <c r="BZ49" s="127">
        <v>7975</v>
      </c>
      <c r="CA49" s="127">
        <v>8070</v>
      </c>
      <c r="CB49" s="127">
        <v>8279</v>
      </c>
      <c r="CC49" s="127">
        <v>8537</v>
      </c>
      <c r="CD49" s="127">
        <v>8978</v>
      </c>
      <c r="CE49" s="143"/>
      <c r="CF49" s="127"/>
      <c r="CG49" s="127"/>
      <c r="CH49" s="127"/>
      <c r="CI49" s="127"/>
      <c r="CJ49" s="127"/>
      <c r="CK49" s="127"/>
      <c r="CL49" s="127"/>
      <c r="CM49" s="127"/>
      <c r="CN49" s="127"/>
      <c r="CO49" s="127"/>
      <c r="CP49" s="127"/>
      <c r="CQ49" s="127">
        <v>13758</v>
      </c>
      <c r="CR49" s="127"/>
      <c r="CS49" s="127"/>
      <c r="CT49" s="127"/>
      <c r="CU49" s="127"/>
      <c r="CV49" s="127">
        <v>17897</v>
      </c>
      <c r="CW49" s="127">
        <v>18924</v>
      </c>
      <c r="CX49" s="127">
        <v>19848</v>
      </c>
      <c r="CY49" s="127">
        <v>20647</v>
      </c>
      <c r="CZ49" s="127">
        <v>21303</v>
      </c>
      <c r="DA49" s="127">
        <v>21990</v>
      </c>
      <c r="DB49" s="127">
        <v>22446</v>
      </c>
      <c r="DC49" s="127">
        <v>23050</v>
      </c>
      <c r="DD49" s="127">
        <v>24278</v>
      </c>
      <c r="DE49" s="143"/>
      <c r="DF49" s="127"/>
      <c r="DG49" s="127"/>
      <c r="DH49" s="127"/>
      <c r="DI49" s="127"/>
      <c r="DJ49" s="127"/>
      <c r="DK49" s="127"/>
      <c r="DL49" s="127"/>
      <c r="DM49" s="127"/>
      <c r="DN49" s="127"/>
      <c r="DO49" s="127"/>
      <c r="DP49" s="127"/>
      <c r="DQ49" s="10" t="s">
        <v>17</v>
      </c>
      <c r="DR49" s="127"/>
      <c r="DS49" s="127"/>
      <c r="DT49" s="127"/>
      <c r="DU49" s="127"/>
      <c r="DV49" s="10" t="s">
        <v>17</v>
      </c>
      <c r="DW49" s="10" t="s">
        <v>17</v>
      </c>
      <c r="DX49" s="10" t="s">
        <v>17</v>
      </c>
      <c r="DY49" s="10" t="s">
        <v>17</v>
      </c>
      <c r="DZ49" s="10" t="s">
        <v>17</v>
      </c>
      <c r="EA49" s="10" t="s">
        <v>17</v>
      </c>
      <c r="EB49" s="10" t="s">
        <v>17</v>
      </c>
      <c r="EC49" s="10" t="s">
        <v>17</v>
      </c>
      <c r="ED49" s="10" t="s">
        <v>17</v>
      </c>
      <c r="EE49" s="143"/>
      <c r="EF49" s="127"/>
      <c r="EG49" s="127"/>
      <c r="EH49" s="127"/>
      <c r="EI49" s="127"/>
      <c r="EJ49" s="127"/>
      <c r="EK49" s="127"/>
      <c r="EL49" s="127"/>
      <c r="EM49" s="127"/>
      <c r="EN49" s="127"/>
      <c r="EO49" s="127"/>
      <c r="EP49" s="127"/>
      <c r="EQ49" s="6" t="s">
        <v>17</v>
      </c>
      <c r="ER49" s="127"/>
      <c r="ES49" s="127"/>
      <c r="ET49" s="127"/>
      <c r="EU49" s="127"/>
      <c r="EV49" s="10" t="s">
        <v>17</v>
      </c>
      <c r="EW49" s="10" t="s">
        <v>17</v>
      </c>
      <c r="EX49" s="10" t="s">
        <v>17</v>
      </c>
      <c r="EY49" s="10" t="s">
        <v>17</v>
      </c>
      <c r="EZ49" s="10" t="s">
        <v>17</v>
      </c>
      <c r="FA49" s="10" t="s">
        <v>17</v>
      </c>
      <c r="FB49" s="10" t="s">
        <v>17</v>
      </c>
      <c r="FC49" s="10" t="s">
        <v>17</v>
      </c>
      <c r="FD49" s="10" t="s">
        <v>17</v>
      </c>
      <c r="FE49" s="143"/>
      <c r="FF49" s="127"/>
      <c r="FG49" s="127"/>
      <c r="FH49" s="127"/>
      <c r="FI49" s="127"/>
      <c r="FJ49" s="127"/>
      <c r="FK49" s="127"/>
      <c r="FL49" s="127"/>
      <c r="FM49" s="127"/>
      <c r="FN49" s="127"/>
      <c r="FO49" s="127"/>
      <c r="FP49" s="127"/>
      <c r="FQ49" s="127">
        <v>4533</v>
      </c>
      <c r="FR49" s="127"/>
      <c r="FS49" s="127"/>
      <c r="FT49" s="127"/>
      <c r="FU49" s="127"/>
      <c r="FV49" s="127">
        <v>6229</v>
      </c>
      <c r="FW49" s="127">
        <v>6626</v>
      </c>
      <c r="FX49" s="127">
        <v>6280</v>
      </c>
      <c r="FY49" s="127">
        <v>6510</v>
      </c>
      <c r="FZ49" s="127">
        <v>6535.5</v>
      </c>
      <c r="GA49" s="127">
        <v>6667</v>
      </c>
      <c r="GB49" s="127">
        <v>6811</v>
      </c>
      <c r="GC49" s="127">
        <v>7204</v>
      </c>
      <c r="GD49" s="127">
        <v>7630</v>
      </c>
      <c r="GE49" s="143"/>
      <c r="GF49" s="127"/>
      <c r="GG49" s="127"/>
      <c r="GH49" s="127"/>
      <c r="GI49" s="127"/>
      <c r="GJ49" s="127"/>
      <c r="GK49" s="127"/>
      <c r="GL49" s="127"/>
      <c r="GM49" s="127"/>
      <c r="GN49" s="127"/>
      <c r="GO49" s="127"/>
      <c r="GP49" s="127"/>
      <c r="GQ49" s="127">
        <v>12198</v>
      </c>
      <c r="GR49" s="127"/>
      <c r="GS49" s="127"/>
      <c r="GT49" s="127"/>
      <c r="GU49" s="127"/>
      <c r="GV49" s="127">
        <v>16189</v>
      </c>
      <c r="GW49" s="127">
        <v>17186</v>
      </c>
      <c r="GX49" s="127">
        <v>15890</v>
      </c>
      <c r="GY49" s="127">
        <v>16520</v>
      </c>
      <c r="GZ49" s="127">
        <v>14619.5</v>
      </c>
      <c r="HA49" s="127">
        <v>15406</v>
      </c>
      <c r="HB49" s="127">
        <v>15802</v>
      </c>
      <c r="HC49" s="127">
        <v>19124</v>
      </c>
      <c r="HD49" s="127">
        <v>20320</v>
      </c>
      <c r="HE49" s="143"/>
      <c r="HF49" s="127"/>
      <c r="HG49" s="127"/>
      <c r="HH49" s="127"/>
      <c r="HI49" s="127"/>
      <c r="HJ49" s="127"/>
      <c r="HK49" s="127"/>
      <c r="HL49" s="127"/>
      <c r="HM49" s="127"/>
      <c r="HN49" s="127"/>
      <c r="HO49" s="127"/>
      <c r="HP49" s="127"/>
      <c r="HQ49" s="127">
        <v>4260</v>
      </c>
      <c r="HR49" s="127"/>
      <c r="HS49" s="127"/>
      <c r="HT49" s="127"/>
      <c r="HU49" s="127"/>
      <c r="HV49" s="127">
        <v>5635</v>
      </c>
      <c r="HW49" s="127">
        <v>5071</v>
      </c>
      <c r="HX49" s="127">
        <v>5765</v>
      </c>
      <c r="HY49" s="127">
        <v>6041</v>
      </c>
      <c r="HZ49" s="127">
        <v>5576</v>
      </c>
      <c r="IA49" s="127">
        <v>5737</v>
      </c>
      <c r="IB49" s="127">
        <v>6204</v>
      </c>
      <c r="IC49" s="127">
        <v>6602.5</v>
      </c>
      <c r="ID49" s="127">
        <v>6964</v>
      </c>
      <c r="IE49" s="143"/>
      <c r="IF49" s="127"/>
      <c r="IG49" s="127"/>
      <c r="IH49" s="127"/>
      <c r="II49" s="127"/>
      <c r="IJ49" s="127"/>
      <c r="IK49" s="127"/>
      <c r="IL49" s="127"/>
      <c r="IM49" s="127"/>
      <c r="IN49" s="127"/>
      <c r="IO49" s="127"/>
      <c r="IP49" s="127"/>
      <c r="IQ49" s="127">
        <v>7912</v>
      </c>
      <c r="IR49" s="127"/>
      <c r="IS49" s="127"/>
      <c r="IT49" s="127"/>
      <c r="IU49" s="127"/>
      <c r="IV49" s="127">
        <v>10397</v>
      </c>
      <c r="IW49" s="127">
        <v>8933</v>
      </c>
      <c r="IX49" s="127">
        <v>10444.5</v>
      </c>
      <c r="IY49" s="127">
        <v>10893.5</v>
      </c>
      <c r="IZ49" s="127">
        <v>5606</v>
      </c>
      <c r="JA49" s="127">
        <v>5767</v>
      </c>
      <c r="JB49" s="127">
        <v>6234</v>
      </c>
      <c r="JC49" s="3">
        <v>9830.5</v>
      </c>
      <c r="JD49" s="127">
        <v>10368</v>
      </c>
      <c r="JE49" s="143"/>
      <c r="JF49" s="127"/>
      <c r="JG49" s="127"/>
      <c r="JH49" s="127"/>
      <c r="JI49" s="127"/>
      <c r="JJ49" s="127"/>
      <c r="JK49" s="127"/>
      <c r="JL49" s="127"/>
      <c r="JM49" s="127"/>
      <c r="JN49" s="127"/>
      <c r="JO49" s="127"/>
      <c r="JP49" s="127"/>
      <c r="JQ49" s="127">
        <v>3514</v>
      </c>
      <c r="JR49" s="127"/>
      <c r="JS49" s="127"/>
      <c r="JT49" s="127"/>
      <c r="JU49" s="127"/>
      <c r="JV49" s="127">
        <v>4583</v>
      </c>
      <c r="JW49" s="127">
        <v>4966</v>
      </c>
      <c r="JX49" s="127">
        <v>5344.5</v>
      </c>
      <c r="JY49" s="127">
        <v>5588</v>
      </c>
      <c r="JZ49" s="127">
        <v>5660</v>
      </c>
      <c r="KA49" s="127">
        <v>5763</v>
      </c>
      <c r="KB49" s="127">
        <v>6220</v>
      </c>
      <c r="KC49" s="127">
        <v>6790</v>
      </c>
      <c r="KD49" s="127">
        <v>7226</v>
      </c>
      <c r="KE49" s="143"/>
      <c r="KF49" s="127"/>
      <c r="KG49" s="127"/>
      <c r="KH49" s="127"/>
      <c r="KI49" s="127"/>
      <c r="KJ49" s="127"/>
      <c r="KK49" s="127"/>
      <c r="KL49" s="127"/>
      <c r="KM49" s="127"/>
      <c r="KN49" s="127"/>
      <c r="KO49" s="127"/>
      <c r="KP49" s="127"/>
      <c r="KQ49" s="127">
        <v>6364</v>
      </c>
      <c r="KR49" s="127"/>
      <c r="KS49" s="127"/>
      <c r="KT49" s="127"/>
      <c r="KU49" s="127"/>
      <c r="KV49" s="127">
        <v>7959</v>
      </c>
      <c r="KW49" s="6" t="s">
        <v>17</v>
      </c>
      <c r="KX49" s="127">
        <v>7373</v>
      </c>
      <c r="KY49" s="127">
        <v>7688</v>
      </c>
      <c r="KZ49" s="127">
        <v>7760</v>
      </c>
      <c r="LA49" s="127">
        <v>7863</v>
      </c>
      <c r="LB49" s="127">
        <v>8515</v>
      </c>
      <c r="LC49" s="127">
        <v>11227</v>
      </c>
      <c r="LD49" s="127">
        <v>11984</v>
      </c>
      <c r="LE49" s="143"/>
      <c r="LF49" s="127"/>
      <c r="LG49" s="127"/>
      <c r="LH49" s="127"/>
      <c r="LI49" s="127"/>
      <c r="LJ49" s="127"/>
      <c r="LK49" s="127"/>
      <c r="LL49" s="127"/>
      <c r="LM49" s="127"/>
      <c r="LN49" s="127"/>
      <c r="LO49" s="127"/>
      <c r="LP49" s="127"/>
      <c r="LQ49" s="6" t="s">
        <v>17</v>
      </c>
      <c r="LR49" s="127"/>
      <c r="LS49" s="127"/>
      <c r="LT49" s="127"/>
      <c r="LU49" s="127"/>
      <c r="LV49" s="6" t="s">
        <v>17</v>
      </c>
      <c r="LW49" s="6" t="s">
        <v>17</v>
      </c>
      <c r="LX49" s="6" t="s">
        <v>17</v>
      </c>
      <c r="LY49" s="6" t="s">
        <v>17</v>
      </c>
      <c r="LZ49" s="6" t="s">
        <v>17</v>
      </c>
      <c r="MA49" s="6" t="s">
        <v>17</v>
      </c>
      <c r="MB49" s="6" t="s">
        <v>17</v>
      </c>
      <c r="MC49" s="6" t="s">
        <v>17</v>
      </c>
      <c r="MD49" s="6" t="s">
        <v>17</v>
      </c>
      <c r="ME49" s="143"/>
      <c r="MF49" s="127"/>
      <c r="MG49" s="127"/>
      <c r="MH49" s="127"/>
      <c r="MI49" s="127"/>
      <c r="MJ49" s="127"/>
      <c r="MK49" s="127"/>
      <c r="ML49" s="127"/>
      <c r="MM49" s="127"/>
      <c r="MN49" s="127"/>
      <c r="MO49" s="127"/>
      <c r="MP49" s="127"/>
      <c r="MQ49" s="6" t="s">
        <v>17</v>
      </c>
      <c r="MR49" s="127"/>
      <c r="MS49" s="127"/>
      <c r="MT49" s="127"/>
      <c r="MU49" s="127"/>
      <c r="MV49" s="6" t="s">
        <v>17</v>
      </c>
      <c r="MW49" s="6" t="s">
        <v>17</v>
      </c>
      <c r="MX49" s="6" t="s">
        <v>17</v>
      </c>
      <c r="MY49" s="6" t="s">
        <v>17</v>
      </c>
      <c r="MZ49" s="6" t="s">
        <v>17</v>
      </c>
      <c r="NA49" s="6" t="s">
        <v>17</v>
      </c>
      <c r="NB49" s="6" t="s">
        <v>17</v>
      </c>
      <c r="NC49" s="6" t="s">
        <v>17</v>
      </c>
      <c r="ND49" s="6" t="s">
        <v>17</v>
      </c>
    </row>
    <row r="50" spans="1:368">
      <c r="A50" s="127" t="s">
        <v>133</v>
      </c>
      <c r="B50" s="127"/>
      <c r="C50" s="127"/>
      <c r="D50" s="127"/>
      <c r="E50" s="127"/>
      <c r="F50" s="127"/>
      <c r="G50" s="127"/>
      <c r="H50" s="127"/>
      <c r="I50" s="127"/>
      <c r="J50" s="127"/>
      <c r="K50" s="127"/>
      <c r="L50" s="127"/>
      <c r="M50" s="127"/>
      <c r="N50" s="127"/>
      <c r="O50" s="127"/>
      <c r="P50" s="127">
        <v>4523.5</v>
      </c>
      <c r="Q50" s="127"/>
      <c r="R50" s="127"/>
      <c r="S50" s="127"/>
      <c r="T50" s="127"/>
      <c r="U50" s="127">
        <v>6002</v>
      </c>
      <c r="V50" s="127">
        <v>6006.5</v>
      </c>
      <c r="W50" s="127">
        <v>6140.5</v>
      </c>
      <c r="X50" s="127">
        <v>6263</v>
      </c>
      <c r="Y50" s="127">
        <v>6434.5</v>
      </c>
      <c r="Z50" s="127">
        <v>6581.5</v>
      </c>
      <c r="AA50" s="127">
        <v>6595</v>
      </c>
      <c r="AB50" s="127">
        <v>6876.5</v>
      </c>
      <c r="AC50" s="127">
        <v>7107.5</v>
      </c>
      <c r="AD50" s="143"/>
      <c r="AE50" s="127"/>
      <c r="AF50" s="127"/>
      <c r="AG50" s="127"/>
      <c r="AH50" s="127"/>
      <c r="AI50" s="127"/>
      <c r="AJ50" s="127"/>
      <c r="AK50" s="127"/>
      <c r="AL50" s="127"/>
      <c r="AM50" s="127"/>
      <c r="AN50" s="127"/>
      <c r="AO50" s="127"/>
      <c r="AP50" s="127"/>
      <c r="AQ50" s="127">
        <v>9654</v>
      </c>
      <c r="AR50" s="127"/>
      <c r="AS50" s="127"/>
      <c r="AT50" s="127"/>
      <c r="AU50" s="127"/>
      <c r="AV50" s="127">
        <v>13017.5</v>
      </c>
      <c r="AW50" s="127">
        <v>13031.5</v>
      </c>
      <c r="AX50" s="127">
        <v>13381</v>
      </c>
      <c r="AY50" s="127">
        <v>11273</v>
      </c>
      <c r="AZ50" s="127">
        <v>11635.5</v>
      </c>
      <c r="BA50" s="127">
        <v>11982</v>
      </c>
      <c r="BB50" s="127">
        <v>12126</v>
      </c>
      <c r="BC50" s="127">
        <v>12545</v>
      </c>
      <c r="BD50" s="127">
        <v>12902.5</v>
      </c>
      <c r="BE50" s="143"/>
      <c r="BF50" s="127"/>
      <c r="BG50" s="127"/>
      <c r="BH50" s="127"/>
      <c r="BI50" s="127"/>
      <c r="BJ50" s="127"/>
      <c r="BK50" s="127"/>
      <c r="BL50" s="127"/>
      <c r="BM50" s="127"/>
      <c r="BN50" s="127"/>
      <c r="BO50" s="127"/>
      <c r="BP50" s="127"/>
      <c r="BQ50" s="6" t="s">
        <v>17</v>
      </c>
      <c r="BR50" s="127"/>
      <c r="BS50" s="127"/>
      <c r="BT50" s="127"/>
      <c r="BU50" s="127"/>
      <c r="BV50" s="10" t="s">
        <v>17</v>
      </c>
      <c r="BW50" s="10" t="s">
        <v>17</v>
      </c>
      <c r="BX50" s="10" t="s">
        <v>17</v>
      </c>
      <c r="BY50" s="10" t="s">
        <v>17</v>
      </c>
      <c r="BZ50" s="10" t="s">
        <v>17</v>
      </c>
      <c r="CA50" s="10" t="s">
        <v>17</v>
      </c>
      <c r="CB50" s="10" t="s">
        <v>17</v>
      </c>
      <c r="CC50" s="10">
        <v>8207</v>
      </c>
      <c r="CD50" s="127">
        <v>8546</v>
      </c>
      <c r="CE50" s="143"/>
      <c r="CF50" s="127"/>
      <c r="CG50" s="127"/>
      <c r="CH50" s="127"/>
      <c r="CI50" s="127"/>
      <c r="CJ50" s="127"/>
      <c r="CK50" s="127"/>
      <c r="CL50" s="127"/>
      <c r="CM50" s="127"/>
      <c r="CN50" s="127"/>
      <c r="CO50" s="127"/>
      <c r="CP50" s="127"/>
      <c r="CQ50" s="6" t="s">
        <v>17</v>
      </c>
      <c r="CR50" s="127"/>
      <c r="CS50" s="127"/>
      <c r="CT50" s="127"/>
      <c r="CU50" s="127"/>
      <c r="CV50" s="10" t="s">
        <v>17</v>
      </c>
      <c r="CW50" s="10" t="s">
        <v>17</v>
      </c>
      <c r="CX50" s="10" t="s">
        <v>17</v>
      </c>
      <c r="CY50" s="10" t="s">
        <v>17</v>
      </c>
      <c r="CZ50" s="10" t="s">
        <v>17</v>
      </c>
      <c r="DA50" s="10" t="s">
        <v>17</v>
      </c>
      <c r="DB50" s="10" t="s">
        <v>17</v>
      </c>
      <c r="DC50" s="10">
        <v>19771</v>
      </c>
      <c r="DD50" s="127">
        <v>20572</v>
      </c>
      <c r="DE50" s="143"/>
      <c r="DF50" s="127"/>
      <c r="DG50" s="127"/>
      <c r="DH50" s="127"/>
      <c r="DI50" s="127"/>
      <c r="DJ50" s="127"/>
      <c r="DK50" s="127"/>
      <c r="DL50" s="127"/>
      <c r="DM50" s="127"/>
      <c r="DN50" s="127"/>
      <c r="DO50" s="127"/>
      <c r="DP50" s="127"/>
      <c r="DQ50" s="127">
        <v>4780.5</v>
      </c>
      <c r="DR50" s="127"/>
      <c r="DS50" s="127"/>
      <c r="DT50" s="127"/>
      <c r="DU50" s="127"/>
      <c r="DV50" s="127">
        <v>6568</v>
      </c>
      <c r="DW50" s="127">
        <v>6797.5</v>
      </c>
      <c r="DX50" s="127">
        <v>7134</v>
      </c>
      <c r="DY50" s="127">
        <v>7243.5</v>
      </c>
      <c r="DZ50" s="127">
        <v>7524</v>
      </c>
      <c r="EA50" s="127">
        <v>7780.5</v>
      </c>
      <c r="EB50" s="127">
        <v>7972</v>
      </c>
      <c r="EC50" s="127">
        <v>8137</v>
      </c>
      <c r="ED50" s="127">
        <v>8447</v>
      </c>
      <c r="EE50" s="143"/>
      <c r="EF50" s="127"/>
      <c r="EG50" s="127"/>
      <c r="EH50" s="127"/>
      <c r="EI50" s="127"/>
      <c r="EJ50" s="127"/>
      <c r="EK50" s="127"/>
      <c r="EL50" s="127"/>
      <c r="EM50" s="127"/>
      <c r="EN50" s="127"/>
      <c r="EO50" s="127"/>
      <c r="EP50" s="127"/>
      <c r="EQ50" s="127">
        <v>11451.5</v>
      </c>
      <c r="ER50" s="127"/>
      <c r="ES50" s="127"/>
      <c r="ET50" s="127"/>
      <c r="EU50" s="127"/>
      <c r="EV50" s="127">
        <v>15677</v>
      </c>
      <c r="EW50" s="127">
        <v>16224.5</v>
      </c>
      <c r="EX50" s="127">
        <v>17094.5</v>
      </c>
      <c r="EY50" s="127">
        <v>17324.5</v>
      </c>
      <c r="EZ50" s="127">
        <v>17957.5</v>
      </c>
      <c r="FA50" s="127">
        <v>18629</v>
      </c>
      <c r="FB50" s="127">
        <v>19086</v>
      </c>
      <c r="FC50" s="127">
        <v>19291</v>
      </c>
      <c r="FD50" s="127">
        <v>20047</v>
      </c>
      <c r="FE50" s="143"/>
      <c r="FF50" s="127"/>
      <c r="FG50" s="127"/>
      <c r="FH50" s="127"/>
      <c r="FI50" s="127"/>
      <c r="FJ50" s="127"/>
      <c r="FK50" s="127"/>
      <c r="FL50" s="127"/>
      <c r="FM50" s="127"/>
      <c r="FN50" s="127"/>
      <c r="FO50" s="127"/>
      <c r="FP50" s="127"/>
      <c r="FQ50" s="6" t="s">
        <v>17</v>
      </c>
      <c r="FR50" s="127"/>
      <c r="FS50" s="127"/>
      <c r="FT50" s="127"/>
      <c r="FU50" s="127"/>
      <c r="FV50" s="10" t="s">
        <v>17</v>
      </c>
      <c r="FW50" s="10" t="s">
        <v>17</v>
      </c>
      <c r="FX50" s="10" t="s">
        <v>17</v>
      </c>
      <c r="FY50" s="10" t="s">
        <v>17</v>
      </c>
      <c r="FZ50" s="10" t="s">
        <v>17</v>
      </c>
      <c r="GA50" s="10" t="s">
        <v>17</v>
      </c>
      <c r="GB50" s="10" t="s">
        <v>17</v>
      </c>
      <c r="GC50" s="10" t="s">
        <v>17</v>
      </c>
      <c r="GD50" s="10" t="s">
        <v>17</v>
      </c>
      <c r="GE50" s="143"/>
      <c r="GF50" s="127"/>
      <c r="GG50" s="127"/>
      <c r="GH50" s="127"/>
      <c r="GI50" s="127"/>
      <c r="GJ50" s="127"/>
      <c r="GK50" s="127"/>
      <c r="GL50" s="127"/>
      <c r="GM50" s="127"/>
      <c r="GN50" s="127"/>
      <c r="GO50" s="127"/>
      <c r="GP50" s="127"/>
      <c r="GQ50" s="10" t="s">
        <v>17</v>
      </c>
      <c r="GR50" s="127"/>
      <c r="GS50" s="127"/>
      <c r="GT50" s="127"/>
      <c r="GU50" s="127"/>
      <c r="GV50" s="10" t="s">
        <v>17</v>
      </c>
      <c r="GW50" s="10" t="s">
        <v>17</v>
      </c>
      <c r="GX50" s="10" t="s">
        <v>17</v>
      </c>
      <c r="GY50" s="10" t="s">
        <v>17</v>
      </c>
      <c r="GZ50" s="10" t="s">
        <v>17</v>
      </c>
      <c r="HA50" s="10" t="s">
        <v>17</v>
      </c>
      <c r="HB50" s="10" t="s">
        <v>17</v>
      </c>
      <c r="HC50" s="10" t="s">
        <v>17</v>
      </c>
      <c r="HD50" s="10" t="s">
        <v>17</v>
      </c>
      <c r="HE50" s="143"/>
      <c r="HF50" s="127"/>
      <c r="HG50" s="127"/>
      <c r="HH50" s="127"/>
      <c r="HI50" s="127"/>
      <c r="HJ50" s="127"/>
      <c r="HK50" s="127"/>
      <c r="HL50" s="127"/>
      <c r="HM50" s="127"/>
      <c r="HN50" s="127"/>
      <c r="HO50" s="127"/>
      <c r="HP50" s="127"/>
      <c r="HQ50" s="127">
        <v>3712</v>
      </c>
      <c r="HR50" s="127"/>
      <c r="HS50" s="127"/>
      <c r="HT50" s="127"/>
      <c r="HU50" s="127"/>
      <c r="HV50" s="127">
        <v>5389</v>
      </c>
      <c r="HW50" s="127">
        <v>5637</v>
      </c>
      <c r="HX50" s="6" t="s">
        <v>17</v>
      </c>
      <c r="HY50" s="6" t="s">
        <v>17</v>
      </c>
      <c r="HZ50" s="6">
        <v>6046</v>
      </c>
      <c r="IA50" s="6">
        <v>6225</v>
      </c>
      <c r="IB50" s="6">
        <v>6390</v>
      </c>
      <c r="IC50" s="6">
        <v>6557</v>
      </c>
      <c r="ID50" s="127">
        <v>6809</v>
      </c>
      <c r="IE50" s="143"/>
      <c r="IF50" s="127"/>
      <c r="IG50" s="127"/>
      <c r="IH50" s="127"/>
      <c r="II50" s="127"/>
      <c r="IJ50" s="127"/>
      <c r="IK50" s="127"/>
      <c r="IL50" s="127"/>
      <c r="IM50" s="127"/>
      <c r="IN50" s="127"/>
      <c r="IO50" s="127"/>
      <c r="IP50" s="127"/>
      <c r="IQ50" s="127">
        <v>8989</v>
      </c>
      <c r="IR50" s="127"/>
      <c r="IS50" s="127"/>
      <c r="IT50" s="127"/>
      <c r="IU50" s="127"/>
      <c r="IV50" s="127">
        <v>5389</v>
      </c>
      <c r="IW50" s="127">
        <v>5637</v>
      </c>
      <c r="IX50" s="6" t="s">
        <v>17</v>
      </c>
      <c r="IY50" s="6" t="s">
        <v>17</v>
      </c>
      <c r="IZ50" s="6">
        <v>6046</v>
      </c>
      <c r="JA50" s="6">
        <v>6225</v>
      </c>
      <c r="JB50" s="6">
        <v>6390</v>
      </c>
      <c r="JC50" s="127">
        <v>6557</v>
      </c>
      <c r="JD50" s="127">
        <v>6809</v>
      </c>
      <c r="JE50" s="143"/>
      <c r="JF50" s="127"/>
      <c r="JG50" s="127"/>
      <c r="JH50" s="127"/>
      <c r="JI50" s="127"/>
      <c r="JJ50" s="127"/>
      <c r="JK50" s="127"/>
      <c r="JL50" s="127"/>
      <c r="JM50" s="127"/>
      <c r="JN50" s="127"/>
      <c r="JO50" s="127"/>
      <c r="JP50" s="127"/>
      <c r="JQ50" s="6" t="s">
        <v>17</v>
      </c>
      <c r="JR50" s="127"/>
      <c r="JS50" s="127"/>
      <c r="JT50" s="127"/>
      <c r="JU50" s="127"/>
      <c r="JV50" s="6" t="s">
        <v>17</v>
      </c>
      <c r="JW50" s="6" t="s">
        <v>17</v>
      </c>
      <c r="JX50" s="127">
        <v>5979.5</v>
      </c>
      <c r="JY50" s="127">
        <v>6126.5</v>
      </c>
      <c r="JZ50" s="127">
        <v>6516</v>
      </c>
      <c r="KA50" s="127">
        <v>6674</v>
      </c>
      <c r="KB50" s="127">
        <v>6800</v>
      </c>
      <c r="KC50" s="127">
        <v>7196</v>
      </c>
      <c r="KD50" s="127">
        <v>7406</v>
      </c>
      <c r="KE50" s="143"/>
      <c r="KF50" s="127"/>
      <c r="KG50" s="127"/>
      <c r="KH50" s="127"/>
      <c r="KI50" s="127"/>
      <c r="KJ50" s="127"/>
      <c r="KK50" s="127"/>
      <c r="KL50" s="127"/>
      <c r="KM50" s="127"/>
      <c r="KN50" s="127"/>
      <c r="KO50" s="127"/>
      <c r="KP50" s="127"/>
      <c r="KQ50" s="6" t="s">
        <v>17</v>
      </c>
      <c r="KR50" s="127"/>
      <c r="KS50" s="127"/>
      <c r="KT50" s="127"/>
      <c r="KU50" s="127"/>
      <c r="KV50" s="6" t="s">
        <v>17</v>
      </c>
      <c r="KW50" s="6" t="s">
        <v>17</v>
      </c>
      <c r="KX50" s="127">
        <v>9773</v>
      </c>
      <c r="KY50" s="127">
        <v>10015</v>
      </c>
      <c r="KZ50" s="127">
        <v>14596</v>
      </c>
      <c r="LA50" s="127">
        <v>15070</v>
      </c>
      <c r="LB50" s="127">
        <v>15406</v>
      </c>
      <c r="LC50" s="127">
        <v>16017</v>
      </c>
      <c r="LD50" s="127">
        <v>16579</v>
      </c>
      <c r="LE50" s="143"/>
      <c r="LF50" s="127"/>
      <c r="LG50" s="127"/>
      <c r="LH50" s="127"/>
      <c r="LI50" s="127"/>
      <c r="LJ50" s="127"/>
      <c r="LK50" s="127"/>
      <c r="LL50" s="127"/>
      <c r="LM50" s="127"/>
      <c r="LN50" s="127"/>
      <c r="LO50" s="127"/>
      <c r="LP50" s="127"/>
      <c r="LQ50" s="127">
        <v>4489</v>
      </c>
      <c r="LR50" s="127"/>
      <c r="LS50" s="127"/>
      <c r="LT50" s="127"/>
      <c r="LU50" s="127"/>
      <c r="LV50" s="127">
        <v>5793</v>
      </c>
      <c r="LW50" s="127">
        <v>5937</v>
      </c>
      <c r="LX50" s="6">
        <v>5846</v>
      </c>
      <c r="LY50" s="6">
        <v>5955.5</v>
      </c>
      <c r="LZ50" s="6">
        <v>6099.5</v>
      </c>
      <c r="MA50" s="6">
        <v>6270</v>
      </c>
      <c r="MB50" s="6">
        <v>6276</v>
      </c>
      <c r="MC50" s="6">
        <v>6301</v>
      </c>
      <c r="MD50" s="127">
        <v>6505</v>
      </c>
      <c r="ME50" s="143"/>
      <c r="MF50" s="127"/>
      <c r="MG50" s="127"/>
      <c r="MH50" s="127"/>
      <c r="MI50" s="127"/>
      <c r="MJ50" s="127"/>
      <c r="MK50" s="127"/>
      <c r="ML50" s="127"/>
      <c r="MM50" s="127"/>
      <c r="MN50" s="127"/>
      <c r="MO50" s="127"/>
      <c r="MP50" s="127"/>
      <c r="MQ50" s="127">
        <v>9523</v>
      </c>
      <c r="MR50" s="127"/>
      <c r="MS50" s="127"/>
      <c r="MT50" s="127"/>
      <c r="MU50" s="127"/>
      <c r="MV50" s="155">
        <v>12195</v>
      </c>
      <c r="MW50" s="155">
        <v>12585</v>
      </c>
      <c r="MX50" s="127">
        <v>10624.5</v>
      </c>
      <c r="MY50" s="127">
        <v>8208</v>
      </c>
      <c r="MZ50" s="127">
        <v>8436.5</v>
      </c>
      <c r="NA50" s="127">
        <v>8695</v>
      </c>
      <c r="NB50" s="127">
        <v>8762</v>
      </c>
      <c r="NC50" s="127">
        <v>8995.5</v>
      </c>
      <c r="ND50" s="127">
        <v>9155</v>
      </c>
    </row>
    <row r="51" spans="1:368">
      <c r="A51" s="127" t="s">
        <v>134</v>
      </c>
      <c r="B51" s="127"/>
      <c r="C51" s="127"/>
      <c r="D51" s="127"/>
      <c r="E51" s="127"/>
      <c r="F51" s="127"/>
      <c r="G51" s="127"/>
      <c r="H51" s="127"/>
      <c r="I51" s="127"/>
      <c r="J51" s="127"/>
      <c r="K51" s="127"/>
      <c r="L51" s="127"/>
      <c r="M51" s="127"/>
      <c r="N51" s="127"/>
      <c r="O51" s="127"/>
      <c r="P51" s="127">
        <v>6064.5</v>
      </c>
      <c r="Q51" s="127"/>
      <c r="R51" s="127"/>
      <c r="S51" s="127"/>
      <c r="T51" s="127"/>
      <c r="U51" s="127">
        <v>7970</v>
      </c>
      <c r="V51" s="127">
        <v>8773</v>
      </c>
      <c r="W51" s="127">
        <v>8788</v>
      </c>
      <c r="X51" s="127">
        <v>9275</v>
      </c>
      <c r="Y51" s="127">
        <v>9816</v>
      </c>
      <c r="Z51" s="127">
        <v>10012</v>
      </c>
      <c r="AA51" s="127">
        <v>10012</v>
      </c>
      <c r="AB51" s="127">
        <v>9657.5</v>
      </c>
      <c r="AC51" s="127">
        <v>9662.5</v>
      </c>
      <c r="AD51" s="143"/>
      <c r="AE51" s="127"/>
      <c r="AF51" s="127"/>
      <c r="AG51" s="127"/>
      <c r="AH51" s="127"/>
      <c r="AI51" s="127"/>
      <c r="AJ51" s="127"/>
      <c r="AK51" s="127"/>
      <c r="AL51" s="127"/>
      <c r="AM51" s="127"/>
      <c r="AN51" s="127"/>
      <c r="AO51" s="127"/>
      <c r="AP51" s="127"/>
      <c r="AQ51" s="127">
        <v>11338</v>
      </c>
      <c r="AR51" s="127"/>
      <c r="AS51" s="127"/>
      <c r="AT51" s="127"/>
      <c r="AU51" s="127"/>
      <c r="AV51" s="127">
        <v>16738</v>
      </c>
      <c r="AW51" s="127">
        <v>16946.5</v>
      </c>
      <c r="AX51" s="127">
        <v>17908</v>
      </c>
      <c r="AY51" s="127">
        <v>18395</v>
      </c>
      <c r="AZ51" s="127">
        <v>18034</v>
      </c>
      <c r="BA51" s="127">
        <v>18034</v>
      </c>
      <c r="BB51" s="127">
        <v>18332</v>
      </c>
      <c r="BC51" s="127">
        <v>17863</v>
      </c>
      <c r="BD51" s="127">
        <v>18081</v>
      </c>
      <c r="BE51" s="143"/>
      <c r="BF51" s="127"/>
      <c r="BG51" s="127"/>
      <c r="BH51" s="127"/>
      <c r="BI51" s="127"/>
      <c r="BJ51" s="127"/>
      <c r="BK51" s="127"/>
      <c r="BL51" s="127"/>
      <c r="BM51" s="127"/>
      <c r="BN51" s="127"/>
      <c r="BO51" s="127"/>
      <c r="BP51" s="127"/>
      <c r="BQ51" s="127">
        <v>7656</v>
      </c>
      <c r="BR51" s="127"/>
      <c r="BS51" s="127"/>
      <c r="BT51" s="127"/>
      <c r="BU51" s="127"/>
      <c r="BV51" s="127">
        <v>8849.5</v>
      </c>
      <c r="BW51" s="127">
        <v>9420</v>
      </c>
      <c r="BX51" s="127">
        <v>9735</v>
      </c>
      <c r="BY51" s="127">
        <v>10037</v>
      </c>
      <c r="BZ51" s="127">
        <v>10037</v>
      </c>
      <c r="CA51" s="127">
        <v>10037</v>
      </c>
      <c r="CB51" s="127">
        <v>10037</v>
      </c>
      <c r="CC51" s="127">
        <v>10037</v>
      </c>
      <c r="CD51" s="127">
        <v>10592</v>
      </c>
      <c r="CE51" s="143"/>
      <c r="CF51" s="127"/>
      <c r="CG51" s="127"/>
      <c r="CH51" s="127"/>
      <c r="CI51" s="127"/>
      <c r="CJ51" s="127"/>
      <c r="CK51" s="127"/>
      <c r="CL51" s="127"/>
      <c r="CM51" s="127"/>
      <c r="CN51" s="127"/>
      <c r="CO51" s="127"/>
      <c r="CP51" s="127"/>
      <c r="CQ51" s="127">
        <v>17431.5</v>
      </c>
      <c r="CR51" s="127"/>
      <c r="CS51" s="127"/>
      <c r="CT51" s="127"/>
      <c r="CU51" s="127"/>
      <c r="CV51" s="127">
        <v>20094</v>
      </c>
      <c r="CW51" s="127">
        <v>18567</v>
      </c>
      <c r="CX51" s="127">
        <v>18900</v>
      </c>
      <c r="CY51" s="127">
        <v>19246</v>
      </c>
      <c r="CZ51" s="127">
        <v>19410</v>
      </c>
      <c r="DA51" s="127">
        <v>19566</v>
      </c>
      <c r="DB51" s="127">
        <v>20039</v>
      </c>
      <c r="DC51" s="127">
        <v>20429</v>
      </c>
      <c r="DD51" s="127">
        <v>21360</v>
      </c>
      <c r="DE51" s="143"/>
      <c r="DF51" s="127"/>
      <c r="DG51" s="127"/>
      <c r="DH51" s="127"/>
      <c r="DI51" s="127"/>
      <c r="DJ51" s="127"/>
      <c r="DK51" s="127"/>
      <c r="DL51" s="127"/>
      <c r="DM51" s="127"/>
      <c r="DN51" s="127"/>
      <c r="DO51" s="127"/>
      <c r="DP51" s="127"/>
      <c r="DQ51" s="127">
        <v>7510</v>
      </c>
      <c r="DR51" s="127"/>
      <c r="DS51" s="127"/>
      <c r="DT51" s="127"/>
      <c r="DU51" s="127"/>
      <c r="DV51" s="127">
        <v>8752</v>
      </c>
      <c r="DW51" s="127">
        <v>9475.5</v>
      </c>
      <c r="DX51" s="127">
        <v>9854.5</v>
      </c>
      <c r="DY51" s="127">
        <v>10188.5</v>
      </c>
      <c r="DZ51" s="127">
        <v>10390</v>
      </c>
      <c r="EA51" s="127">
        <v>10493</v>
      </c>
      <c r="EB51" s="127">
        <v>10653</v>
      </c>
      <c r="EC51" s="127">
        <v>10270</v>
      </c>
      <c r="ED51" s="127">
        <v>10270</v>
      </c>
      <c r="EE51" s="143"/>
      <c r="EF51" s="127"/>
      <c r="EG51" s="127"/>
      <c r="EH51" s="127"/>
      <c r="EI51" s="127"/>
      <c r="EJ51" s="127"/>
      <c r="EK51" s="127"/>
      <c r="EL51" s="127"/>
      <c r="EM51" s="127"/>
      <c r="EN51" s="127"/>
      <c r="EO51" s="127"/>
      <c r="EP51" s="127"/>
      <c r="EQ51" s="127">
        <v>15740</v>
      </c>
      <c r="ER51" s="127"/>
      <c r="ES51" s="127"/>
      <c r="ET51" s="127"/>
      <c r="EU51" s="127"/>
      <c r="EV51" s="127">
        <v>16738</v>
      </c>
      <c r="EW51" s="127">
        <v>16822.5</v>
      </c>
      <c r="EX51" s="127">
        <v>17470</v>
      </c>
      <c r="EY51" s="127">
        <v>17942.5</v>
      </c>
      <c r="EZ51" s="127">
        <v>18226</v>
      </c>
      <c r="FA51" s="127">
        <v>18413</v>
      </c>
      <c r="FB51" s="127">
        <v>18686</v>
      </c>
      <c r="FC51" s="127">
        <v>18593</v>
      </c>
      <c r="FD51" s="127">
        <v>18593</v>
      </c>
      <c r="FE51" s="143"/>
      <c r="FF51" s="127"/>
      <c r="FG51" s="127"/>
      <c r="FH51" s="127"/>
      <c r="FI51" s="127"/>
      <c r="FJ51" s="127"/>
      <c r="FK51" s="127"/>
      <c r="FL51" s="127"/>
      <c r="FM51" s="127"/>
      <c r="FN51" s="127"/>
      <c r="FO51" s="127"/>
      <c r="FP51" s="127"/>
      <c r="FQ51" s="127">
        <v>6064.5</v>
      </c>
      <c r="FR51" s="127"/>
      <c r="FS51" s="127"/>
      <c r="FT51" s="127"/>
      <c r="FU51" s="127"/>
      <c r="FV51" s="127">
        <v>7109.5</v>
      </c>
      <c r="FW51" s="127">
        <v>7358.5</v>
      </c>
      <c r="FX51" s="127">
        <v>7616</v>
      </c>
      <c r="FY51" s="127">
        <v>8033</v>
      </c>
      <c r="FZ51" s="127">
        <v>8335.5</v>
      </c>
      <c r="GA51" s="127">
        <v>8523.5</v>
      </c>
      <c r="GB51" s="127">
        <v>8524</v>
      </c>
      <c r="GC51" s="127">
        <v>8317</v>
      </c>
      <c r="GD51" s="127">
        <v>8451</v>
      </c>
      <c r="GE51" s="143"/>
      <c r="GF51" s="127"/>
      <c r="GG51" s="127"/>
      <c r="GH51" s="127"/>
      <c r="GI51" s="127"/>
      <c r="GJ51" s="127"/>
      <c r="GK51" s="127"/>
      <c r="GL51" s="127"/>
      <c r="GM51" s="127"/>
      <c r="GN51" s="127"/>
      <c r="GO51" s="127"/>
      <c r="GP51" s="127"/>
      <c r="GQ51" s="127">
        <v>10308</v>
      </c>
      <c r="GR51" s="127"/>
      <c r="GS51" s="127"/>
      <c r="GT51" s="127"/>
      <c r="GU51" s="127"/>
      <c r="GV51" s="127">
        <v>11987</v>
      </c>
      <c r="GW51" s="127">
        <v>11130.5</v>
      </c>
      <c r="GX51" s="127">
        <v>11503</v>
      </c>
      <c r="GY51" s="127">
        <v>12052</v>
      </c>
      <c r="GZ51" s="127">
        <v>12457.5</v>
      </c>
      <c r="HA51" s="127">
        <v>12733.5</v>
      </c>
      <c r="HB51" s="127">
        <v>12828</v>
      </c>
      <c r="HC51" s="127">
        <v>8557</v>
      </c>
      <c r="HD51" s="127">
        <v>8811</v>
      </c>
      <c r="HE51" s="143"/>
      <c r="HF51" s="127"/>
      <c r="HG51" s="127"/>
      <c r="HH51" s="127"/>
      <c r="HI51" s="127"/>
      <c r="HJ51" s="127"/>
      <c r="HK51" s="127"/>
      <c r="HL51" s="127"/>
      <c r="HM51" s="127"/>
      <c r="HN51" s="127"/>
      <c r="HO51" s="127"/>
      <c r="HP51" s="127"/>
      <c r="HQ51" s="6" t="s">
        <v>17</v>
      </c>
      <c r="HR51" s="127"/>
      <c r="HS51" s="127"/>
      <c r="HT51" s="127"/>
      <c r="HU51" s="127"/>
      <c r="HV51" s="6" t="s">
        <v>17</v>
      </c>
      <c r="HW51" s="6" t="s">
        <v>17</v>
      </c>
      <c r="HX51" s="6" t="s">
        <v>17</v>
      </c>
      <c r="HY51" s="6" t="s">
        <v>17</v>
      </c>
      <c r="HZ51" s="6" t="s">
        <v>17</v>
      </c>
      <c r="IA51" s="6" t="s">
        <v>17</v>
      </c>
      <c r="IB51" s="6" t="s">
        <v>17</v>
      </c>
      <c r="IC51" s="6" t="s">
        <v>17</v>
      </c>
      <c r="ID51" s="6" t="s">
        <v>17</v>
      </c>
      <c r="IE51" s="143"/>
      <c r="IF51" s="127"/>
      <c r="IG51" s="127"/>
      <c r="IH51" s="127"/>
      <c r="II51" s="127"/>
      <c r="IJ51" s="127"/>
      <c r="IK51" s="127"/>
      <c r="IL51" s="127"/>
      <c r="IM51" s="127"/>
      <c r="IN51" s="127"/>
      <c r="IO51" s="127"/>
      <c r="IP51" s="127"/>
      <c r="IQ51" s="6" t="s">
        <v>17</v>
      </c>
      <c r="IR51" s="127"/>
      <c r="IS51" s="127"/>
      <c r="IT51" s="127"/>
      <c r="IU51" s="127"/>
      <c r="IV51" s="6" t="s">
        <v>17</v>
      </c>
      <c r="IW51" s="6" t="s">
        <v>17</v>
      </c>
      <c r="IX51" s="6" t="s">
        <v>17</v>
      </c>
      <c r="IY51" s="6" t="s">
        <v>17</v>
      </c>
      <c r="IZ51" s="6" t="s">
        <v>17</v>
      </c>
      <c r="JA51" s="6" t="s">
        <v>17</v>
      </c>
      <c r="JB51" s="6" t="s">
        <v>17</v>
      </c>
      <c r="JC51" s="6" t="s">
        <v>17</v>
      </c>
      <c r="JD51" s="6" t="s">
        <v>17</v>
      </c>
      <c r="JE51" s="143"/>
      <c r="JF51" s="127"/>
      <c r="JG51" s="127"/>
      <c r="JH51" s="127"/>
      <c r="JI51" s="127"/>
      <c r="JJ51" s="127"/>
      <c r="JK51" s="127"/>
      <c r="JL51" s="127"/>
      <c r="JM51" s="127"/>
      <c r="JN51" s="127"/>
      <c r="JO51" s="127"/>
      <c r="JP51" s="127"/>
      <c r="JQ51" s="6" t="s">
        <v>17</v>
      </c>
      <c r="JR51" s="127"/>
      <c r="JS51" s="127"/>
      <c r="JT51" s="127"/>
      <c r="JU51" s="127"/>
      <c r="JV51" s="6" t="s">
        <v>17</v>
      </c>
      <c r="JW51" s="6" t="s">
        <v>17</v>
      </c>
      <c r="JX51" s="6" t="s">
        <v>17</v>
      </c>
      <c r="JY51" s="6" t="s">
        <v>17</v>
      </c>
      <c r="JZ51" s="6" t="s">
        <v>17</v>
      </c>
      <c r="KA51" s="6" t="s">
        <v>17</v>
      </c>
      <c r="KB51" s="6" t="s">
        <v>17</v>
      </c>
      <c r="KC51" s="6">
        <v>7364</v>
      </c>
      <c r="KD51" s="127">
        <v>7439</v>
      </c>
      <c r="KE51" s="143"/>
      <c r="KF51" s="127"/>
      <c r="KG51" s="127"/>
      <c r="KH51" s="127"/>
      <c r="KI51" s="127"/>
      <c r="KJ51" s="127"/>
      <c r="KK51" s="127"/>
      <c r="KL51" s="127"/>
      <c r="KM51" s="127"/>
      <c r="KN51" s="127"/>
      <c r="KO51" s="127"/>
      <c r="KP51" s="127"/>
      <c r="KQ51" s="6" t="s">
        <v>17</v>
      </c>
      <c r="KR51" s="127"/>
      <c r="KS51" s="127"/>
      <c r="KT51" s="127"/>
      <c r="KU51" s="127"/>
      <c r="KV51" s="6" t="s">
        <v>17</v>
      </c>
      <c r="KW51" s="6" t="s">
        <v>17</v>
      </c>
      <c r="KX51" s="6" t="s">
        <v>17</v>
      </c>
      <c r="KY51" s="6" t="s">
        <v>17</v>
      </c>
      <c r="KZ51" s="6" t="s">
        <v>17</v>
      </c>
      <c r="LA51" s="6"/>
      <c r="LB51" s="6" t="s">
        <v>17</v>
      </c>
      <c r="LC51" s="6">
        <v>13030</v>
      </c>
      <c r="LD51" s="127">
        <v>13247</v>
      </c>
      <c r="LE51" s="143"/>
      <c r="LF51" s="127"/>
      <c r="LG51" s="127"/>
      <c r="LH51" s="127"/>
      <c r="LI51" s="127"/>
      <c r="LJ51" s="127"/>
      <c r="LK51" s="127"/>
      <c r="LL51" s="127"/>
      <c r="LM51" s="127"/>
      <c r="LN51" s="127"/>
      <c r="LO51" s="127"/>
      <c r="LP51" s="127"/>
      <c r="LQ51" s="127">
        <v>4248</v>
      </c>
      <c r="LR51" s="127"/>
      <c r="LS51" s="127"/>
      <c r="LT51" s="127"/>
      <c r="LU51" s="127"/>
      <c r="LV51" s="127">
        <v>5661</v>
      </c>
      <c r="LW51" s="127">
        <v>6102</v>
      </c>
      <c r="LX51" s="127">
        <v>6327</v>
      </c>
      <c r="LY51" s="127">
        <v>7140</v>
      </c>
      <c r="LZ51" s="127">
        <v>6617.5</v>
      </c>
      <c r="MA51" s="127">
        <v>6805</v>
      </c>
      <c r="MB51" s="127">
        <v>6805</v>
      </c>
      <c r="MC51" s="127">
        <v>5922</v>
      </c>
      <c r="MD51" s="127">
        <v>5894</v>
      </c>
      <c r="ME51" s="143"/>
      <c r="MF51" s="127"/>
      <c r="MG51" s="127"/>
      <c r="MH51" s="127"/>
      <c r="MI51" s="127"/>
      <c r="MJ51" s="127"/>
      <c r="MK51" s="127"/>
      <c r="ML51" s="127"/>
      <c r="MM51" s="127"/>
      <c r="MN51" s="127"/>
      <c r="MO51" s="127"/>
      <c r="MP51" s="127"/>
      <c r="MQ51" s="127">
        <v>8496</v>
      </c>
      <c r="MR51" s="127"/>
      <c r="MS51" s="127"/>
      <c r="MT51" s="127"/>
      <c r="MU51" s="127"/>
      <c r="MV51" s="155">
        <v>15519.5</v>
      </c>
      <c r="MW51" s="155">
        <v>12220</v>
      </c>
      <c r="MX51" s="127">
        <v>21222</v>
      </c>
      <c r="MY51" s="127">
        <v>22548</v>
      </c>
      <c r="MZ51" s="127">
        <v>12900.5</v>
      </c>
      <c r="NA51" s="127">
        <v>13273</v>
      </c>
      <c r="NB51" s="127">
        <v>13345</v>
      </c>
      <c r="NC51" s="127">
        <v>14970.5</v>
      </c>
      <c r="ND51" s="127">
        <v>15292.5</v>
      </c>
    </row>
    <row r="52" spans="1:368">
      <c r="A52" s="127" t="s">
        <v>135</v>
      </c>
      <c r="B52" s="127"/>
      <c r="C52" s="127"/>
      <c r="D52" s="127"/>
      <c r="E52" s="127"/>
      <c r="F52" s="127"/>
      <c r="G52" s="127"/>
      <c r="H52" s="127"/>
      <c r="I52" s="127"/>
      <c r="J52" s="127"/>
      <c r="K52" s="127"/>
      <c r="L52" s="127"/>
      <c r="M52" s="127"/>
      <c r="N52" s="127"/>
      <c r="O52" s="127"/>
      <c r="P52" s="127">
        <v>4748</v>
      </c>
      <c r="Q52" s="127"/>
      <c r="R52" s="127"/>
      <c r="S52" s="127"/>
      <c r="T52" s="127"/>
      <c r="U52" s="127">
        <v>6165</v>
      </c>
      <c r="V52" s="127">
        <v>6455</v>
      </c>
      <c r="W52" s="127">
        <v>6924</v>
      </c>
      <c r="X52" s="127">
        <v>7336.5</v>
      </c>
      <c r="Y52" s="127">
        <v>7713</v>
      </c>
      <c r="Z52" s="127">
        <v>7617</v>
      </c>
      <c r="AA52" s="127">
        <v>8004</v>
      </c>
      <c r="AB52" s="127">
        <v>8314.5</v>
      </c>
      <c r="AC52" s="127">
        <v>8687</v>
      </c>
      <c r="AD52" s="143"/>
      <c r="AE52" s="127"/>
      <c r="AF52" s="127"/>
      <c r="AG52" s="127"/>
      <c r="AH52" s="127"/>
      <c r="AI52" s="127"/>
      <c r="AJ52" s="127"/>
      <c r="AK52" s="127"/>
      <c r="AL52" s="127"/>
      <c r="AM52" s="127"/>
      <c r="AN52" s="127"/>
      <c r="AO52" s="127"/>
      <c r="AP52" s="127"/>
      <c r="AQ52" s="127">
        <v>9914</v>
      </c>
      <c r="AR52" s="127"/>
      <c r="AS52" s="127"/>
      <c r="AT52" s="127"/>
      <c r="AU52" s="127"/>
      <c r="AV52" s="127">
        <v>7538</v>
      </c>
      <c r="AW52" s="127">
        <v>8259</v>
      </c>
      <c r="AX52" s="127">
        <v>8639</v>
      </c>
      <c r="AY52" s="127">
        <v>9241.5</v>
      </c>
      <c r="AZ52" s="127">
        <v>9795</v>
      </c>
      <c r="BA52" s="127">
        <v>10097</v>
      </c>
      <c r="BB52" s="127">
        <v>10586</v>
      </c>
      <c r="BC52" s="127">
        <v>11545.5</v>
      </c>
      <c r="BD52" s="127">
        <v>11854</v>
      </c>
      <c r="BE52" s="143"/>
      <c r="BF52" s="127"/>
      <c r="BG52" s="127"/>
      <c r="BH52" s="127"/>
      <c r="BI52" s="127"/>
      <c r="BJ52" s="127"/>
      <c r="BK52" s="127"/>
      <c r="BL52" s="127"/>
      <c r="BM52" s="127"/>
      <c r="BN52" s="127"/>
      <c r="BO52" s="127"/>
      <c r="BP52" s="127"/>
      <c r="BQ52" s="6" t="s">
        <v>17</v>
      </c>
      <c r="BR52" s="127"/>
      <c r="BS52" s="127"/>
      <c r="BT52" s="127"/>
      <c r="BU52" s="127"/>
      <c r="BV52" s="10" t="s">
        <v>17</v>
      </c>
      <c r="BW52" s="10" t="s">
        <v>17</v>
      </c>
      <c r="BX52" s="10" t="s">
        <v>17</v>
      </c>
      <c r="BY52" s="10" t="s">
        <v>17</v>
      </c>
      <c r="BZ52" s="10" t="s">
        <v>17</v>
      </c>
      <c r="CA52" s="10" t="s">
        <v>17</v>
      </c>
      <c r="CB52" s="10" t="s">
        <v>17</v>
      </c>
      <c r="CC52" s="10" t="s">
        <v>17</v>
      </c>
      <c r="CD52" s="10" t="s">
        <v>17</v>
      </c>
      <c r="CE52" s="143"/>
      <c r="CF52" s="127"/>
      <c r="CG52" s="127"/>
      <c r="CH52" s="127"/>
      <c r="CI52" s="127"/>
      <c r="CJ52" s="127"/>
      <c r="CK52" s="127"/>
      <c r="CL52" s="127"/>
      <c r="CM52" s="127"/>
      <c r="CN52" s="127"/>
      <c r="CO52" s="127"/>
      <c r="CP52" s="127"/>
      <c r="CQ52" s="6" t="s">
        <v>17</v>
      </c>
      <c r="CR52" s="127"/>
      <c r="CS52" s="127"/>
      <c r="CT52" s="127"/>
      <c r="CU52" s="127"/>
      <c r="CV52" s="10" t="s">
        <v>17</v>
      </c>
      <c r="CW52" s="10" t="s">
        <v>17</v>
      </c>
      <c r="CX52" s="10" t="s">
        <v>17</v>
      </c>
      <c r="CY52" s="10" t="s">
        <v>17</v>
      </c>
      <c r="CZ52" s="10" t="s">
        <v>17</v>
      </c>
      <c r="DA52" s="10" t="s">
        <v>17</v>
      </c>
      <c r="DB52" s="10" t="s">
        <v>17</v>
      </c>
      <c r="DC52" s="10" t="s">
        <v>17</v>
      </c>
      <c r="DD52" s="10" t="s">
        <v>17</v>
      </c>
      <c r="DE52" s="143"/>
      <c r="DF52" s="127"/>
      <c r="DG52" s="127"/>
      <c r="DH52" s="127"/>
      <c r="DI52" s="127"/>
      <c r="DJ52" s="127"/>
      <c r="DK52" s="127"/>
      <c r="DL52" s="127"/>
      <c r="DM52" s="127"/>
      <c r="DN52" s="127"/>
      <c r="DO52" s="127"/>
      <c r="DP52" s="127"/>
      <c r="DQ52" s="10" t="s">
        <v>17</v>
      </c>
      <c r="DR52" s="127"/>
      <c r="DS52" s="127"/>
      <c r="DT52" s="127"/>
      <c r="DU52" s="127"/>
      <c r="DV52" s="127">
        <v>6468</v>
      </c>
      <c r="DW52" s="127">
        <v>6762</v>
      </c>
      <c r="DX52" s="127">
        <v>6887</v>
      </c>
      <c r="DY52" s="127">
        <v>7404</v>
      </c>
      <c r="DZ52" s="127">
        <v>7867.5</v>
      </c>
      <c r="EA52" s="127">
        <v>7867.5</v>
      </c>
      <c r="EB52" s="127">
        <v>8315</v>
      </c>
      <c r="EC52" s="127">
        <v>8314.5</v>
      </c>
      <c r="ED52" s="127">
        <v>8606.5</v>
      </c>
      <c r="EE52" s="143"/>
      <c r="EF52" s="127"/>
      <c r="EG52" s="127"/>
      <c r="EH52" s="127"/>
      <c r="EI52" s="127"/>
      <c r="EJ52" s="127"/>
      <c r="EK52" s="127"/>
      <c r="EL52" s="127"/>
      <c r="EM52" s="127"/>
      <c r="EN52" s="127"/>
      <c r="EO52" s="127"/>
      <c r="EP52" s="127"/>
      <c r="EQ52" s="6" t="s">
        <v>17</v>
      </c>
      <c r="ER52" s="127"/>
      <c r="ES52" s="127"/>
      <c r="ET52" s="127"/>
      <c r="EU52" s="127"/>
      <c r="EV52" s="127">
        <v>7841</v>
      </c>
      <c r="EW52" s="127">
        <v>8259</v>
      </c>
      <c r="EX52" s="127">
        <v>8602</v>
      </c>
      <c r="EY52" s="127">
        <v>9350</v>
      </c>
      <c r="EZ52" s="127">
        <v>9949.5</v>
      </c>
      <c r="FA52" s="127">
        <v>10639.5</v>
      </c>
      <c r="FB52" s="127">
        <v>11196</v>
      </c>
      <c r="FC52" s="127">
        <v>11545.5</v>
      </c>
      <c r="FD52" s="127">
        <v>11854</v>
      </c>
      <c r="FE52" s="143"/>
      <c r="FF52" s="127"/>
      <c r="FG52" s="127"/>
      <c r="FH52" s="127"/>
      <c r="FI52" s="127"/>
      <c r="FJ52" s="127"/>
      <c r="FK52" s="127"/>
      <c r="FL52" s="127"/>
      <c r="FM52" s="127"/>
      <c r="FN52" s="127"/>
      <c r="FO52" s="127"/>
      <c r="FP52" s="127"/>
      <c r="FQ52" s="127">
        <v>4775</v>
      </c>
      <c r="FR52" s="127"/>
      <c r="FS52" s="127"/>
      <c r="FT52" s="127"/>
      <c r="FU52" s="127"/>
      <c r="FV52" s="127">
        <v>6155</v>
      </c>
      <c r="FW52" s="127">
        <v>6444</v>
      </c>
      <c r="FX52" s="127">
        <v>7209</v>
      </c>
      <c r="FY52" s="127">
        <v>7704</v>
      </c>
      <c r="FZ52" s="21" t="s">
        <v>17</v>
      </c>
      <c r="GA52" s="21" t="s">
        <v>17</v>
      </c>
      <c r="GB52" s="21" t="s">
        <v>17</v>
      </c>
      <c r="GC52" s="21" t="s">
        <v>17</v>
      </c>
      <c r="GD52" s="21" t="s">
        <v>17</v>
      </c>
      <c r="GE52" s="143"/>
      <c r="GF52" s="127"/>
      <c r="GG52" s="127"/>
      <c r="GH52" s="127"/>
      <c r="GI52" s="127"/>
      <c r="GJ52" s="127"/>
      <c r="GK52" s="127"/>
      <c r="GL52" s="127"/>
      <c r="GM52" s="127"/>
      <c r="GN52" s="127"/>
      <c r="GO52" s="127"/>
      <c r="GP52" s="127"/>
      <c r="GQ52" s="127">
        <v>9941.5</v>
      </c>
      <c r="GR52" s="127"/>
      <c r="GS52" s="127"/>
      <c r="GT52" s="127"/>
      <c r="GU52" s="127"/>
      <c r="GV52" s="127">
        <v>7528</v>
      </c>
      <c r="GW52" s="127">
        <v>7941</v>
      </c>
      <c r="GX52" s="127">
        <v>8924</v>
      </c>
      <c r="GY52" s="127">
        <v>9650</v>
      </c>
      <c r="GZ52" s="21" t="s">
        <v>17</v>
      </c>
      <c r="HA52" s="21" t="s">
        <v>17</v>
      </c>
      <c r="HB52" s="21" t="s">
        <v>17</v>
      </c>
      <c r="HC52" s="21" t="s">
        <v>17</v>
      </c>
      <c r="HD52" s="21" t="s">
        <v>17</v>
      </c>
      <c r="HE52" s="143"/>
      <c r="HF52" s="127"/>
      <c r="HG52" s="127"/>
      <c r="HH52" s="127"/>
      <c r="HI52" s="127"/>
      <c r="HJ52" s="127"/>
      <c r="HK52" s="127"/>
      <c r="HL52" s="127"/>
      <c r="HM52" s="127"/>
      <c r="HN52" s="127"/>
      <c r="HO52" s="127"/>
      <c r="HP52" s="127"/>
      <c r="HQ52" s="6" t="s">
        <v>17</v>
      </c>
      <c r="HR52" s="127"/>
      <c r="HS52" s="127"/>
      <c r="HT52" s="127"/>
      <c r="HU52" s="127"/>
      <c r="HV52" s="6" t="s">
        <v>17</v>
      </c>
      <c r="HW52" s="6" t="s">
        <v>17</v>
      </c>
      <c r="HX52" s="6" t="s">
        <v>17</v>
      </c>
      <c r="HY52" s="6" t="s">
        <v>17</v>
      </c>
      <c r="HZ52" s="6" t="s">
        <v>17</v>
      </c>
      <c r="IA52" s="6" t="s">
        <v>17</v>
      </c>
      <c r="IB52" s="6" t="s">
        <v>17</v>
      </c>
      <c r="IC52" s="6">
        <v>11160</v>
      </c>
      <c r="ID52" s="127">
        <v>10400</v>
      </c>
      <c r="IE52" s="143"/>
      <c r="IF52" s="127"/>
      <c r="IG52" s="127"/>
      <c r="IH52" s="127"/>
      <c r="II52" s="127"/>
      <c r="IJ52" s="127"/>
      <c r="IK52" s="127"/>
      <c r="IL52" s="127"/>
      <c r="IM52" s="127"/>
      <c r="IN52" s="127"/>
      <c r="IO52" s="127"/>
      <c r="IP52" s="127"/>
      <c r="IQ52" s="6" t="s">
        <v>17</v>
      </c>
      <c r="IR52" s="127"/>
      <c r="IS52" s="127"/>
      <c r="IT52" s="127"/>
      <c r="IU52" s="127"/>
      <c r="IV52" s="6" t="s">
        <v>17</v>
      </c>
      <c r="IW52" s="6" t="s">
        <v>17</v>
      </c>
      <c r="IX52" s="6" t="s">
        <v>17</v>
      </c>
      <c r="IY52" s="6" t="s">
        <v>17</v>
      </c>
      <c r="IZ52" s="6" t="s">
        <v>17</v>
      </c>
      <c r="JA52" s="6" t="s">
        <v>17</v>
      </c>
      <c r="JB52" s="6" t="s">
        <v>17</v>
      </c>
      <c r="JC52" s="6">
        <v>15320</v>
      </c>
      <c r="JD52" s="127">
        <v>14580</v>
      </c>
      <c r="JE52" s="143"/>
      <c r="JF52" s="127"/>
      <c r="JG52" s="127"/>
      <c r="JH52" s="127"/>
      <c r="JI52" s="127"/>
      <c r="JJ52" s="127"/>
      <c r="JK52" s="127"/>
      <c r="JL52" s="127"/>
      <c r="JM52" s="127"/>
      <c r="JN52" s="127"/>
      <c r="JO52" s="127"/>
      <c r="JP52" s="127"/>
      <c r="JQ52" s="127">
        <v>4716.5</v>
      </c>
      <c r="JR52" s="127"/>
      <c r="JS52" s="127"/>
      <c r="JT52" s="127"/>
      <c r="JU52" s="127"/>
      <c r="JV52" s="127">
        <v>6165</v>
      </c>
      <c r="JW52" s="127">
        <v>6455</v>
      </c>
      <c r="JX52" s="127">
        <v>6951</v>
      </c>
      <c r="JY52" s="127">
        <v>7269</v>
      </c>
      <c r="JZ52" s="127">
        <v>7563</v>
      </c>
      <c r="KA52" s="127">
        <v>7563</v>
      </c>
      <c r="KB52" s="127">
        <v>7974</v>
      </c>
      <c r="KC52" s="127">
        <v>8004</v>
      </c>
      <c r="KD52" s="127">
        <v>8602</v>
      </c>
      <c r="KE52" s="143"/>
      <c r="KF52" s="127"/>
      <c r="KG52" s="127"/>
      <c r="KH52" s="127"/>
      <c r="KI52" s="127"/>
      <c r="KJ52" s="127"/>
      <c r="KK52" s="127"/>
      <c r="KL52" s="127"/>
      <c r="KM52" s="127"/>
      <c r="KN52" s="127"/>
      <c r="KO52" s="127"/>
      <c r="KP52" s="127"/>
      <c r="KQ52" s="127">
        <v>9721.5</v>
      </c>
      <c r="KR52" s="127"/>
      <c r="KS52" s="127"/>
      <c r="KT52" s="127"/>
      <c r="KU52" s="127"/>
      <c r="KV52" s="127">
        <v>7538</v>
      </c>
      <c r="KW52" s="127">
        <v>8547</v>
      </c>
      <c r="KX52" s="127">
        <v>8666</v>
      </c>
      <c r="KY52" s="127">
        <v>9133</v>
      </c>
      <c r="KZ52" s="127">
        <v>9562</v>
      </c>
      <c r="LA52" s="127">
        <v>10042</v>
      </c>
      <c r="LB52" s="127">
        <v>10556</v>
      </c>
      <c r="LC52" s="127">
        <v>10920</v>
      </c>
      <c r="LD52" s="127">
        <v>11602</v>
      </c>
      <c r="LE52" s="143"/>
      <c r="LF52" s="127"/>
      <c r="LG52" s="127"/>
      <c r="LH52" s="127"/>
      <c r="LI52" s="127"/>
      <c r="LJ52" s="127"/>
      <c r="LK52" s="127"/>
      <c r="LL52" s="127"/>
      <c r="LM52" s="127"/>
      <c r="LN52" s="127"/>
      <c r="LO52" s="127"/>
      <c r="LP52" s="127"/>
      <c r="LQ52" s="127">
        <v>1796</v>
      </c>
      <c r="LR52" s="127"/>
      <c r="LS52" s="127"/>
      <c r="LT52" s="127"/>
      <c r="LU52" s="127"/>
      <c r="LV52" s="6" t="s">
        <v>17</v>
      </c>
      <c r="LW52" s="6" t="s">
        <v>17</v>
      </c>
      <c r="LX52" s="127">
        <v>2396</v>
      </c>
      <c r="LY52" s="127">
        <v>2396</v>
      </c>
      <c r="LZ52" s="21" t="s">
        <v>17</v>
      </c>
      <c r="MA52" s="21" t="s">
        <v>17</v>
      </c>
      <c r="MB52" s="21" t="s">
        <v>17</v>
      </c>
      <c r="MC52" s="21" t="s">
        <v>17</v>
      </c>
      <c r="MD52" s="21" t="s">
        <v>17</v>
      </c>
      <c r="ME52" s="143"/>
      <c r="MF52" s="127"/>
      <c r="MG52" s="127"/>
      <c r="MH52" s="127"/>
      <c r="MI52" s="127"/>
      <c r="MJ52" s="127"/>
      <c r="MK52" s="127"/>
      <c r="ML52" s="127"/>
      <c r="MM52" s="127"/>
      <c r="MN52" s="127"/>
      <c r="MO52" s="127"/>
      <c r="MP52" s="127"/>
      <c r="MQ52" s="127">
        <v>1796</v>
      </c>
      <c r="MR52" s="127"/>
      <c r="MS52" s="127"/>
      <c r="MT52" s="127"/>
      <c r="MU52" s="127"/>
      <c r="MV52" s="6" t="s">
        <v>17</v>
      </c>
      <c r="MW52" s="6" t="s">
        <v>17</v>
      </c>
      <c r="MX52" s="127">
        <v>2396</v>
      </c>
      <c r="MY52" s="127">
        <v>2396</v>
      </c>
      <c r="MZ52" s="21" t="s">
        <v>17</v>
      </c>
      <c r="NA52" s="21" t="s">
        <v>17</v>
      </c>
      <c r="NB52" s="21" t="s">
        <v>17</v>
      </c>
      <c r="NC52" s="21" t="s">
        <v>17</v>
      </c>
      <c r="ND52" s="21" t="s">
        <v>17</v>
      </c>
    </row>
    <row r="53" spans="1:368">
      <c r="A53" s="129" t="s">
        <v>136</v>
      </c>
      <c r="B53" s="129"/>
      <c r="C53" s="129"/>
      <c r="D53" s="129"/>
      <c r="E53" s="129"/>
      <c r="F53" s="129"/>
      <c r="G53" s="129"/>
      <c r="H53" s="129"/>
      <c r="I53" s="129"/>
      <c r="J53" s="129"/>
      <c r="K53" s="129"/>
      <c r="L53" s="129"/>
      <c r="M53" s="129"/>
      <c r="N53" s="129"/>
      <c r="O53" s="129"/>
      <c r="P53" s="129">
        <v>4808</v>
      </c>
      <c r="Q53" s="129"/>
      <c r="R53" s="129"/>
      <c r="S53" s="129"/>
      <c r="T53" s="129"/>
      <c r="U53" s="129">
        <v>6614</v>
      </c>
      <c r="V53" s="129">
        <v>6973</v>
      </c>
      <c r="W53" s="129">
        <v>7282</v>
      </c>
      <c r="X53" s="129">
        <v>7700</v>
      </c>
      <c r="Y53" s="129">
        <v>7721</v>
      </c>
      <c r="Z53" s="129">
        <v>7758</v>
      </c>
      <c r="AA53" s="129">
        <v>7937</v>
      </c>
      <c r="AB53" s="129">
        <v>8088</v>
      </c>
      <c r="AC53" s="129">
        <v>8013</v>
      </c>
      <c r="AD53" s="145"/>
      <c r="AE53" s="129"/>
      <c r="AF53" s="129"/>
      <c r="AG53" s="129"/>
      <c r="AH53" s="129"/>
      <c r="AI53" s="129"/>
      <c r="AJ53" s="129"/>
      <c r="AK53" s="129"/>
      <c r="AL53" s="129"/>
      <c r="AM53" s="129"/>
      <c r="AN53" s="129"/>
      <c r="AO53" s="129"/>
      <c r="AP53" s="129"/>
      <c r="AQ53" s="129">
        <v>14854</v>
      </c>
      <c r="AR53" s="129"/>
      <c r="AS53" s="129"/>
      <c r="AT53" s="129"/>
      <c r="AU53" s="129"/>
      <c r="AV53" s="129">
        <v>14187</v>
      </c>
      <c r="AW53" s="129">
        <v>14546</v>
      </c>
      <c r="AX53" s="141">
        <v>14855</v>
      </c>
      <c r="AY53" s="141">
        <v>15273</v>
      </c>
      <c r="AZ53" s="141">
        <v>15294</v>
      </c>
      <c r="BA53" s="141">
        <v>15331</v>
      </c>
      <c r="BB53" s="141">
        <v>15710</v>
      </c>
      <c r="BC53" s="141">
        <v>16223</v>
      </c>
      <c r="BD53" s="129">
        <v>15728</v>
      </c>
      <c r="BE53" s="145"/>
      <c r="BF53" s="129"/>
      <c r="BG53" s="129"/>
      <c r="BH53" s="129"/>
      <c r="BI53" s="129"/>
      <c r="BJ53" s="129"/>
      <c r="BK53" s="129"/>
      <c r="BL53" s="129"/>
      <c r="BM53" s="129"/>
      <c r="BN53" s="129"/>
      <c r="BO53" s="129"/>
      <c r="BP53" s="129"/>
      <c r="BQ53" s="129">
        <v>5862</v>
      </c>
      <c r="BR53" s="129"/>
      <c r="BS53" s="129"/>
      <c r="BT53" s="129"/>
      <c r="BU53" s="129"/>
      <c r="BV53" s="129">
        <v>8006</v>
      </c>
      <c r="BW53" s="129">
        <v>8567</v>
      </c>
      <c r="BX53" s="129">
        <v>9170</v>
      </c>
      <c r="BY53" s="129">
        <v>9779.5</v>
      </c>
      <c r="BZ53" s="129">
        <v>9851.5</v>
      </c>
      <c r="CA53" s="129">
        <v>9900.5</v>
      </c>
      <c r="CB53" s="129">
        <v>9922</v>
      </c>
      <c r="CC53" s="129">
        <v>9990.5</v>
      </c>
      <c r="CD53" s="129">
        <v>10049</v>
      </c>
      <c r="CE53" s="145"/>
      <c r="CF53" s="129"/>
      <c r="CG53" s="129"/>
      <c r="CH53" s="129"/>
      <c r="CI53" s="129"/>
      <c r="CJ53" s="129"/>
      <c r="CK53" s="129"/>
      <c r="CL53" s="129"/>
      <c r="CM53" s="129"/>
      <c r="CN53" s="129"/>
      <c r="CO53" s="129"/>
      <c r="CP53" s="129"/>
      <c r="CQ53" s="129">
        <v>19862</v>
      </c>
      <c r="CR53" s="129"/>
      <c r="CS53" s="129"/>
      <c r="CT53" s="129"/>
      <c r="CU53" s="129"/>
      <c r="CV53" s="129">
        <v>20245</v>
      </c>
      <c r="CW53" s="129">
        <v>21056.5</v>
      </c>
      <c r="CX53" s="129">
        <v>21909.5</v>
      </c>
      <c r="CY53" s="129">
        <v>22769</v>
      </c>
      <c r="CZ53" s="129">
        <v>22841</v>
      </c>
      <c r="DA53" s="129">
        <v>22890</v>
      </c>
      <c r="DB53" s="129">
        <v>24634</v>
      </c>
      <c r="DC53" s="129">
        <v>26294.5</v>
      </c>
      <c r="DD53" s="129">
        <v>27813.5</v>
      </c>
      <c r="DE53" s="145"/>
      <c r="DF53" s="129"/>
      <c r="DG53" s="129"/>
      <c r="DH53" s="129"/>
      <c r="DI53" s="129"/>
      <c r="DJ53" s="129"/>
      <c r="DK53" s="129"/>
      <c r="DL53" s="129"/>
      <c r="DM53" s="129"/>
      <c r="DN53" s="129"/>
      <c r="DO53" s="129"/>
      <c r="DP53" s="129"/>
      <c r="DQ53" s="129">
        <v>5831</v>
      </c>
      <c r="DR53" s="129"/>
      <c r="DS53" s="129"/>
      <c r="DT53" s="129"/>
      <c r="DU53" s="129"/>
      <c r="DV53" s="35" t="s">
        <v>17</v>
      </c>
      <c r="DW53" s="35" t="s">
        <v>17</v>
      </c>
      <c r="DX53" s="35" t="s">
        <v>17</v>
      </c>
      <c r="DY53" s="35" t="s">
        <v>17</v>
      </c>
      <c r="DZ53" s="35" t="s">
        <v>17</v>
      </c>
      <c r="EA53" s="35" t="s">
        <v>17</v>
      </c>
      <c r="EB53" s="35" t="s">
        <v>17</v>
      </c>
      <c r="EC53" s="35" t="s">
        <v>17</v>
      </c>
      <c r="ED53" s="35" t="s">
        <v>17</v>
      </c>
      <c r="EE53" s="145"/>
      <c r="EF53" s="129"/>
      <c r="EG53" s="129"/>
      <c r="EH53" s="129"/>
      <c r="EI53" s="129"/>
      <c r="EJ53" s="129"/>
      <c r="EK53" s="129"/>
      <c r="EL53" s="129"/>
      <c r="EM53" s="129"/>
      <c r="EN53" s="129"/>
      <c r="EO53" s="129"/>
      <c r="EP53" s="129"/>
      <c r="EQ53" s="129">
        <v>18583</v>
      </c>
      <c r="ER53" s="129"/>
      <c r="ES53" s="129"/>
      <c r="ET53" s="129"/>
      <c r="EU53" s="129"/>
      <c r="EV53" s="35" t="s">
        <v>17</v>
      </c>
      <c r="EW53" s="35" t="s">
        <v>17</v>
      </c>
      <c r="EX53" s="35" t="s">
        <v>17</v>
      </c>
      <c r="EY53" s="35" t="s">
        <v>17</v>
      </c>
      <c r="EZ53" s="35" t="s">
        <v>17</v>
      </c>
      <c r="FA53" s="35" t="s">
        <v>17</v>
      </c>
      <c r="FB53" s="35" t="s">
        <v>17</v>
      </c>
      <c r="FC53" s="35" t="s">
        <v>17</v>
      </c>
      <c r="FD53" s="35" t="s">
        <v>17</v>
      </c>
      <c r="FE53" s="145"/>
      <c r="FF53" s="129"/>
      <c r="FG53" s="129"/>
      <c r="FH53" s="129"/>
      <c r="FI53" s="129"/>
      <c r="FJ53" s="129"/>
      <c r="FK53" s="129"/>
      <c r="FL53" s="129"/>
      <c r="FM53" s="129"/>
      <c r="FN53" s="129"/>
      <c r="FO53" s="129"/>
      <c r="FP53" s="129"/>
      <c r="FQ53" s="7" t="s">
        <v>17</v>
      </c>
      <c r="FR53" s="129"/>
      <c r="FS53" s="129"/>
      <c r="FT53" s="129"/>
      <c r="FU53" s="129"/>
      <c r="FV53" s="35" t="s">
        <v>17</v>
      </c>
      <c r="FW53" s="35" t="s">
        <v>17</v>
      </c>
      <c r="FX53" s="35" t="s">
        <v>17</v>
      </c>
      <c r="FY53" s="35" t="s">
        <v>17</v>
      </c>
      <c r="FZ53" s="35" t="s">
        <v>17</v>
      </c>
      <c r="GA53" s="35" t="s">
        <v>17</v>
      </c>
      <c r="GB53" s="35" t="s">
        <v>17</v>
      </c>
      <c r="GC53" s="35">
        <v>9395</v>
      </c>
      <c r="GD53" s="129">
        <v>9456</v>
      </c>
      <c r="GE53" s="145"/>
      <c r="GF53" s="129"/>
      <c r="GG53" s="129"/>
      <c r="GH53" s="129"/>
      <c r="GI53" s="129"/>
      <c r="GJ53" s="129"/>
      <c r="GK53" s="129"/>
      <c r="GL53" s="129"/>
      <c r="GM53" s="129"/>
      <c r="GN53" s="129"/>
      <c r="GO53" s="129"/>
      <c r="GP53" s="129"/>
      <c r="GQ53" s="35" t="s">
        <v>17</v>
      </c>
      <c r="GR53" s="129"/>
      <c r="GS53" s="129"/>
      <c r="GT53" s="129"/>
      <c r="GU53" s="129"/>
      <c r="GV53" s="35" t="s">
        <v>17</v>
      </c>
      <c r="GW53" s="35" t="s">
        <v>17</v>
      </c>
      <c r="GX53" s="35" t="s">
        <v>17</v>
      </c>
      <c r="GY53" s="35" t="s">
        <v>17</v>
      </c>
      <c r="GZ53" s="35" t="s">
        <v>17</v>
      </c>
      <c r="HA53" s="35" t="s">
        <v>17</v>
      </c>
      <c r="HB53" s="35" t="s">
        <v>17</v>
      </c>
      <c r="HC53" s="35">
        <v>17141</v>
      </c>
      <c r="HD53" s="129">
        <v>17423</v>
      </c>
      <c r="HE53" s="145"/>
      <c r="HF53" s="129"/>
      <c r="HG53" s="129"/>
      <c r="HH53" s="129"/>
      <c r="HI53" s="129"/>
      <c r="HJ53" s="129"/>
      <c r="HK53" s="129"/>
      <c r="HL53" s="129"/>
      <c r="HM53" s="129"/>
      <c r="HN53" s="129"/>
      <c r="HO53" s="129"/>
      <c r="HP53" s="129"/>
      <c r="HQ53" s="129">
        <v>4808</v>
      </c>
      <c r="HR53" s="129"/>
      <c r="HS53" s="129"/>
      <c r="HT53" s="129"/>
      <c r="HU53" s="129"/>
      <c r="HV53" s="129">
        <v>6528</v>
      </c>
      <c r="HW53" s="129">
        <v>6845</v>
      </c>
      <c r="HX53" s="129">
        <v>7195</v>
      </c>
      <c r="HY53" s="129">
        <v>7528</v>
      </c>
      <c r="HZ53" s="129">
        <v>7578</v>
      </c>
      <c r="IA53" s="129">
        <v>7668</v>
      </c>
      <c r="IB53" s="129">
        <v>7672</v>
      </c>
      <c r="IC53" s="129">
        <v>7929.5</v>
      </c>
      <c r="ID53" s="129">
        <v>7945.5</v>
      </c>
      <c r="IE53" s="145"/>
      <c r="IF53" s="129"/>
      <c r="IG53" s="129"/>
      <c r="IH53" s="129"/>
      <c r="II53" s="129"/>
      <c r="IJ53" s="129"/>
      <c r="IK53" s="129"/>
      <c r="IL53" s="129"/>
      <c r="IM53" s="129"/>
      <c r="IN53" s="129"/>
      <c r="IO53" s="129"/>
      <c r="IP53" s="129"/>
      <c r="IQ53" s="129">
        <v>14854</v>
      </c>
      <c r="IR53" s="129"/>
      <c r="IS53" s="129"/>
      <c r="IT53" s="129"/>
      <c r="IU53" s="129"/>
      <c r="IV53" s="129">
        <v>14101</v>
      </c>
      <c r="IW53" s="129">
        <v>14418</v>
      </c>
      <c r="IX53" s="129">
        <v>14768</v>
      </c>
      <c r="IY53" s="129">
        <v>15101</v>
      </c>
      <c r="IZ53" s="129">
        <v>15151</v>
      </c>
      <c r="JA53" s="129">
        <v>15241</v>
      </c>
      <c r="JB53" s="129">
        <v>15939</v>
      </c>
      <c r="JC53" s="129">
        <v>15888.5</v>
      </c>
      <c r="JD53" s="129">
        <v>15981.5</v>
      </c>
      <c r="JE53" s="145"/>
      <c r="JF53" s="129"/>
      <c r="JG53" s="129"/>
      <c r="JH53" s="129"/>
      <c r="JI53" s="129"/>
      <c r="JJ53" s="129"/>
      <c r="JK53" s="129"/>
      <c r="JL53" s="129"/>
      <c r="JM53" s="129"/>
      <c r="JN53" s="129"/>
      <c r="JO53" s="129"/>
      <c r="JP53" s="129"/>
      <c r="JQ53" s="129">
        <v>4751</v>
      </c>
      <c r="JR53" s="129"/>
      <c r="JS53" s="129"/>
      <c r="JT53" s="129"/>
      <c r="JU53" s="129"/>
      <c r="JV53" s="129">
        <v>6573.5</v>
      </c>
      <c r="JW53" s="129">
        <v>6933.5</v>
      </c>
      <c r="JX53" s="129">
        <v>7279.5</v>
      </c>
      <c r="JY53" s="129">
        <v>7674</v>
      </c>
      <c r="JZ53" s="129">
        <v>7698.5</v>
      </c>
      <c r="KA53" s="129">
        <v>7754.5</v>
      </c>
      <c r="KB53" s="129">
        <v>7881</v>
      </c>
      <c r="KC53" s="129">
        <v>7727.5</v>
      </c>
      <c r="KD53" s="129">
        <v>7749</v>
      </c>
      <c r="KE53" s="145"/>
      <c r="KF53" s="129"/>
      <c r="KG53" s="129"/>
      <c r="KH53" s="129"/>
      <c r="KI53" s="129"/>
      <c r="KJ53" s="129"/>
      <c r="KK53" s="129"/>
      <c r="KL53" s="129"/>
      <c r="KM53" s="129"/>
      <c r="KN53" s="129"/>
      <c r="KO53" s="129"/>
      <c r="KP53" s="129"/>
      <c r="KQ53" s="129">
        <v>14797</v>
      </c>
      <c r="KR53" s="129"/>
      <c r="KS53" s="129"/>
      <c r="KT53" s="129"/>
      <c r="KU53" s="129"/>
      <c r="KV53" s="129">
        <v>14146.5</v>
      </c>
      <c r="KW53" s="129">
        <v>14506.5</v>
      </c>
      <c r="KX53" s="129">
        <v>14852.5</v>
      </c>
      <c r="KY53" s="129">
        <v>15247</v>
      </c>
      <c r="KZ53" s="129">
        <v>15271.5</v>
      </c>
      <c r="LA53" s="129">
        <v>15328</v>
      </c>
      <c r="LB53" s="129">
        <v>15454</v>
      </c>
      <c r="LC53" s="129">
        <v>15508.5</v>
      </c>
      <c r="LD53" s="129">
        <v>15530</v>
      </c>
      <c r="LE53" s="145"/>
      <c r="LF53" s="129"/>
      <c r="LG53" s="129"/>
      <c r="LH53" s="129"/>
      <c r="LI53" s="129"/>
      <c r="LJ53" s="129"/>
      <c r="LK53" s="129"/>
      <c r="LL53" s="129"/>
      <c r="LM53" s="129"/>
      <c r="LN53" s="129"/>
      <c r="LO53" s="129"/>
      <c r="LP53" s="129"/>
      <c r="LQ53" s="7" t="s">
        <v>17</v>
      </c>
      <c r="LR53" s="129"/>
      <c r="LS53" s="129"/>
      <c r="LT53" s="129"/>
      <c r="LU53" s="129"/>
      <c r="LV53" s="7" t="s">
        <v>17</v>
      </c>
      <c r="LW53" s="7" t="s">
        <v>17</v>
      </c>
      <c r="LX53" s="7" t="s">
        <v>17</v>
      </c>
      <c r="LY53" s="7" t="s">
        <v>17</v>
      </c>
      <c r="LZ53" s="7" t="s">
        <v>17</v>
      </c>
      <c r="MA53" s="7" t="s">
        <v>17</v>
      </c>
      <c r="MB53" s="7" t="s">
        <v>17</v>
      </c>
      <c r="MC53" s="7" t="s">
        <v>17</v>
      </c>
      <c r="MD53" s="129">
        <v>6750</v>
      </c>
      <c r="ME53" s="145"/>
      <c r="MF53" s="129"/>
      <c r="MG53" s="129"/>
      <c r="MH53" s="129"/>
      <c r="MI53" s="129"/>
      <c r="MJ53" s="129"/>
      <c r="MK53" s="129"/>
      <c r="ML53" s="129"/>
      <c r="MM53" s="129"/>
      <c r="MN53" s="129"/>
      <c r="MO53" s="129"/>
      <c r="MP53" s="129"/>
      <c r="MQ53" s="7" t="s">
        <v>17</v>
      </c>
      <c r="MR53" s="129"/>
      <c r="MS53" s="129"/>
      <c r="MT53" s="129"/>
      <c r="MU53" s="129"/>
      <c r="MV53" s="7" t="s">
        <v>17</v>
      </c>
      <c r="MW53" s="7" t="s">
        <v>17</v>
      </c>
      <c r="MX53" s="7" t="s">
        <v>17</v>
      </c>
      <c r="MY53" s="7" t="s">
        <v>17</v>
      </c>
      <c r="MZ53" s="7" t="s">
        <v>17</v>
      </c>
      <c r="NA53" s="7" t="s">
        <v>17</v>
      </c>
      <c r="NB53" s="7" t="s">
        <v>17</v>
      </c>
      <c r="NC53" s="7" t="s">
        <v>17</v>
      </c>
      <c r="ND53" s="129">
        <v>6750</v>
      </c>
    </row>
    <row r="54" spans="1:368">
      <c r="A54" s="127" t="s">
        <v>137</v>
      </c>
      <c r="B54" s="127"/>
      <c r="C54" s="127"/>
      <c r="D54" s="127"/>
      <c r="E54" s="127"/>
      <c r="F54" s="127"/>
      <c r="G54" s="127"/>
      <c r="H54" s="127"/>
      <c r="I54" s="127"/>
      <c r="J54" s="127"/>
      <c r="K54" s="127"/>
      <c r="L54" s="127"/>
      <c r="M54" s="127"/>
      <c r="N54" s="127"/>
      <c r="O54" s="127"/>
      <c r="P54" s="127">
        <v>6098</v>
      </c>
      <c r="Q54" s="127"/>
      <c r="R54" s="127"/>
      <c r="S54" s="127"/>
      <c r="T54" s="127"/>
      <c r="U54" s="127">
        <v>7405.5</v>
      </c>
      <c r="V54" s="127">
        <v>7726</v>
      </c>
      <c r="W54" s="127">
        <v>8455</v>
      </c>
      <c r="X54" s="127">
        <v>8834.5</v>
      </c>
      <c r="Y54" s="127">
        <v>8950.5</v>
      </c>
      <c r="Z54" s="127">
        <v>9121.5</v>
      </c>
      <c r="AA54" s="127">
        <v>9623</v>
      </c>
      <c r="AB54" s="127">
        <v>10035.5</v>
      </c>
      <c r="AC54" s="127">
        <v>10298</v>
      </c>
      <c r="AD54" s="143"/>
      <c r="AE54" s="127"/>
      <c r="AF54" s="127"/>
      <c r="AG54" s="127"/>
      <c r="AH54" s="127"/>
      <c r="AI54" s="127"/>
      <c r="AJ54" s="127"/>
      <c r="AK54" s="127"/>
      <c r="AL54" s="127"/>
      <c r="AM54" s="127"/>
      <c r="AN54" s="127"/>
      <c r="AO54" s="127"/>
      <c r="AP54" s="127"/>
      <c r="AQ54" s="127">
        <v>12634</v>
      </c>
      <c r="AR54" s="127"/>
      <c r="AS54" s="127"/>
      <c r="AT54" s="127"/>
      <c r="AU54" s="127"/>
      <c r="AV54" s="127">
        <v>15831.5</v>
      </c>
      <c r="AW54" s="127">
        <v>16512</v>
      </c>
      <c r="AX54" s="127">
        <v>17920.5</v>
      </c>
      <c r="AY54" s="127">
        <v>18450.5</v>
      </c>
      <c r="AZ54" s="127">
        <v>18710.5</v>
      </c>
      <c r="BA54" s="127">
        <v>18509</v>
      </c>
      <c r="BB54" s="127">
        <v>20135</v>
      </c>
      <c r="BC54" s="127">
        <v>20172</v>
      </c>
      <c r="BD54" s="127">
        <v>20567</v>
      </c>
      <c r="BE54" s="143"/>
      <c r="BF54" s="127"/>
      <c r="BG54" s="127"/>
      <c r="BH54" s="127"/>
      <c r="BI54" s="127"/>
      <c r="BJ54" s="127"/>
      <c r="BK54" s="127"/>
      <c r="BL54" s="127"/>
      <c r="BM54" s="127"/>
      <c r="BN54" s="127"/>
      <c r="BO54" s="127"/>
      <c r="BP54" s="127"/>
      <c r="BQ54" s="127">
        <v>8564</v>
      </c>
      <c r="BR54" s="127"/>
      <c r="BS54" s="127"/>
      <c r="BT54" s="127"/>
      <c r="BU54" s="127"/>
      <c r="BV54" s="127">
        <v>10809</v>
      </c>
      <c r="BW54" s="127">
        <v>10416</v>
      </c>
      <c r="BX54" s="127">
        <v>11641</v>
      </c>
      <c r="BY54" s="127">
        <v>12157.5</v>
      </c>
      <c r="BZ54" s="127">
        <v>12022</v>
      </c>
      <c r="CA54" s="127">
        <v>8871</v>
      </c>
      <c r="CB54" s="127">
        <v>13366</v>
      </c>
      <c r="CC54" s="127">
        <v>14066</v>
      </c>
      <c r="CD54" s="127">
        <v>14638</v>
      </c>
      <c r="CE54" s="143"/>
      <c r="CF54" s="127"/>
      <c r="CG54" s="127"/>
      <c r="CH54" s="127"/>
      <c r="CI54" s="127"/>
      <c r="CJ54" s="127"/>
      <c r="CK54" s="127"/>
      <c r="CL54" s="127"/>
      <c r="CM54" s="127"/>
      <c r="CN54" s="127"/>
      <c r="CO54" s="127"/>
      <c r="CP54" s="127"/>
      <c r="CQ54" s="127">
        <v>16268</v>
      </c>
      <c r="CR54" s="127"/>
      <c r="CS54" s="127"/>
      <c r="CT54" s="127"/>
      <c r="CU54" s="127"/>
      <c r="CV54" s="127">
        <v>22076</v>
      </c>
      <c r="CW54" s="127">
        <v>22252</v>
      </c>
      <c r="CX54" s="127">
        <v>24411</v>
      </c>
      <c r="CY54" s="127">
        <v>24851</v>
      </c>
      <c r="CZ54" s="127">
        <v>24122</v>
      </c>
      <c r="DA54" s="127">
        <v>22291</v>
      </c>
      <c r="DB54" s="127">
        <v>25994</v>
      </c>
      <c r="DC54" s="127">
        <v>27266</v>
      </c>
      <c r="DD54" s="127">
        <v>28418</v>
      </c>
      <c r="DE54" s="143"/>
      <c r="DF54" s="127"/>
      <c r="DG54" s="127"/>
      <c r="DH54" s="127"/>
      <c r="DI54" s="127"/>
      <c r="DJ54" s="127"/>
      <c r="DK54" s="127"/>
      <c r="DL54" s="127"/>
      <c r="DM54" s="127"/>
      <c r="DN54" s="127"/>
      <c r="DO54" s="127"/>
      <c r="DP54" s="127"/>
      <c r="DQ54" s="127">
        <v>7962.5</v>
      </c>
      <c r="DR54" s="127"/>
      <c r="DS54" s="127"/>
      <c r="DT54" s="127"/>
      <c r="DU54" s="127"/>
      <c r="DV54" s="127">
        <v>10611</v>
      </c>
      <c r="DW54" s="127">
        <v>10558.5</v>
      </c>
      <c r="DX54" s="127">
        <v>11407</v>
      </c>
      <c r="DY54" s="127">
        <v>12450</v>
      </c>
      <c r="DZ54" s="127">
        <v>12450</v>
      </c>
      <c r="EA54" s="127">
        <v>12506</v>
      </c>
      <c r="EB54" s="127">
        <v>13427</v>
      </c>
      <c r="EC54" s="127">
        <v>13829</v>
      </c>
      <c r="ED54" s="127">
        <v>14085</v>
      </c>
      <c r="EE54" s="143"/>
      <c r="EF54" s="127"/>
      <c r="EG54" s="127"/>
      <c r="EH54" s="127"/>
      <c r="EI54" s="127"/>
      <c r="EJ54" s="127"/>
      <c r="EK54" s="127"/>
      <c r="EL54" s="127"/>
      <c r="EM54" s="127"/>
      <c r="EN54" s="127"/>
      <c r="EO54" s="127"/>
      <c r="EP54" s="127"/>
      <c r="EQ54" s="155">
        <v>16998</v>
      </c>
      <c r="ER54" s="127"/>
      <c r="ES54" s="127"/>
      <c r="ET54" s="127"/>
      <c r="EU54" s="127"/>
      <c r="EV54" s="127">
        <v>22797</v>
      </c>
      <c r="EW54" s="127">
        <v>24351.5</v>
      </c>
      <c r="EX54" s="127">
        <v>25334</v>
      </c>
      <c r="EY54" s="127">
        <v>27140</v>
      </c>
      <c r="EZ54" s="127">
        <v>27970</v>
      </c>
      <c r="FA54" s="127">
        <v>28075</v>
      </c>
      <c r="FB54" s="127">
        <v>29125</v>
      </c>
      <c r="FC54" s="127">
        <v>30875</v>
      </c>
      <c r="FD54" s="127">
        <v>31865</v>
      </c>
      <c r="FE54" s="143"/>
      <c r="FF54" s="127"/>
      <c r="FG54" s="127"/>
      <c r="FH54" s="127"/>
      <c r="FI54" s="127"/>
      <c r="FJ54" s="127"/>
      <c r="FK54" s="127"/>
      <c r="FL54" s="127"/>
      <c r="FM54" s="127"/>
      <c r="FN54" s="127"/>
      <c r="FO54" s="127"/>
      <c r="FP54" s="127"/>
      <c r="FQ54" s="127">
        <v>5944</v>
      </c>
      <c r="FR54" s="127"/>
      <c r="FS54" s="127"/>
      <c r="FT54" s="127"/>
      <c r="FU54" s="127"/>
      <c r="FV54" s="127">
        <v>7211</v>
      </c>
      <c r="FW54" s="127">
        <v>7715</v>
      </c>
      <c r="FX54" s="127">
        <v>8261.5</v>
      </c>
      <c r="FY54" s="127">
        <v>8568.5</v>
      </c>
      <c r="FZ54" s="127">
        <v>8858</v>
      </c>
      <c r="GA54" s="127">
        <v>8977</v>
      </c>
      <c r="GB54" s="127">
        <v>9411</v>
      </c>
      <c r="GC54" s="127">
        <v>9862</v>
      </c>
      <c r="GD54" s="127">
        <v>10225</v>
      </c>
      <c r="GE54" s="143"/>
      <c r="GF54" s="127"/>
      <c r="GG54" s="127"/>
      <c r="GH54" s="127"/>
      <c r="GI54" s="127"/>
      <c r="GJ54" s="127"/>
      <c r="GK54" s="127"/>
      <c r="GL54" s="127"/>
      <c r="GM54" s="127"/>
      <c r="GN54" s="127"/>
      <c r="GO54" s="127"/>
      <c r="GP54" s="127"/>
      <c r="GQ54" s="127">
        <v>11170.5</v>
      </c>
      <c r="GR54" s="127"/>
      <c r="GS54" s="127"/>
      <c r="GT54" s="127"/>
      <c r="GU54" s="127"/>
      <c r="GV54" s="127">
        <v>15488</v>
      </c>
      <c r="GW54" s="127">
        <v>15000</v>
      </c>
      <c r="GX54" s="127">
        <v>17683.5</v>
      </c>
      <c r="GY54" s="127">
        <v>17008.5</v>
      </c>
      <c r="GZ54" s="127">
        <v>17528.5</v>
      </c>
      <c r="HA54" s="127">
        <v>17442</v>
      </c>
      <c r="HB54" s="127">
        <v>17784</v>
      </c>
      <c r="HC54" s="127">
        <v>19542</v>
      </c>
      <c r="HD54" s="127">
        <v>20186</v>
      </c>
      <c r="HE54" s="143"/>
      <c r="HF54" s="127"/>
      <c r="HG54" s="127"/>
      <c r="HH54" s="127"/>
      <c r="HI54" s="127"/>
      <c r="HJ54" s="127"/>
      <c r="HK54" s="127"/>
      <c r="HL54" s="127"/>
      <c r="HM54" s="127"/>
      <c r="HN54" s="127"/>
      <c r="HO54" s="127"/>
      <c r="HP54" s="127"/>
      <c r="HQ54" s="127">
        <v>5408</v>
      </c>
      <c r="HR54" s="127"/>
      <c r="HS54" s="127"/>
      <c r="HT54" s="127"/>
      <c r="HU54" s="127"/>
      <c r="HV54" s="127">
        <v>7016</v>
      </c>
      <c r="HW54" s="127">
        <v>7155</v>
      </c>
      <c r="HX54" s="127">
        <v>7886</v>
      </c>
      <c r="HY54" s="127">
        <v>8297</v>
      </c>
      <c r="HZ54" s="127">
        <v>8369.5</v>
      </c>
      <c r="IA54" s="127">
        <v>8620</v>
      </c>
      <c r="IB54" s="127">
        <v>8880</v>
      </c>
      <c r="IC54" s="127">
        <v>8689</v>
      </c>
      <c r="ID54" s="127">
        <v>9037.5</v>
      </c>
      <c r="IE54" s="143"/>
      <c r="IF54" s="127"/>
      <c r="IG54" s="127"/>
      <c r="IH54" s="127"/>
      <c r="II54" s="127"/>
      <c r="IJ54" s="127"/>
      <c r="IK54" s="127"/>
      <c r="IL54" s="127"/>
      <c r="IM54" s="127"/>
      <c r="IN54" s="127"/>
      <c r="IO54" s="127"/>
      <c r="IP54" s="127"/>
      <c r="IQ54" s="127">
        <v>11271</v>
      </c>
      <c r="IR54" s="127"/>
      <c r="IS54" s="127"/>
      <c r="IT54" s="127"/>
      <c r="IU54" s="127"/>
      <c r="IV54" s="127">
        <v>13907</v>
      </c>
      <c r="IW54" s="127">
        <v>14625</v>
      </c>
      <c r="IX54" s="127">
        <v>15532</v>
      </c>
      <c r="IY54" s="127">
        <v>16058</v>
      </c>
      <c r="IZ54" s="127">
        <v>16584.5</v>
      </c>
      <c r="JA54" s="127">
        <v>17119</v>
      </c>
      <c r="JB54" s="127">
        <v>17699</v>
      </c>
      <c r="JC54" s="127">
        <v>17704.5</v>
      </c>
      <c r="JD54" s="127">
        <v>17682</v>
      </c>
      <c r="JE54" s="143"/>
      <c r="JF54" s="127"/>
      <c r="JG54" s="127"/>
      <c r="JH54" s="127"/>
      <c r="JI54" s="127"/>
      <c r="JJ54" s="127"/>
      <c r="JK54" s="127"/>
      <c r="JL54" s="127"/>
      <c r="JM54" s="127"/>
      <c r="JN54" s="127"/>
      <c r="JO54" s="127"/>
      <c r="JP54" s="127"/>
      <c r="JQ54" s="127">
        <v>5565</v>
      </c>
      <c r="JR54" s="127"/>
      <c r="JS54" s="127"/>
      <c r="JT54" s="127"/>
      <c r="JU54" s="127"/>
      <c r="JV54" s="127">
        <v>7558</v>
      </c>
      <c r="JW54" s="127">
        <v>7575</v>
      </c>
      <c r="JX54" s="127">
        <v>8479.5</v>
      </c>
      <c r="JY54" s="127">
        <v>8756.5</v>
      </c>
      <c r="JZ54" s="127">
        <v>7573</v>
      </c>
      <c r="KA54" s="127">
        <v>7933</v>
      </c>
      <c r="KB54" s="127">
        <v>8267</v>
      </c>
      <c r="KC54" s="127">
        <v>8004</v>
      </c>
      <c r="KD54" s="127">
        <v>8074</v>
      </c>
      <c r="KE54" s="143"/>
      <c r="KF54" s="127"/>
      <c r="KG54" s="127"/>
      <c r="KH54" s="127"/>
      <c r="KI54" s="127"/>
      <c r="KJ54" s="127"/>
      <c r="KK54" s="127"/>
      <c r="KL54" s="127"/>
      <c r="KM54" s="127"/>
      <c r="KN54" s="127"/>
      <c r="KO54" s="127"/>
      <c r="KP54" s="127"/>
      <c r="KQ54" s="127">
        <v>11702</v>
      </c>
      <c r="KR54" s="127"/>
      <c r="KS54" s="127"/>
      <c r="KT54" s="127"/>
      <c r="KU54" s="127"/>
      <c r="KV54" s="127">
        <v>15808</v>
      </c>
      <c r="KW54" s="127">
        <v>14914</v>
      </c>
      <c r="KX54" s="127">
        <v>17481</v>
      </c>
      <c r="KY54" s="127">
        <v>16975</v>
      </c>
      <c r="KZ54" s="127">
        <v>17023</v>
      </c>
      <c r="LA54" s="127">
        <v>17726</v>
      </c>
      <c r="LB54" s="127">
        <v>18420</v>
      </c>
      <c r="LC54" s="127">
        <v>18148</v>
      </c>
      <c r="LD54" s="127">
        <v>17724</v>
      </c>
      <c r="LE54" s="143"/>
      <c r="LF54" s="127"/>
      <c r="LG54" s="127"/>
      <c r="LH54" s="127"/>
      <c r="LI54" s="127"/>
      <c r="LJ54" s="127"/>
      <c r="LK54" s="127"/>
      <c r="LL54" s="127"/>
      <c r="LM54" s="127"/>
      <c r="LN54" s="127"/>
      <c r="LO54" s="127"/>
      <c r="LP54" s="127"/>
      <c r="LQ54" s="127">
        <v>9542</v>
      </c>
      <c r="LR54" s="127"/>
      <c r="LS54" s="127"/>
      <c r="LT54" s="127"/>
      <c r="LU54" s="127"/>
      <c r="LV54" s="127">
        <v>10316</v>
      </c>
      <c r="LW54" s="127">
        <v>9096</v>
      </c>
      <c r="LX54" s="127">
        <v>12512</v>
      </c>
      <c r="LY54" s="127">
        <v>12890</v>
      </c>
      <c r="LZ54" s="127">
        <v>12776</v>
      </c>
      <c r="MA54" s="127">
        <v>12864</v>
      </c>
      <c r="MB54" s="127">
        <v>13228</v>
      </c>
      <c r="MC54" s="127">
        <v>12024</v>
      </c>
      <c r="MD54" s="127">
        <v>12838</v>
      </c>
      <c r="ME54" s="143"/>
      <c r="MF54" s="127"/>
      <c r="MG54" s="127"/>
      <c r="MH54" s="127"/>
      <c r="MI54" s="127"/>
      <c r="MJ54" s="127"/>
      <c r="MK54" s="127"/>
      <c r="ML54" s="127"/>
      <c r="MM54" s="127"/>
      <c r="MN54" s="127"/>
      <c r="MO54" s="127"/>
      <c r="MP54" s="127"/>
      <c r="MQ54" s="127">
        <v>13461</v>
      </c>
      <c r="MR54" s="127"/>
      <c r="MS54" s="127"/>
      <c r="MT54" s="127"/>
      <c r="MU54" s="127"/>
      <c r="MV54" s="127">
        <v>18060</v>
      </c>
      <c r="MW54" s="127">
        <v>17758</v>
      </c>
      <c r="MX54" s="127">
        <v>19420</v>
      </c>
      <c r="MY54" s="127">
        <v>19794</v>
      </c>
      <c r="MZ54" s="127">
        <v>20070</v>
      </c>
      <c r="NA54" s="127">
        <v>20322</v>
      </c>
      <c r="NB54" s="127">
        <v>20346</v>
      </c>
      <c r="NC54" s="127">
        <v>20558</v>
      </c>
      <c r="ND54" s="127">
        <v>21853</v>
      </c>
    </row>
    <row r="55" spans="1:368">
      <c r="A55" s="127"/>
      <c r="B55" s="178"/>
      <c r="C55" s="179"/>
      <c r="D55" s="179">
        <f t="shared" ref="D55" si="489">(D54/D$6)*100</f>
        <v>0</v>
      </c>
      <c r="E55" s="179">
        <f t="shared" ref="E55" si="490">(E54/E$6)*100</f>
        <v>0</v>
      </c>
      <c r="F55" s="179">
        <f t="shared" ref="F55" si="491">(F54/F$6)*100</f>
        <v>0</v>
      </c>
      <c r="G55" s="179">
        <f t="shared" ref="G55" si="492">(G54/G$6)*100</f>
        <v>0</v>
      </c>
      <c r="H55" s="179">
        <f t="shared" ref="H55" si="493">(H54/H$6)*100</f>
        <v>0</v>
      </c>
      <c r="I55" s="179">
        <f t="shared" ref="I55" si="494">(I54/I$6)*100</f>
        <v>0</v>
      </c>
      <c r="J55" s="179">
        <f t="shared" ref="J55" si="495">(J54/J$6)*100</f>
        <v>0</v>
      </c>
      <c r="K55" s="179">
        <f t="shared" ref="K55" si="496">(K54/K$6)*100</f>
        <v>0</v>
      </c>
      <c r="L55" s="179">
        <f t="shared" ref="L55" si="497">(L54/L$6)*100</f>
        <v>0</v>
      </c>
      <c r="M55" s="179">
        <f t="shared" ref="M55" si="498">(M54/M$6)*100</f>
        <v>0</v>
      </c>
      <c r="N55" s="179">
        <f t="shared" ref="N55" si="499">(N54/N$6)*100</f>
        <v>0</v>
      </c>
      <c r="O55" s="179">
        <f t="shared" ref="O55" si="500">(O54/O$6)*100</f>
        <v>0</v>
      </c>
      <c r="P55" s="179">
        <f t="shared" ref="P55" si="501">(P54/P$6)*100</f>
        <v>133.17318191744923</v>
      </c>
      <c r="Q55" s="179"/>
      <c r="R55" s="179">
        <f t="shared" ref="R55" si="502">(R54/R$6)*100</f>
        <v>0</v>
      </c>
      <c r="S55" s="179">
        <f t="shared" ref="S55" si="503">(S54/S$6)*100</f>
        <v>0</v>
      </c>
      <c r="T55" s="179">
        <f t="shared" ref="T55" si="504">(T54/T$6)*100</f>
        <v>0</v>
      </c>
      <c r="U55" s="179">
        <f t="shared" ref="U55:AC55" si="505">(U54/U$6)*100</f>
        <v>118.39328537170263</v>
      </c>
      <c r="V55" s="179">
        <f t="shared" si="505"/>
        <v>118.18877160777114</v>
      </c>
      <c r="W55" s="179">
        <f t="shared" si="505"/>
        <v>121.63717450726514</v>
      </c>
      <c r="X55" s="179">
        <f t="shared" si="505"/>
        <v>121.41139283996426</v>
      </c>
      <c r="Y55" s="179">
        <f t="shared" si="505"/>
        <v>119.37183248866366</v>
      </c>
      <c r="Z55" s="179">
        <f t="shared" si="505"/>
        <v>118.78499804662066</v>
      </c>
      <c r="AA55" s="179">
        <f t="shared" si="505"/>
        <v>120.22738630684657</v>
      </c>
      <c r="AB55" s="179">
        <f t="shared" si="505"/>
        <v>122.74339530332681</v>
      </c>
      <c r="AC55" s="179">
        <f t="shared" si="505"/>
        <v>121.6969983455448</v>
      </c>
      <c r="AD55" s="206"/>
      <c r="AE55" s="179"/>
      <c r="AF55" s="179">
        <f t="shared" ref="AF55" si="506">(AF54/AF$6)*100</f>
        <v>0</v>
      </c>
      <c r="AG55" s="179">
        <f t="shared" ref="AG55" si="507">(AG54/AG$6)*100</f>
        <v>0</v>
      </c>
      <c r="AH55" s="179">
        <f t="shared" ref="AH55" si="508">(AH54/AH$6)*100</f>
        <v>0</v>
      </c>
      <c r="AI55" s="179">
        <f t="shared" ref="AI55" si="509">(AI54/AI$6)*100</f>
        <v>0</v>
      </c>
      <c r="AJ55" s="179">
        <f t="shared" ref="AJ55" si="510">(AJ54/AJ$6)*100</f>
        <v>0</v>
      </c>
      <c r="AK55" s="179">
        <f t="shared" ref="AK55" si="511">(AK54/AK$6)*100</f>
        <v>0</v>
      </c>
      <c r="AL55" s="179">
        <f t="shared" ref="AL55" si="512">(AL54/AL$6)*100</f>
        <v>0</v>
      </c>
      <c r="AM55" s="179">
        <f t="shared" ref="AM55" si="513">(AM54/AM$6)*100</f>
        <v>0</v>
      </c>
      <c r="AN55" s="179">
        <f t="shared" ref="AN55" si="514">(AN54/AN$6)*100</f>
        <v>0</v>
      </c>
      <c r="AO55" s="179">
        <f t="shared" ref="AO55" si="515">(AO54/AO$6)*100</f>
        <v>0</v>
      </c>
      <c r="AP55" s="179">
        <f t="shared" ref="AP55" si="516">(AP54/AP$6)*100</f>
        <v>0</v>
      </c>
      <c r="AQ55" s="179">
        <f t="shared" ref="AQ55" si="517">(AQ54/AQ$6)*100</f>
        <v>106.83240317943515</v>
      </c>
      <c r="AR55" s="179">
        <f t="shared" ref="AR55" si="518">(AR54/AR$6)*100</f>
        <v>0</v>
      </c>
      <c r="AS55" s="179">
        <f t="shared" ref="AS55" si="519">(AS54/AS$6)*100</f>
        <v>0</v>
      </c>
      <c r="AT55" s="179">
        <f t="shared" ref="AT55" si="520">(AT54/AT$6)*100</f>
        <v>0</v>
      </c>
      <c r="AU55" s="179">
        <f t="shared" ref="AU55" si="521">(AU54/AU$6)*100</f>
        <v>0</v>
      </c>
      <c r="AV55" s="179">
        <f t="shared" ref="AV55:BD55" si="522">(AV54/AV$6)*100</f>
        <v>104.4983498349835</v>
      </c>
      <c r="AW55" s="179">
        <f t="shared" si="522"/>
        <v>103.50079919766821</v>
      </c>
      <c r="AX55" s="179">
        <f t="shared" si="522"/>
        <v>106.25222340803984</v>
      </c>
      <c r="AY55" s="179">
        <f t="shared" si="522"/>
        <v>105.45553269318701</v>
      </c>
      <c r="AZ55" s="179">
        <f t="shared" si="522"/>
        <v>106.00249277661322</v>
      </c>
      <c r="BA55" s="179">
        <f t="shared" si="522"/>
        <v>102.67946299789192</v>
      </c>
      <c r="BB55" s="179">
        <f t="shared" si="522"/>
        <v>109.39367597522546</v>
      </c>
      <c r="BC55" s="179">
        <f t="shared" si="522"/>
        <v>108.50995158687466</v>
      </c>
      <c r="BD55" s="179">
        <f t="shared" si="522"/>
        <v>107.79350104821803</v>
      </c>
      <c r="BE55" s="206">
        <f t="shared" ref="BE55" si="523">(BE54/BE$6)*100</f>
        <v>0</v>
      </c>
      <c r="BF55" s="179">
        <f t="shared" ref="BF55" si="524">(BF54/BF$6)*100</f>
        <v>0</v>
      </c>
      <c r="BG55" s="179">
        <f t="shared" ref="BG55" si="525">(BG54/BG$6)*100</f>
        <v>0</v>
      </c>
      <c r="BH55" s="179">
        <f t="shared" ref="BH55" si="526">(BH54/BH$6)*100</f>
        <v>0</v>
      </c>
      <c r="BI55" s="179">
        <f t="shared" ref="BI55" si="527">(BI54/BI$6)*100</f>
        <v>0</v>
      </c>
      <c r="BJ55" s="179">
        <f t="shared" ref="BJ55" si="528">(BJ54/BJ$6)*100</f>
        <v>0</v>
      </c>
      <c r="BK55" s="179">
        <f t="shared" ref="BK55" si="529">(BK54/BK$6)*100</f>
        <v>0</v>
      </c>
      <c r="BL55" s="179">
        <f t="shared" ref="BL55" si="530">(BL54/BL$6)*100</f>
        <v>0</v>
      </c>
      <c r="BM55" s="179">
        <f t="shared" ref="BM55" si="531">(BM54/BM$6)*100</f>
        <v>0</v>
      </c>
      <c r="BN55" s="179">
        <f t="shared" ref="BN55" si="532">(BN54/BN$6)*100</f>
        <v>0</v>
      </c>
      <c r="BO55" s="179">
        <f t="shared" ref="BO55" si="533">(BO54/BO$6)*100</f>
        <v>0</v>
      </c>
      <c r="BP55" s="179">
        <f t="shared" ref="BP55" si="534">(BP54/BP$6)*100</f>
        <v>0</v>
      </c>
      <c r="BQ55" s="179">
        <f t="shared" ref="BQ55" si="535">(BQ54/BQ$6)*100</f>
        <v>152.16773276474768</v>
      </c>
      <c r="BR55" s="179">
        <f t="shared" ref="BR55" si="536">(BR54/BR$6)*100</f>
        <v>0</v>
      </c>
      <c r="BS55" s="179">
        <f t="shared" ref="BS55" si="537">(BS54/BS$6)*100</f>
        <v>0</v>
      </c>
      <c r="BT55" s="179">
        <f t="shared" ref="BT55" si="538">(BT54/BT$6)*100</f>
        <v>0</v>
      </c>
      <c r="BU55" s="179">
        <f t="shared" ref="BU55" si="539">(BU54/BU$6)*100</f>
        <v>0</v>
      </c>
      <c r="BV55" s="179">
        <f t="shared" ref="BV55:CD55" si="540">(BV54/BV$6)*100</f>
        <v>136.27080181543116</v>
      </c>
      <c r="BW55" s="179">
        <f t="shared" si="540"/>
        <v>123.76425855513308</v>
      </c>
      <c r="BX55" s="179">
        <f t="shared" si="540"/>
        <v>130.73899371069183</v>
      </c>
      <c r="BY55" s="179">
        <f t="shared" si="540"/>
        <v>128.9920424403183</v>
      </c>
      <c r="BZ55" s="179">
        <f t="shared" si="540"/>
        <v>122.6985098999796</v>
      </c>
      <c r="CA55" s="179">
        <f t="shared" si="540"/>
        <v>90.262515262515265</v>
      </c>
      <c r="CB55" s="179">
        <f t="shared" si="540"/>
        <v>133.03473673733453</v>
      </c>
      <c r="CC55" s="179">
        <f t="shared" si="540"/>
        <v>135.66743827160494</v>
      </c>
      <c r="CD55" s="179">
        <f t="shared" si="540"/>
        <v>138.51249053747162</v>
      </c>
      <c r="CE55" s="206">
        <f t="shared" ref="CE55" si="541">(CE54/CE$6)*100</f>
        <v>0</v>
      </c>
      <c r="CF55" s="179">
        <f t="shared" ref="CF55" si="542">(CF54/CF$6)*100</f>
        <v>0</v>
      </c>
      <c r="CG55" s="179">
        <f t="shared" ref="CG55" si="543">(CG54/CG$6)*100</f>
        <v>0</v>
      </c>
      <c r="CH55" s="179">
        <f t="shared" ref="CH55" si="544">(CH54/CH$6)*100</f>
        <v>0</v>
      </c>
      <c r="CI55" s="179">
        <f t="shared" ref="CI55" si="545">(CI54/CI$6)*100</f>
        <v>0</v>
      </c>
      <c r="CJ55" s="179">
        <f t="shared" ref="CJ55" si="546">(CJ54/CJ$6)*100</f>
        <v>0</v>
      </c>
      <c r="CK55" s="179">
        <f t="shared" ref="CK55" si="547">(CK54/CK$6)*100</f>
        <v>0</v>
      </c>
      <c r="CL55" s="179">
        <f t="shared" ref="CL55" si="548">(CL54/CL$6)*100</f>
        <v>0</v>
      </c>
      <c r="CM55" s="179">
        <f t="shared" ref="CM55" si="549">(CM54/CM$6)*100</f>
        <v>0</v>
      </c>
      <c r="CN55" s="179">
        <f t="shared" ref="CN55" si="550">(CN54/CN$6)*100</f>
        <v>0</v>
      </c>
      <c r="CO55" s="179">
        <f t="shared" ref="CO55" si="551">(CO54/CO$6)*100</f>
        <v>0</v>
      </c>
      <c r="CP55" s="179">
        <f t="shared" ref="CP55" si="552">(CP54/CP$6)*100</f>
        <v>0</v>
      </c>
      <c r="CQ55" s="179">
        <f t="shared" ref="CQ55" si="553">(CQ54/CQ$6)*100</f>
        <v>101.4214463840399</v>
      </c>
      <c r="CR55" s="179">
        <f t="shared" ref="CR55" si="554">(CR54/CR$6)*100</f>
        <v>0</v>
      </c>
      <c r="CS55" s="179">
        <f t="shared" ref="CS55" si="555">(CS54/CS$6)*100</f>
        <v>0</v>
      </c>
      <c r="CT55" s="179">
        <f t="shared" ref="CT55" si="556">(CT54/CT$6)*100</f>
        <v>0</v>
      </c>
      <c r="CU55" s="179">
        <f t="shared" ref="CU55" si="557">(CU54/CU$6)*100</f>
        <v>0</v>
      </c>
      <c r="CV55" s="179">
        <f t="shared" ref="CV55:DD55" si="558">(CV54/CV$6)*100</f>
        <v>108.53490658800393</v>
      </c>
      <c r="CW55" s="179">
        <f t="shared" si="558"/>
        <v>106.49947353307169</v>
      </c>
      <c r="CX55" s="179">
        <f t="shared" si="558"/>
        <v>107.89153830854568</v>
      </c>
      <c r="CY55" s="179">
        <f t="shared" si="558"/>
        <v>105.6657524927185</v>
      </c>
      <c r="CZ55" s="179">
        <f t="shared" si="558"/>
        <v>99.63651383725734</v>
      </c>
      <c r="DA55" s="179">
        <f t="shared" si="558"/>
        <v>89.149736042233243</v>
      </c>
      <c r="DB55" s="179">
        <f t="shared" si="558"/>
        <v>99.946170409104894</v>
      </c>
      <c r="DC55" s="179">
        <f t="shared" si="558"/>
        <v>101.68568658163646</v>
      </c>
      <c r="DD55" s="179">
        <f t="shared" si="558"/>
        <v>101.59081971901476</v>
      </c>
      <c r="DE55" s="206">
        <f t="shared" ref="DE55" si="559">(DE54/DE$6)*100</f>
        <v>0</v>
      </c>
      <c r="DF55" s="179">
        <f t="shared" ref="DF55" si="560">(DF54/DF$6)*100</f>
        <v>0</v>
      </c>
      <c r="DG55" s="179">
        <f t="shared" ref="DG55" si="561">(DG54/DG$6)*100</f>
        <v>0</v>
      </c>
      <c r="DH55" s="179">
        <f t="shared" ref="DH55" si="562">(DH54/DH$6)*100</f>
        <v>0</v>
      </c>
      <c r="DI55" s="179">
        <f t="shared" ref="DI55" si="563">(DI54/DI$6)*100</f>
        <v>0</v>
      </c>
      <c r="DJ55" s="179">
        <f t="shared" ref="DJ55" si="564">(DJ54/DJ$6)*100</f>
        <v>0</v>
      </c>
      <c r="DK55" s="179">
        <f t="shared" ref="DK55" si="565">(DK54/DK$6)*100</f>
        <v>0</v>
      </c>
      <c r="DL55" s="179">
        <f t="shared" ref="DL55" si="566">(DL54/DL$6)*100</f>
        <v>0</v>
      </c>
      <c r="DM55" s="179">
        <f t="shared" ref="DM55" si="567">(DM54/DM$6)*100</f>
        <v>0</v>
      </c>
      <c r="DN55" s="179">
        <f t="shared" ref="DN55" si="568">(DN54/DN$6)*100</f>
        <v>0</v>
      </c>
      <c r="DO55" s="179">
        <f t="shared" ref="DO55" si="569">(DO54/DO$6)*100</f>
        <v>0</v>
      </c>
      <c r="DP55" s="179">
        <f t="shared" ref="DP55" si="570">(DP54/DP$6)*100</f>
        <v>0</v>
      </c>
      <c r="DQ55" s="179">
        <f t="shared" ref="DQ55" si="571">(DQ54/DQ$6)*100</f>
        <v>156.46492434663</v>
      </c>
      <c r="DR55" s="179">
        <f t="shared" ref="DR55" si="572">(DR54/DR$6)*100</f>
        <v>0</v>
      </c>
      <c r="DS55" s="179">
        <f t="shared" ref="DS55" si="573">(DS54/DS$6)*100</f>
        <v>0</v>
      </c>
      <c r="DT55" s="179">
        <f t="shared" ref="DT55" si="574">(DT54/DT$6)*100</f>
        <v>0</v>
      </c>
      <c r="DU55" s="179">
        <f t="shared" ref="DU55" si="575">(DU54/DU$6)*100</f>
        <v>0</v>
      </c>
      <c r="DV55" s="179">
        <f t="shared" ref="DV55:ED55" si="576">(DV54/DV$6)*100</f>
        <v>159.99698431845596</v>
      </c>
      <c r="DW55" s="179">
        <f t="shared" si="576"/>
        <v>146.36124202938728</v>
      </c>
      <c r="DX55" s="179">
        <f t="shared" si="576"/>
        <v>150.50798258345429</v>
      </c>
      <c r="DY55" s="179">
        <f t="shared" si="576"/>
        <v>164.38898791839969</v>
      </c>
      <c r="DZ55" s="179">
        <f t="shared" si="576"/>
        <v>146.36727016223844</v>
      </c>
      <c r="EA55" s="179">
        <f t="shared" si="576"/>
        <v>148.59790874524714</v>
      </c>
      <c r="EB55" s="179">
        <f t="shared" si="576"/>
        <v>148.26634275618375</v>
      </c>
      <c r="EC55" s="179">
        <f t="shared" si="576"/>
        <v>145.8447584897701</v>
      </c>
      <c r="ED55" s="179">
        <f t="shared" si="576"/>
        <v>144.26917955546449</v>
      </c>
      <c r="EE55" s="206">
        <f t="shared" ref="EE55" si="577">(EE54/EE$6)*100</f>
        <v>0</v>
      </c>
      <c r="EF55" s="179">
        <f t="shared" ref="EF55" si="578">(EF54/EF$6)*100</f>
        <v>0</v>
      </c>
      <c r="EG55" s="179">
        <f t="shared" ref="EG55" si="579">(EG54/EG$6)*100</f>
        <v>0</v>
      </c>
      <c r="EH55" s="179">
        <f t="shared" ref="EH55" si="580">(EH54/EH$6)*100</f>
        <v>0</v>
      </c>
      <c r="EI55" s="179">
        <f t="shared" ref="EI55" si="581">(EI54/EI$6)*100</f>
        <v>0</v>
      </c>
      <c r="EJ55" s="179">
        <f t="shared" ref="EJ55" si="582">(EJ54/EJ$6)*100</f>
        <v>0</v>
      </c>
      <c r="EK55" s="179">
        <f t="shared" ref="EK55" si="583">(EK54/EK$6)*100</f>
        <v>0</v>
      </c>
      <c r="EL55" s="179">
        <f t="shared" ref="EL55" si="584">(EL54/EL$6)*100</f>
        <v>0</v>
      </c>
      <c r="EM55" s="179">
        <f t="shared" ref="EM55" si="585">(EM54/EM$6)*100</f>
        <v>0</v>
      </c>
      <c r="EN55" s="179">
        <f t="shared" ref="EN55" si="586">(EN54/EN$6)*100</f>
        <v>0</v>
      </c>
      <c r="EO55" s="179">
        <f t="shared" ref="EO55" si="587">(EO54/EO$6)*100</f>
        <v>0</v>
      </c>
      <c r="EP55" s="179">
        <f t="shared" ref="EP55" si="588">(EP54/EP$6)*100</f>
        <v>0</v>
      </c>
      <c r="EQ55" s="179">
        <f t="shared" ref="EQ55" si="589">(EQ54/EQ$6)*100</f>
        <v>123.28111401218452</v>
      </c>
      <c r="ER55" s="179">
        <f t="shared" ref="ER55" si="590">(ER54/ER$6)*100</f>
        <v>0</v>
      </c>
      <c r="ES55" s="179">
        <f t="shared" ref="ES55" si="591">(ES54/ES$6)*100</f>
        <v>0</v>
      </c>
      <c r="ET55" s="179">
        <f t="shared" ref="ET55" si="592">(ET54/ET$6)*100</f>
        <v>0</v>
      </c>
      <c r="EU55" s="179">
        <f t="shared" ref="EU55" si="593">(EU54/EU$6)*100</f>
        <v>0</v>
      </c>
      <c r="EV55" s="179">
        <f t="shared" ref="EV55:FD55" si="594">(EV54/EV$6)*100</f>
        <v>136.19906798900706</v>
      </c>
      <c r="EW55" s="179">
        <f t="shared" si="594"/>
        <v>143.29469224432151</v>
      </c>
      <c r="EX55" s="179">
        <f t="shared" si="594"/>
        <v>135.22284494262075</v>
      </c>
      <c r="EY55" s="179">
        <f t="shared" si="594"/>
        <v>140.81145584725536</v>
      </c>
      <c r="EZ55" s="179">
        <f t="shared" si="594"/>
        <v>140.49628290134621</v>
      </c>
      <c r="FA55" s="179">
        <f t="shared" si="594"/>
        <v>133.91366563319821</v>
      </c>
      <c r="FB55" s="179">
        <f t="shared" si="594"/>
        <v>132.48271470160117</v>
      </c>
      <c r="FC55" s="179">
        <f t="shared" si="594"/>
        <v>134.71943450562875</v>
      </c>
      <c r="FD55" s="179">
        <f t="shared" si="594"/>
        <v>137.05376344086022</v>
      </c>
      <c r="FE55" s="206">
        <f t="shared" ref="FE55" si="595">(FE54/FE$6)*100</f>
        <v>0</v>
      </c>
      <c r="FF55" s="179">
        <f t="shared" ref="FF55" si="596">(FF54/FF$6)*100</f>
        <v>0</v>
      </c>
      <c r="FG55" s="179">
        <f t="shared" ref="FG55" si="597">(FG54/FG$6)*100</f>
        <v>0</v>
      </c>
      <c r="FH55" s="179">
        <f t="shared" ref="FH55" si="598">(FH54/FH$6)*100</f>
        <v>0</v>
      </c>
      <c r="FI55" s="179">
        <f t="shared" ref="FI55" si="599">(FI54/FI$6)*100</f>
        <v>0</v>
      </c>
      <c r="FJ55" s="179">
        <f t="shared" ref="FJ55" si="600">(FJ54/FJ$6)*100</f>
        <v>0</v>
      </c>
      <c r="FK55" s="179">
        <f t="shared" ref="FK55" si="601">(FK54/FK$6)*100</f>
        <v>0</v>
      </c>
      <c r="FL55" s="179">
        <f t="shared" ref="FL55" si="602">(FL54/FL$6)*100</f>
        <v>0</v>
      </c>
      <c r="FM55" s="179">
        <f t="shared" ref="FM55" si="603">(FM54/FM$6)*100</f>
        <v>0</v>
      </c>
      <c r="FN55" s="179">
        <f t="shared" ref="FN55" si="604">(FN54/FN$6)*100</f>
        <v>0</v>
      </c>
      <c r="FO55" s="179">
        <f t="shared" ref="FO55" si="605">(FO54/FO$6)*100</f>
        <v>0</v>
      </c>
      <c r="FP55" s="179">
        <f t="shared" ref="FP55" si="606">(FP54/FP$6)*100</f>
        <v>0</v>
      </c>
      <c r="FQ55" s="179">
        <f t="shared" ref="FQ55" si="607">(FQ54/FQ$6)*100</f>
        <v>150.70993914807303</v>
      </c>
      <c r="FR55" s="179">
        <f t="shared" ref="FR55" si="608">(FR54/FR$6)*100</f>
        <v>0</v>
      </c>
      <c r="FS55" s="179">
        <f t="shared" ref="FS55" si="609">(FS54/FS$6)*100</f>
        <v>0</v>
      </c>
      <c r="FT55" s="179">
        <f t="shared" ref="FT55" si="610">(FT54/FT$6)*100</f>
        <v>0</v>
      </c>
      <c r="FU55" s="179">
        <f t="shared" ref="FU55" si="611">(FU54/FU$6)*100</f>
        <v>0</v>
      </c>
      <c r="FV55" s="179">
        <f t="shared" ref="FV55:GD55" si="612">(FV54/FV$6)*100</f>
        <v>126.66432460916917</v>
      </c>
      <c r="FW55" s="179">
        <f t="shared" si="612"/>
        <v>124.81799061640511</v>
      </c>
      <c r="FX55" s="179">
        <f t="shared" si="612"/>
        <v>125.26914329037149</v>
      </c>
      <c r="FY55" s="179">
        <f t="shared" si="612"/>
        <v>124.89614459587494</v>
      </c>
      <c r="FZ55" s="179">
        <f t="shared" si="612"/>
        <v>124.14856341976174</v>
      </c>
      <c r="GA55" s="179">
        <f t="shared" si="612"/>
        <v>121.81287740009499</v>
      </c>
      <c r="GB55" s="179">
        <f t="shared" si="612"/>
        <v>121.91993781577925</v>
      </c>
      <c r="GC55" s="179">
        <f t="shared" si="612"/>
        <v>124.39455095862766</v>
      </c>
      <c r="GD55" s="179">
        <f t="shared" si="612"/>
        <v>123.62471285213397</v>
      </c>
      <c r="GE55" s="206">
        <f t="shared" ref="GE55" si="613">(GE54/GE$6)*100</f>
        <v>0</v>
      </c>
      <c r="GF55" s="179">
        <f t="shared" ref="GF55" si="614">(GF54/GF$6)*100</f>
        <v>0</v>
      </c>
      <c r="GG55" s="179">
        <f t="shared" ref="GG55" si="615">(GG54/GG$6)*100</f>
        <v>0</v>
      </c>
      <c r="GH55" s="179">
        <f t="shared" ref="GH55" si="616">(GH54/GH$6)*100</f>
        <v>0</v>
      </c>
      <c r="GI55" s="179">
        <f t="shared" ref="GI55" si="617">(GI54/GI$6)*100</f>
        <v>0</v>
      </c>
      <c r="GJ55" s="179">
        <f t="shared" ref="GJ55" si="618">(GJ54/GJ$6)*100</f>
        <v>0</v>
      </c>
      <c r="GK55" s="179">
        <f t="shared" ref="GK55" si="619">(GK54/GK$6)*100</f>
        <v>0</v>
      </c>
      <c r="GL55" s="179">
        <f t="shared" ref="GL55" si="620">(GL54/GL$6)*100</f>
        <v>0</v>
      </c>
      <c r="GM55" s="179">
        <f t="shared" ref="GM55" si="621">(GM54/GM$6)*100</f>
        <v>0</v>
      </c>
      <c r="GN55" s="179">
        <f t="shared" ref="GN55" si="622">(GN54/GN$6)*100</f>
        <v>0</v>
      </c>
      <c r="GO55" s="179">
        <f t="shared" ref="GO55" si="623">(GO54/GO$6)*100</f>
        <v>0</v>
      </c>
      <c r="GP55" s="179">
        <f t="shared" ref="GP55" si="624">(GP54/GP$6)*100</f>
        <v>0</v>
      </c>
      <c r="GQ55" s="179">
        <f t="shared" ref="GQ55" si="625">(GQ54/GQ$6)*100</f>
        <v>99.090747804488601</v>
      </c>
      <c r="GR55" s="179">
        <f t="shared" ref="GR55" si="626">(GR54/GR$6)*100</f>
        <v>0</v>
      </c>
      <c r="GS55" s="179">
        <f t="shared" ref="GS55" si="627">(GS54/GS$6)*100</f>
        <v>0</v>
      </c>
      <c r="GT55" s="179">
        <f t="shared" ref="GT55" si="628">(GT54/GT$6)*100</f>
        <v>0</v>
      </c>
      <c r="GU55" s="179">
        <f t="shared" ref="GU55" si="629">(GU54/GU$6)*100</f>
        <v>0</v>
      </c>
      <c r="GV55" s="179">
        <f t="shared" ref="GV55:HD55" si="630">(GV54/GV$6)*100</f>
        <v>104.66279226922556</v>
      </c>
      <c r="GW55" s="179">
        <f t="shared" si="630"/>
        <v>98.580441640378552</v>
      </c>
      <c r="GX55" s="179">
        <f t="shared" si="630"/>
        <v>110.37700518070032</v>
      </c>
      <c r="GY55" s="179">
        <f t="shared" si="630"/>
        <v>102.97260481307704</v>
      </c>
      <c r="GZ55" s="179">
        <f t="shared" si="630"/>
        <v>101.98993395979403</v>
      </c>
      <c r="HA55" s="179">
        <f t="shared" si="630"/>
        <v>99.856872960439688</v>
      </c>
      <c r="HB55" s="179">
        <f t="shared" si="630"/>
        <v>99.971892742706174</v>
      </c>
      <c r="HC55" s="179">
        <f t="shared" si="630"/>
        <v>108.20598006644518</v>
      </c>
      <c r="HD55" s="179">
        <f t="shared" si="630"/>
        <v>107.7017473656129</v>
      </c>
      <c r="HE55" s="206">
        <f t="shared" ref="HE55" si="631">(HE54/HE$6)*100</f>
        <v>0</v>
      </c>
      <c r="HF55" s="179">
        <f t="shared" ref="HF55" si="632">(HF54/HF$6)*100</f>
        <v>0</v>
      </c>
      <c r="HG55" s="179">
        <f t="shared" ref="HG55" si="633">(HG54/HG$6)*100</f>
        <v>0</v>
      </c>
      <c r="HH55" s="179">
        <f t="shared" ref="HH55" si="634">(HH54/HH$6)*100</f>
        <v>0</v>
      </c>
      <c r="HI55" s="179">
        <f t="shared" ref="HI55" si="635">(HI54/HI$6)*100</f>
        <v>0</v>
      </c>
      <c r="HJ55" s="179">
        <f t="shared" ref="HJ55" si="636">(HJ54/HJ$6)*100</f>
        <v>0</v>
      </c>
      <c r="HK55" s="179">
        <f t="shared" ref="HK55" si="637">(HK54/HK$6)*100</f>
        <v>0</v>
      </c>
      <c r="HL55" s="179">
        <f t="shared" ref="HL55" si="638">(HL54/HL$6)*100</f>
        <v>0</v>
      </c>
      <c r="HM55" s="179">
        <f t="shared" ref="HM55" si="639">(HM54/HM$6)*100</f>
        <v>0</v>
      </c>
      <c r="HN55" s="179">
        <f t="shared" ref="HN55" si="640">(HN54/HN$6)*100</f>
        <v>0</v>
      </c>
      <c r="HO55" s="179">
        <f t="shared" ref="HO55" si="641">(HO54/HO$6)*100</f>
        <v>0</v>
      </c>
      <c r="HP55" s="179">
        <f t="shared" ref="HP55" si="642">(HP54/HP$6)*100</f>
        <v>0</v>
      </c>
      <c r="HQ55" s="179">
        <f t="shared" ref="HQ55" si="643">(HQ54/HQ$6)*100</f>
        <v>116.7278221454781</v>
      </c>
      <c r="HR55" s="179">
        <f t="shared" ref="HR55" si="644">(HR54/HR$6)*100</f>
        <v>0</v>
      </c>
      <c r="HS55" s="179">
        <f t="shared" ref="HS55" si="645">(HS54/HS$6)*100</f>
        <v>0</v>
      </c>
      <c r="HT55" s="179">
        <f t="shared" ref="HT55" si="646">(HT54/HT$6)*100</f>
        <v>0</v>
      </c>
      <c r="HU55" s="179">
        <f t="shared" ref="HU55" si="647">(HU54/HU$6)*100</f>
        <v>0</v>
      </c>
      <c r="HV55" s="179">
        <f t="shared" ref="HV55:ID55" si="648">(HV54/HV$6)*100</f>
        <v>115.28097272428523</v>
      </c>
      <c r="HW55" s="179">
        <f t="shared" si="648"/>
        <v>116.19032153296524</v>
      </c>
      <c r="HX55" s="179">
        <f t="shared" si="648"/>
        <v>119.95740797079404</v>
      </c>
      <c r="HY55" s="179">
        <f t="shared" si="648"/>
        <v>120.38595473012188</v>
      </c>
      <c r="HZ55" s="179">
        <f t="shared" si="648"/>
        <v>117.31025299600533</v>
      </c>
      <c r="IA55" s="179">
        <f t="shared" si="648"/>
        <v>115.90695172784724</v>
      </c>
      <c r="IB55" s="179">
        <f t="shared" si="648"/>
        <v>115.13029949436017</v>
      </c>
      <c r="IC55" s="179">
        <f t="shared" si="648"/>
        <v>111.72688697441173</v>
      </c>
      <c r="ID55" s="179">
        <f t="shared" si="648"/>
        <v>113.39397741530742</v>
      </c>
      <c r="IE55" s="206">
        <f t="shared" ref="IE55" si="649">(IE54/IE$6)*100</f>
        <v>0</v>
      </c>
      <c r="IF55" s="179">
        <f t="shared" ref="IF55" si="650">(IF54/IF$6)*100</f>
        <v>0</v>
      </c>
      <c r="IG55" s="179">
        <f t="shared" ref="IG55" si="651">(IG54/IG$6)*100</f>
        <v>0</v>
      </c>
      <c r="IH55" s="179">
        <f t="shared" ref="IH55" si="652">(IH54/IH$6)*100</f>
        <v>0</v>
      </c>
      <c r="II55" s="179">
        <f t="shared" ref="II55" si="653">(II54/II$6)*100</f>
        <v>0</v>
      </c>
      <c r="IJ55" s="179">
        <f t="shared" ref="IJ55" si="654">(IJ54/IJ$6)*100</f>
        <v>0</v>
      </c>
      <c r="IK55" s="179">
        <f t="shared" ref="IK55" si="655">(IK54/IK$6)*100</f>
        <v>0</v>
      </c>
      <c r="IL55" s="179">
        <f t="shared" ref="IL55" si="656">(IL54/IL$6)*100</f>
        <v>0</v>
      </c>
      <c r="IM55" s="179">
        <f t="shared" ref="IM55" si="657">(IM54/IM$6)*100</f>
        <v>0</v>
      </c>
      <c r="IN55" s="179">
        <f t="shared" ref="IN55" si="658">(IN54/IN$6)*100</f>
        <v>0</v>
      </c>
      <c r="IO55" s="179">
        <f t="shared" ref="IO55" si="659">(IO54/IO$6)*100</f>
        <v>0</v>
      </c>
      <c r="IP55" s="179">
        <f t="shared" ref="IP55" si="660">(IP54/IP$6)*100</f>
        <v>0</v>
      </c>
      <c r="IQ55" s="179">
        <f t="shared" ref="IQ55" si="661">(IQ54/IQ$6)*100</f>
        <v>100.9313154831199</v>
      </c>
      <c r="IR55" s="179">
        <f t="shared" ref="IR55" si="662">(IR54/IR$6)*100</f>
        <v>0</v>
      </c>
      <c r="IS55" s="179">
        <f t="shared" ref="IS55" si="663">(IS54/IS$6)*100</f>
        <v>0</v>
      </c>
      <c r="IT55" s="179">
        <f t="shared" ref="IT55" si="664">(IT54/IT$6)*100</f>
        <v>0</v>
      </c>
      <c r="IU55" s="179">
        <f t="shared" ref="IU55" si="665">(IU54/IU$6)*100</f>
        <v>0</v>
      </c>
      <c r="IV55" s="179">
        <f t="shared" ref="IV55:JD55" si="666">(IV54/IV$6)*100</f>
        <v>101.92011725906926</v>
      </c>
      <c r="IW55" s="179">
        <f t="shared" si="666"/>
        <v>101.0641973602377</v>
      </c>
      <c r="IX55" s="179">
        <f t="shared" si="666"/>
        <v>106.23076396963272</v>
      </c>
      <c r="IY55" s="179">
        <f t="shared" si="666"/>
        <v>106.09494235406825</v>
      </c>
      <c r="IZ55" s="179">
        <f t="shared" si="666"/>
        <v>104.91538826506405</v>
      </c>
      <c r="JA55" s="179">
        <f t="shared" si="666"/>
        <v>104.92154939936258</v>
      </c>
      <c r="JB55" s="179">
        <f t="shared" si="666"/>
        <v>105.45790383125781</v>
      </c>
      <c r="JC55" s="179">
        <f t="shared" si="666"/>
        <v>104.88447867298578</v>
      </c>
      <c r="JD55" s="179">
        <f t="shared" si="666"/>
        <v>101.38761467889907</v>
      </c>
      <c r="JE55" s="206">
        <f t="shared" ref="JE55" si="667">(JE54/JE$6)*100</f>
        <v>0</v>
      </c>
      <c r="JF55" s="179">
        <f t="shared" ref="JF55" si="668">(JF54/JF$6)*100</f>
        <v>0</v>
      </c>
      <c r="JG55" s="179">
        <f t="shared" ref="JG55" si="669">(JG54/JG$6)*100</f>
        <v>0</v>
      </c>
      <c r="JH55" s="179">
        <f t="shared" ref="JH55" si="670">(JH54/JH$6)*100</f>
        <v>0</v>
      </c>
      <c r="JI55" s="179">
        <f t="shared" ref="JI55" si="671">(JI54/JI$6)*100</f>
        <v>0</v>
      </c>
      <c r="JJ55" s="179">
        <f t="shared" ref="JJ55" si="672">(JJ54/JJ$6)*100</f>
        <v>0</v>
      </c>
      <c r="JK55" s="179">
        <f t="shared" ref="JK55" si="673">(JK54/JK$6)*100</f>
        <v>0</v>
      </c>
      <c r="JL55" s="179">
        <f t="shared" ref="JL55" si="674">(JL54/JL$6)*100</f>
        <v>0</v>
      </c>
      <c r="JM55" s="179">
        <f t="shared" ref="JM55" si="675">(JM54/JM$6)*100</f>
        <v>0</v>
      </c>
      <c r="JN55" s="179">
        <f t="shared" ref="JN55" si="676">(JN54/JN$6)*100</f>
        <v>0</v>
      </c>
      <c r="JO55" s="179">
        <f t="shared" ref="JO55" si="677">(JO54/JO$6)*100</f>
        <v>0</v>
      </c>
      <c r="JP55" s="179">
        <f t="shared" ref="JP55" si="678">(JP54/JP$6)*100</f>
        <v>0</v>
      </c>
      <c r="JQ55" s="179">
        <f t="shared" ref="JQ55" si="679">(JQ54/JQ$6)*100</f>
        <v>123.94209354120267</v>
      </c>
      <c r="JR55" s="179">
        <f t="shared" ref="JR55" si="680">(JR54/JR$6)*100</f>
        <v>0</v>
      </c>
      <c r="JS55" s="179">
        <f t="shared" ref="JS55" si="681">(JS54/JS$6)*100</f>
        <v>0</v>
      </c>
      <c r="JT55" s="179">
        <f t="shared" ref="JT55" si="682">(JT54/JT$6)*100</f>
        <v>0</v>
      </c>
      <c r="JU55" s="179">
        <f t="shared" ref="JU55" si="683">(JU54/JU$6)*100</f>
        <v>0</v>
      </c>
      <c r="JV55" s="179">
        <f t="shared" ref="JV55:KD55" si="684">(JV54/JV$6)*100</f>
        <v>124.65776018472702</v>
      </c>
      <c r="JW55" s="179">
        <f t="shared" si="684"/>
        <v>122.3155175197804</v>
      </c>
      <c r="JX55" s="179">
        <f t="shared" si="684"/>
        <v>132.32677902621722</v>
      </c>
      <c r="JY55" s="179">
        <f t="shared" si="684"/>
        <v>128.57352617282137</v>
      </c>
      <c r="JZ55" s="179">
        <f t="shared" si="684"/>
        <v>106.25789252139751</v>
      </c>
      <c r="KA55" s="179">
        <f t="shared" si="684"/>
        <v>108.3299194319268</v>
      </c>
      <c r="KB55" s="179">
        <f t="shared" si="684"/>
        <v>110.46231961517906</v>
      </c>
      <c r="KC55" s="179">
        <f t="shared" si="684"/>
        <v>108.19140308191405</v>
      </c>
      <c r="KD55" s="179">
        <f t="shared" si="684"/>
        <v>106.29278567667193</v>
      </c>
      <c r="KE55" s="206">
        <f t="shared" ref="KE55" si="685">(KE54/KE$6)*100</f>
        <v>0</v>
      </c>
      <c r="KF55" s="179">
        <f t="shared" ref="KF55" si="686">(KF54/KF$6)*100</f>
        <v>0</v>
      </c>
      <c r="KG55" s="179">
        <f t="shared" ref="KG55" si="687">(KG54/KG$6)*100</f>
        <v>0</v>
      </c>
      <c r="KH55" s="179">
        <f t="shared" ref="KH55" si="688">(KH54/KH$6)*100</f>
        <v>0</v>
      </c>
      <c r="KI55" s="179">
        <f t="shared" ref="KI55" si="689">(KI54/KI$6)*100</f>
        <v>0</v>
      </c>
      <c r="KJ55" s="179">
        <f t="shared" ref="KJ55" si="690">(KJ54/KJ$6)*100</f>
        <v>0</v>
      </c>
      <c r="KK55" s="179">
        <f t="shared" ref="KK55" si="691">(KK54/KK$6)*100</f>
        <v>0</v>
      </c>
      <c r="KL55" s="179">
        <f t="shared" ref="KL55" si="692">(KL54/KL$6)*100</f>
        <v>0</v>
      </c>
      <c r="KM55" s="179">
        <f t="shared" ref="KM55" si="693">(KM54/KM$6)*100</f>
        <v>0</v>
      </c>
      <c r="KN55" s="179">
        <f t="shared" ref="KN55" si="694">(KN54/KN$6)*100</f>
        <v>0</v>
      </c>
      <c r="KO55" s="179">
        <f t="shared" ref="KO55" si="695">(KO54/KO$6)*100</f>
        <v>0</v>
      </c>
      <c r="KP55" s="179">
        <f t="shared" ref="KP55" si="696">(KP54/KP$6)*100</f>
        <v>0</v>
      </c>
      <c r="KQ55" s="179">
        <f t="shared" ref="KQ55" si="697">(KQ54/KQ$6)*100</f>
        <v>110.61537007278571</v>
      </c>
      <c r="KR55" s="179">
        <f t="shared" ref="KR55" si="698">(KR54/KR$6)*100</f>
        <v>0</v>
      </c>
      <c r="KS55" s="179">
        <f t="shared" ref="KS55" si="699">(KS54/KS$6)*100</f>
        <v>0</v>
      </c>
      <c r="KT55" s="179">
        <f t="shared" ref="KT55" si="700">(KT54/KT$6)*100</f>
        <v>0</v>
      </c>
      <c r="KU55" s="179">
        <f t="shared" ref="KU55" si="701">(KU54/KU$6)*100</f>
        <v>0</v>
      </c>
      <c r="KV55" s="179">
        <f t="shared" ref="KV55:LD55" si="702">(KV54/KV$6)*100</f>
        <v>114.1454256625027</v>
      </c>
      <c r="KW55" s="179">
        <f t="shared" si="702"/>
        <v>103.74956521739132</v>
      </c>
      <c r="KX55" s="179">
        <f t="shared" si="702"/>
        <v>119.7082791207286</v>
      </c>
      <c r="KY55" s="179">
        <f t="shared" si="702"/>
        <v>112.04250684795882</v>
      </c>
      <c r="KZ55" s="179">
        <f t="shared" si="702"/>
        <v>111.63354974096661</v>
      </c>
      <c r="LA55" s="179">
        <f t="shared" si="702"/>
        <v>115.62194246950624</v>
      </c>
      <c r="LB55" s="179">
        <f t="shared" si="702"/>
        <v>116.22184364944161</v>
      </c>
      <c r="LC55" s="179">
        <f t="shared" si="702"/>
        <v>112.28808315802499</v>
      </c>
      <c r="LD55" s="179">
        <f t="shared" si="702"/>
        <v>105.40588760035683</v>
      </c>
      <c r="LE55" s="206">
        <f t="shared" ref="LE55" si="703">(LE54/LE$6)*100</f>
        <v>0</v>
      </c>
      <c r="LF55" s="179">
        <f t="shared" ref="LF55" si="704">(LF54/LF$6)*100</f>
        <v>0</v>
      </c>
      <c r="LG55" s="179">
        <f t="shared" ref="LG55" si="705">(LG54/LG$6)*100</f>
        <v>0</v>
      </c>
      <c r="LH55" s="179">
        <f t="shared" ref="LH55" si="706">(LH54/LH$6)*100</f>
        <v>0</v>
      </c>
      <c r="LI55" s="179">
        <f t="shared" ref="LI55" si="707">(LI54/LI$6)*100</f>
        <v>0</v>
      </c>
      <c r="LJ55" s="179">
        <f t="shared" ref="LJ55" si="708">(LJ54/LJ$6)*100</f>
        <v>0</v>
      </c>
      <c r="LK55" s="179">
        <f t="shared" ref="LK55" si="709">(LK54/LK$6)*100</f>
        <v>0</v>
      </c>
      <c r="LL55" s="179">
        <f t="shared" ref="LL55" si="710">(LL54/LL$6)*100</f>
        <v>0</v>
      </c>
      <c r="LM55" s="179">
        <f t="shared" ref="LM55" si="711">(LM54/LM$6)*100</f>
        <v>0</v>
      </c>
      <c r="LN55" s="179">
        <f t="shared" ref="LN55" si="712">(LN54/LN$6)*100</f>
        <v>0</v>
      </c>
      <c r="LO55" s="179">
        <f t="shared" ref="LO55" si="713">(LO54/LO$6)*100</f>
        <v>0</v>
      </c>
      <c r="LP55" s="179">
        <f t="shared" ref="LP55" si="714">(LP54/LP$6)*100</f>
        <v>0</v>
      </c>
      <c r="LQ55" s="179">
        <f t="shared" ref="LQ55" si="715">(LQ54/LQ$6)*100</f>
        <v>211.33997785160577</v>
      </c>
      <c r="LR55" s="179">
        <f t="shared" ref="LR55" si="716">(LR54/LR$6)*100</f>
        <v>0</v>
      </c>
      <c r="LS55" s="179">
        <f t="shared" ref="LS55" si="717">(LS54/LS$6)*100</f>
        <v>0</v>
      </c>
      <c r="LT55" s="179">
        <f t="shared" ref="LT55" si="718">(LT54/LT$6)*100</f>
        <v>0</v>
      </c>
      <c r="LU55" s="179">
        <f t="shared" ref="LU55" si="719">(LU54/LU$6)*100</f>
        <v>0</v>
      </c>
      <c r="LV55" s="179">
        <f t="shared" ref="LV55:MD55" si="720">(LV54/LV$6)*100</f>
        <v>177.09871244635193</v>
      </c>
      <c r="LW55" s="179">
        <f t="shared" si="720"/>
        <v>152.83541964210704</v>
      </c>
      <c r="LX55" s="179">
        <f t="shared" si="720"/>
        <v>197.75565038722934</v>
      </c>
      <c r="LY55" s="179">
        <f t="shared" si="720"/>
        <v>185.97604963208772</v>
      </c>
      <c r="LZ55" s="179">
        <f t="shared" si="720"/>
        <v>184.54427271414127</v>
      </c>
      <c r="MA55" s="179">
        <f t="shared" si="720"/>
        <v>175.45008183306058</v>
      </c>
      <c r="MB55" s="179">
        <f t="shared" si="720"/>
        <v>177.29526873073314</v>
      </c>
      <c r="MC55" s="179">
        <f t="shared" si="720"/>
        <v>160.55548137267991</v>
      </c>
      <c r="MD55" s="179">
        <f t="shared" si="720"/>
        <v>164.42110655737704</v>
      </c>
      <c r="ME55" s="206">
        <f t="shared" ref="ME55" si="721">(ME54/ME$6)*100</f>
        <v>0</v>
      </c>
      <c r="MF55" s="179">
        <f t="shared" ref="MF55" si="722">(MF54/MF$6)*100</f>
        <v>0</v>
      </c>
      <c r="MG55" s="179">
        <f t="shared" ref="MG55" si="723">(MG54/MG$6)*100</f>
        <v>0</v>
      </c>
      <c r="MH55" s="179">
        <f t="shared" ref="MH55" si="724">(MH54/MH$6)*100</f>
        <v>0</v>
      </c>
      <c r="MI55" s="179">
        <f t="shared" ref="MI55" si="725">(MI54/MI$6)*100</f>
        <v>0</v>
      </c>
      <c r="MJ55" s="179">
        <f t="shared" ref="MJ55" si="726">(MJ54/MJ$6)*100</f>
        <v>0</v>
      </c>
      <c r="MK55" s="179">
        <f t="shared" ref="MK55" si="727">(MK54/MK$6)*100</f>
        <v>0</v>
      </c>
      <c r="ML55" s="179">
        <f t="shared" ref="ML55" si="728">(ML54/ML$6)*100</f>
        <v>0</v>
      </c>
      <c r="MM55" s="179">
        <f t="shared" ref="MM55" si="729">(MM54/MM$6)*100</f>
        <v>0</v>
      </c>
      <c r="MN55" s="179">
        <f t="shared" ref="MN55" si="730">(MN54/MN$6)*100</f>
        <v>0</v>
      </c>
      <c r="MO55" s="179">
        <f t="shared" ref="MO55" si="731">(MO54/MO$6)*100</f>
        <v>0</v>
      </c>
      <c r="MP55" s="179">
        <f t="shared" ref="MP55" si="732">(MP54/MP$6)*100</f>
        <v>0</v>
      </c>
      <c r="MQ55" s="179">
        <f t="shared" ref="MQ55" si="733">(MQ54/MQ$6)*100</f>
        <v>133.9402985074627</v>
      </c>
      <c r="MR55" s="179">
        <f t="shared" ref="MR55" si="734">(MR54/MR$6)*100</f>
        <v>0</v>
      </c>
      <c r="MS55" s="179">
        <f t="shared" ref="MS55" si="735">(MS54/MS$6)*100</f>
        <v>0</v>
      </c>
      <c r="MT55" s="179">
        <f t="shared" ref="MT55" si="736">(MT54/MT$6)*100</f>
        <v>0</v>
      </c>
      <c r="MU55" s="179">
        <f t="shared" ref="MU55" si="737">(MU54/MU$6)*100</f>
        <v>0</v>
      </c>
      <c r="MV55" s="179">
        <f t="shared" ref="MV55:ND55" si="738">(MV54/MV$6)*100</f>
        <v>130.49132947976878</v>
      </c>
      <c r="MW55" s="179">
        <f t="shared" si="738"/>
        <v>123.25097168239867</v>
      </c>
      <c r="MX55" s="179">
        <f t="shared" si="738"/>
        <v>124.57502084803387</v>
      </c>
      <c r="MY55" s="179">
        <f t="shared" si="738"/>
        <v>116.00199255721277</v>
      </c>
      <c r="MZ55" s="179">
        <f t="shared" si="738"/>
        <v>119.89247311827957</v>
      </c>
      <c r="NA55" s="179">
        <f t="shared" si="738"/>
        <v>122.32588936375129</v>
      </c>
      <c r="NB55" s="179">
        <f t="shared" si="738"/>
        <v>116.87729779411764</v>
      </c>
      <c r="NC55" s="179">
        <f t="shared" si="738"/>
        <v>119.1768115942029</v>
      </c>
      <c r="ND55" s="179">
        <f t="shared" si="738"/>
        <v>124.56110351117191</v>
      </c>
    </row>
    <row r="56" spans="1:368">
      <c r="A56" s="127" t="s">
        <v>138</v>
      </c>
      <c r="B56" s="127"/>
      <c r="C56" s="127"/>
      <c r="D56" s="127"/>
      <c r="E56" s="127"/>
      <c r="F56" s="127"/>
      <c r="G56" s="127"/>
      <c r="H56" s="127"/>
      <c r="I56" s="127"/>
      <c r="J56" s="127"/>
      <c r="K56" s="127"/>
      <c r="L56" s="127"/>
      <c r="M56" s="127"/>
      <c r="N56" s="127"/>
      <c r="O56" s="127"/>
      <c r="P56" s="127">
        <v>5661</v>
      </c>
      <c r="Q56" s="127"/>
      <c r="R56" s="127"/>
      <c r="S56" s="127"/>
      <c r="T56" s="127"/>
      <c r="U56" s="127">
        <v>7520</v>
      </c>
      <c r="V56" s="127">
        <v>8050</v>
      </c>
      <c r="W56" s="127">
        <v>8176</v>
      </c>
      <c r="X56" s="127">
        <v>8490.5</v>
      </c>
      <c r="Y56" s="127">
        <v>8981</v>
      </c>
      <c r="Z56" s="127">
        <v>9157</v>
      </c>
      <c r="AA56" s="127">
        <v>9600</v>
      </c>
      <c r="AB56" s="127">
        <v>10500</v>
      </c>
      <c r="AC56" s="127">
        <v>11873.5</v>
      </c>
      <c r="AD56" s="143"/>
      <c r="AE56" s="127"/>
      <c r="AF56" s="127"/>
      <c r="AG56" s="127"/>
      <c r="AH56" s="127"/>
      <c r="AI56" s="127"/>
      <c r="AJ56" s="127"/>
      <c r="AK56" s="127"/>
      <c r="AL56" s="127"/>
      <c r="AM56" s="127"/>
      <c r="AN56" s="127"/>
      <c r="AO56" s="127"/>
      <c r="AP56" s="127"/>
      <c r="AQ56" s="127">
        <v>13418</v>
      </c>
      <c r="AR56" s="127"/>
      <c r="AS56" s="127"/>
      <c r="AT56" s="127"/>
      <c r="AU56" s="127"/>
      <c r="AV56" s="127">
        <v>17212</v>
      </c>
      <c r="AW56" s="127">
        <v>18415</v>
      </c>
      <c r="AX56" s="127">
        <v>18800</v>
      </c>
      <c r="AY56" s="127">
        <v>19522.5</v>
      </c>
      <c r="AZ56" s="127">
        <v>20486</v>
      </c>
      <c r="BA56" s="127">
        <v>20892</v>
      </c>
      <c r="BB56" s="127">
        <v>21870</v>
      </c>
      <c r="BC56" s="127">
        <v>23361</v>
      </c>
      <c r="BD56" s="127">
        <v>29252</v>
      </c>
      <c r="BE56" s="143"/>
      <c r="BF56" s="127"/>
      <c r="BG56" s="127"/>
      <c r="BH56" s="127"/>
      <c r="BI56" s="127"/>
      <c r="BJ56" s="127"/>
      <c r="BK56" s="127"/>
      <c r="BL56" s="127"/>
      <c r="BM56" s="127"/>
      <c r="BN56" s="127"/>
      <c r="BO56" s="127"/>
      <c r="BP56" s="127"/>
      <c r="BQ56" s="127">
        <v>7490</v>
      </c>
      <c r="BR56" s="127"/>
      <c r="BS56" s="127"/>
      <c r="BT56" s="127"/>
      <c r="BU56" s="127"/>
      <c r="BV56" s="127">
        <v>9886</v>
      </c>
      <c r="BW56" s="127">
        <v>10416</v>
      </c>
      <c r="BX56" s="127">
        <v>10670</v>
      </c>
      <c r="BY56" s="127">
        <v>11242</v>
      </c>
      <c r="BZ56" s="127">
        <v>12022</v>
      </c>
      <c r="CA56" s="127">
        <v>12700</v>
      </c>
      <c r="CB56" s="127">
        <v>13366</v>
      </c>
      <c r="CC56" s="127">
        <v>14066</v>
      </c>
      <c r="CD56" s="127">
        <v>14880</v>
      </c>
      <c r="CE56" s="143"/>
      <c r="CF56" s="127"/>
      <c r="CG56" s="127"/>
      <c r="CH56" s="127"/>
      <c r="CI56" s="127"/>
      <c r="CJ56" s="127"/>
      <c r="CK56" s="127"/>
      <c r="CL56" s="127"/>
      <c r="CM56" s="127"/>
      <c r="CN56" s="127"/>
      <c r="CO56" s="127"/>
      <c r="CP56" s="127"/>
      <c r="CQ56" s="127">
        <v>19322</v>
      </c>
      <c r="CR56" s="127"/>
      <c r="CS56" s="127"/>
      <c r="CT56" s="127"/>
      <c r="CU56" s="127"/>
      <c r="CV56" s="127">
        <v>25486</v>
      </c>
      <c r="CW56" s="127">
        <v>26880</v>
      </c>
      <c r="CX56" s="127">
        <v>27566</v>
      </c>
      <c r="CY56" s="127">
        <v>29074</v>
      </c>
      <c r="CZ56" s="127">
        <v>30970</v>
      </c>
      <c r="DA56" s="127">
        <v>32880</v>
      </c>
      <c r="DB56" s="127">
        <v>34908</v>
      </c>
      <c r="DC56" s="127">
        <v>35858</v>
      </c>
      <c r="DD56" s="127">
        <v>36948</v>
      </c>
      <c r="DE56" s="143"/>
      <c r="DF56" s="127"/>
      <c r="DG56" s="127"/>
      <c r="DH56" s="127"/>
      <c r="DI56" s="127"/>
      <c r="DJ56" s="127"/>
      <c r="DK56" s="127"/>
      <c r="DL56" s="127"/>
      <c r="DM56" s="127"/>
      <c r="DN56" s="127"/>
      <c r="DO56" s="127"/>
      <c r="DP56" s="127"/>
      <c r="DQ56" s="10" t="s">
        <v>17</v>
      </c>
      <c r="DR56" s="127"/>
      <c r="DS56" s="127"/>
      <c r="DT56" s="127"/>
      <c r="DU56" s="127"/>
      <c r="DV56" s="10" t="s">
        <v>17</v>
      </c>
      <c r="DW56" s="10" t="s">
        <v>17</v>
      </c>
      <c r="DX56" s="10" t="s">
        <v>17</v>
      </c>
      <c r="DY56" s="10" t="s">
        <v>17</v>
      </c>
      <c r="DZ56" s="10" t="s">
        <v>17</v>
      </c>
      <c r="EA56" s="10" t="s">
        <v>17</v>
      </c>
      <c r="EB56" s="10" t="s">
        <v>17</v>
      </c>
      <c r="EC56" s="10" t="s">
        <v>17</v>
      </c>
      <c r="ED56" s="10" t="s">
        <v>17</v>
      </c>
      <c r="EE56" s="143"/>
      <c r="EF56" s="127"/>
      <c r="EG56" s="127"/>
      <c r="EH56" s="127"/>
      <c r="EI56" s="127"/>
      <c r="EJ56" s="127"/>
      <c r="EK56" s="127"/>
      <c r="EL56" s="127"/>
      <c r="EM56" s="127"/>
      <c r="EN56" s="127"/>
      <c r="EO56" s="127"/>
      <c r="EP56" s="127"/>
      <c r="EQ56" s="6" t="s">
        <v>17</v>
      </c>
      <c r="ER56" s="127"/>
      <c r="ES56" s="127"/>
      <c r="ET56" s="127"/>
      <c r="EU56" s="127"/>
      <c r="EV56" s="10" t="s">
        <v>17</v>
      </c>
      <c r="EW56" s="10" t="s">
        <v>17</v>
      </c>
      <c r="EX56" s="10" t="s">
        <v>17</v>
      </c>
      <c r="EY56" s="10" t="s">
        <v>17</v>
      </c>
      <c r="EZ56" s="10" t="s">
        <v>17</v>
      </c>
      <c r="FA56" s="10" t="s">
        <v>17</v>
      </c>
      <c r="FB56" s="10" t="s">
        <v>17</v>
      </c>
      <c r="FC56" s="10" t="s">
        <v>17</v>
      </c>
      <c r="FD56" s="10" t="s">
        <v>17</v>
      </c>
      <c r="FE56" s="143"/>
      <c r="FF56" s="127"/>
      <c r="FG56" s="127"/>
      <c r="FH56" s="127"/>
      <c r="FI56" s="127"/>
      <c r="FJ56" s="127"/>
      <c r="FK56" s="127"/>
      <c r="FL56" s="127"/>
      <c r="FM56" s="127"/>
      <c r="FN56" s="127"/>
      <c r="FO56" s="127"/>
      <c r="FP56" s="127"/>
      <c r="FQ56" s="127">
        <v>5762</v>
      </c>
      <c r="FR56" s="127"/>
      <c r="FS56" s="127"/>
      <c r="FT56" s="127"/>
      <c r="FU56" s="127"/>
      <c r="FV56" s="127">
        <v>7496</v>
      </c>
      <c r="FW56" s="127">
        <v>7889</v>
      </c>
      <c r="FX56" s="127">
        <v>8151.5</v>
      </c>
      <c r="FY56" s="127">
        <v>8431</v>
      </c>
      <c r="FZ56" s="127">
        <v>8893</v>
      </c>
      <c r="GA56" s="127">
        <v>9077</v>
      </c>
      <c r="GB56" s="127">
        <v>9516</v>
      </c>
      <c r="GC56" s="127">
        <v>10017</v>
      </c>
      <c r="GD56" s="127">
        <v>10418</v>
      </c>
      <c r="GE56" s="143"/>
      <c r="GF56" s="127"/>
      <c r="GG56" s="127"/>
      <c r="GH56" s="127"/>
      <c r="GI56" s="127"/>
      <c r="GJ56" s="127"/>
      <c r="GK56" s="127"/>
      <c r="GL56" s="127"/>
      <c r="GM56" s="127"/>
      <c r="GN56" s="127"/>
      <c r="GO56" s="127"/>
      <c r="GP56" s="127"/>
      <c r="GQ56" s="127">
        <v>13444</v>
      </c>
      <c r="GR56" s="127"/>
      <c r="GS56" s="127"/>
      <c r="GT56" s="127"/>
      <c r="GU56" s="127"/>
      <c r="GV56" s="127">
        <v>17188</v>
      </c>
      <c r="GW56" s="127">
        <v>18274</v>
      </c>
      <c r="GX56" s="127">
        <v>18775.5</v>
      </c>
      <c r="GY56" s="127">
        <v>19463</v>
      </c>
      <c r="GZ56" s="127">
        <v>20398</v>
      </c>
      <c r="HA56" s="127">
        <v>20812</v>
      </c>
      <c r="HB56" s="127">
        <v>21786</v>
      </c>
      <c r="HC56" s="127">
        <v>22878</v>
      </c>
      <c r="HD56" s="127">
        <v>23107</v>
      </c>
      <c r="HE56" s="143"/>
      <c r="HF56" s="127"/>
      <c r="HG56" s="127"/>
      <c r="HH56" s="127"/>
      <c r="HI56" s="127"/>
      <c r="HJ56" s="127"/>
      <c r="HK56" s="127"/>
      <c r="HL56" s="127"/>
      <c r="HM56" s="127"/>
      <c r="HN56" s="127"/>
      <c r="HO56" s="127"/>
      <c r="HP56" s="127"/>
      <c r="HQ56" s="127">
        <v>5661</v>
      </c>
      <c r="HR56" s="127"/>
      <c r="HS56" s="127"/>
      <c r="HT56" s="127"/>
      <c r="HU56" s="127"/>
      <c r="HV56" s="127">
        <v>7462</v>
      </c>
      <c r="HW56" s="6" t="s">
        <v>17</v>
      </c>
      <c r="HX56" s="127">
        <v>8104</v>
      </c>
      <c r="HY56" s="127">
        <v>8440</v>
      </c>
      <c r="HZ56" s="21" t="s">
        <v>17</v>
      </c>
      <c r="IA56" s="21" t="s">
        <v>17</v>
      </c>
      <c r="IB56" s="21" t="s">
        <v>17</v>
      </c>
      <c r="IC56" s="21" t="s">
        <v>17</v>
      </c>
      <c r="ID56" s="21" t="s">
        <v>17</v>
      </c>
      <c r="IE56" s="143"/>
      <c r="IF56" s="127"/>
      <c r="IG56" s="127"/>
      <c r="IH56" s="127"/>
      <c r="II56" s="127"/>
      <c r="IJ56" s="127"/>
      <c r="IK56" s="127"/>
      <c r="IL56" s="127"/>
      <c r="IM56" s="127"/>
      <c r="IN56" s="127"/>
      <c r="IO56" s="127"/>
      <c r="IP56" s="127"/>
      <c r="IQ56" s="127">
        <v>13369</v>
      </c>
      <c r="IR56" s="127"/>
      <c r="IS56" s="127"/>
      <c r="IT56" s="127"/>
      <c r="IU56" s="127"/>
      <c r="IV56" s="127">
        <v>17154</v>
      </c>
      <c r="IW56" s="6" t="s">
        <v>17</v>
      </c>
      <c r="IX56" s="127">
        <v>18728</v>
      </c>
      <c r="IY56" s="127">
        <v>19472</v>
      </c>
      <c r="IZ56" s="6" t="s">
        <v>17</v>
      </c>
      <c r="JA56" s="6" t="s">
        <v>17</v>
      </c>
      <c r="JB56" s="6" t="s">
        <v>17</v>
      </c>
      <c r="JC56" s="6" t="s">
        <v>17</v>
      </c>
      <c r="JD56" s="6" t="s">
        <v>17</v>
      </c>
      <c r="JE56" s="143"/>
      <c r="JF56" s="127"/>
      <c r="JG56" s="127"/>
      <c r="JH56" s="127"/>
      <c r="JI56" s="127"/>
      <c r="JJ56" s="127"/>
      <c r="JK56" s="127"/>
      <c r="JL56" s="127"/>
      <c r="JM56" s="127"/>
      <c r="JN56" s="127"/>
      <c r="JO56" s="127"/>
      <c r="JP56" s="127"/>
      <c r="JQ56" s="127">
        <v>5556</v>
      </c>
      <c r="JR56" s="127"/>
      <c r="JS56" s="127"/>
      <c r="JT56" s="127"/>
      <c r="JU56" s="127"/>
      <c r="JV56" s="127">
        <v>7813</v>
      </c>
      <c r="JW56" s="127">
        <v>8350</v>
      </c>
      <c r="JX56" s="127">
        <v>8555</v>
      </c>
      <c r="JY56" s="127">
        <v>8911</v>
      </c>
      <c r="JZ56" s="127">
        <v>9376</v>
      </c>
      <c r="KA56" s="127">
        <v>9560</v>
      </c>
      <c r="KB56" s="127">
        <v>10016</v>
      </c>
      <c r="KC56" s="127">
        <v>10500</v>
      </c>
      <c r="KD56" s="127">
        <v>10919</v>
      </c>
      <c r="KE56" s="143"/>
      <c r="KF56" s="127"/>
      <c r="KG56" s="127"/>
      <c r="KH56" s="127"/>
      <c r="KI56" s="127"/>
      <c r="KJ56" s="127"/>
      <c r="KK56" s="127"/>
      <c r="KL56" s="127"/>
      <c r="KM56" s="127"/>
      <c r="KN56" s="127"/>
      <c r="KO56" s="127"/>
      <c r="KP56" s="127"/>
      <c r="KQ56" s="127">
        <v>13072</v>
      </c>
      <c r="KR56" s="127"/>
      <c r="KS56" s="127"/>
      <c r="KT56" s="127"/>
      <c r="KU56" s="127"/>
      <c r="KV56" s="127">
        <v>18254</v>
      </c>
      <c r="KW56" s="127">
        <v>18715</v>
      </c>
      <c r="KX56" s="127">
        <v>19179</v>
      </c>
      <c r="KY56" s="127">
        <v>19943</v>
      </c>
      <c r="KZ56" s="127">
        <v>20881</v>
      </c>
      <c r="LA56" s="127">
        <v>21295</v>
      </c>
      <c r="LB56" s="127">
        <v>22286</v>
      </c>
      <c r="LC56" s="127">
        <v>23361</v>
      </c>
      <c r="LD56" s="127">
        <v>23608</v>
      </c>
      <c r="LE56" s="143"/>
      <c r="LF56" s="127"/>
      <c r="LG56" s="127"/>
      <c r="LH56" s="127"/>
      <c r="LI56" s="127"/>
      <c r="LJ56" s="127"/>
      <c r="LK56" s="127"/>
      <c r="LL56" s="127"/>
      <c r="LM56" s="127"/>
      <c r="LN56" s="127"/>
      <c r="LO56" s="127"/>
      <c r="LP56" s="127"/>
      <c r="LQ56" s="6" t="s">
        <v>17</v>
      </c>
      <c r="LR56" s="127"/>
      <c r="LS56" s="127"/>
      <c r="LT56" s="127"/>
      <c r="LU56" s="127"/>
      <c r="LV56" s="127">
        <v>5825</v>
      </c>
      <c r="LW56" s="6" t="s">
        <v>17</v>
      </c>
      <c r="LX56" s="127">
        <v>5994</v>
      </c>
      <c r="LY56" s="127">
        <v>6393</v>
      </c>
      <c r="LZ56" s="6" t="s">
        <v>17</v>
      </c>
      <c r="MA56" s="6" t="s">
        <v>17</v>
      </c>
      <c r="MB56" s="6" t="s">
        <v>17</v>
      </c>
      <c r="MC56" s="6">
        <v>12024</v>
      </c>
      <c r="MD56" s="127">
        <v>12838</v>
      </c>
      <c r="ME56" s="143"/>
      <c r="MF56" s="127"/>
      <c r="MG56" s="127"/>
      <c r="MH56" s="127"/>
      <c r="MI56" s="127"/>
      <c r="MJ56" s="127"/>
      <c r="MK56" s="127"/>
      <c r="ML56" s="127"/>
      <c r="MM56" s="127"/>
      <c r="MN56" s="127"/>
      <c r="MO56" s="127"/>
      <c r="MP56" s="127"/>
      <c r="MQ56" s="6" t="s">
        <v>17</v>
      </c>
      <c r="MR56" s="127"/>
      <c r="MS56" s="127"/>
      <c r="MT56" s="127"/>
      <c r="MU56" s="127"/>
      <c r="MV56" s="127">
        <v>7840</v>
      </c>
      <c r="MW56" s="6" t="s">
        <v>17</v>
      </c>
      <c r="MX56" s="127">
        <v>7880</v>
      </c>
      <c r="MY56" s="127">
        <v>8412</v>
      </c>
      <c r="MZ56" s="366" t="s">
        <v>223</v>
      </c>
      <c r="NA56" s="366" t="s">
        <v>223</v>
      </c>
      <c r="NB56" s="366" t="s">
        <v>223</v>
      </c>
      <c r="NC56" s="366">
        <v>33816</v>
      </c>
      <c r="ND56" s="127">
        <v>34906</v>
      </c>
    </row>
    <row r="57" spans="1:368">
      <c r="A57" s="127" t="s">
        <v>139</v>
      </c>
      <c r="B57" s="127"/>
      <c r="C57" s="127"/>
      <c r="D57" s="127"/>
      <c r="E57" s="127"/>
      <c r="F57" s="127"/>
      <c r="G57" s="127"/>
      <c r="H57" s="127"/>
      <c r="I57" s="127"/>
      <c r="J57" s="127"/>
      <c r="K57" s="127"/>
      <c r="L57" s="127"/>
      <c r="M57" s="127"/>
      <c r="N57" s="127"/>
      <c r="O57" s="127"/>
      <c r="P57" s="127">
        <v>4967.5</v>
      </c>
      <c r="Q57" s="127"/>
      <c r="R57" s="127"/>
      <c r="S57" s="127"/>
      <c r="T57" s="127"/>
      <c r="U57" s="127">
        <v>6855</v>
      </c>
      <c r="V57" s="127">
        <v>7850.5</v>
      </c>
      <c r="W57" s="127">
        <v>7575</v>
      </c>
      <c r="X57" s="127">
        <v>7575</v>
      </c>
      <c r="Y57" s="127">
        <v>8920</v>
      </c>
      <c r="Z57" s="127">
        <v>7796</v>
      </c>
      <c r="AA57" s="3">
        <v>7796</v>
      </c>
      <c r="AB57" s="3">
        <v>7685.5</v>
      </c>
      <c r="AC57" s="3">
        <v>8301.5</v>
      </c>
      <c r="AD57" s="143"/>
      <c r="AE57" s="127"/>
      <c r="AF57" s="127"/>
      <c r="AG57" s="127"/>
      <c r="AH57" s="127"/>
      <c r="AI57" s="127"/>
      <c r="AJ57" s="127"/>
      <c r="AK57" s="127"/>
      <c r="AL57" s="127"/>
      <c r="AM57" s="127"/>
      <c r="AN57" s="127"/>
      <c r="AO57" s="127"/>
      <c r="AP57" s="127"/>
      <c r="AQ57" s="127">
        <v>11402.5</v>
      </c>
      <c r="AR57" s="127"/>
      <c r="AS57" s="127"/>
      <c r="AT57" s="127"/>
      <c r="AU57" s="127"/>
      <c r="AV57" s="127">
        <v>17092</v>
      </c>
      <c r="AW57" s="127">
        <v>17260.5</v>
      </c>
      <c r="AX57" s="127">
        <v>18455</v>
      </c>
      <c r="AY57" s="127">
        <v>18455</v>
      </c>
      <c r="AZ57" s="127">
        <v>18255</v>
      </c>
      <c r="BA57" s="3">
        <v>18305</v>
      </c>
      <c r="BB57" s="3">
        <v>18305</v>
      </c>
      <c r="BC57" s="3">
        <v>18406.5</v>
      </c>
      <c r="BD57" s="3">
        <v>19173</v>
      </c>
      <c r="BE57" s="143"/>
      <c r="BF57" s="127"/>
      <c r="BG57" s="127"/>
      <c r="BH57" s="127"/>
      <c r="BI57" s="127"/>
      <c r="BJ57" s="127"/>
      <c r="BK57" s="127"/>
      <c r="BL57" s="127"/>
      <c r="BM57" s="127"/>
      <c r="BN57" s="127"/>
      <c r="BO57" s="127"/>
      <c r="BP57" s="127"/>
      <c r="BQ57" s="6" t="s">
        <v>17</v>
      </c>
      <c r="BR57" s="127"/>
      <c r="BS57" s="127"/>
      <c r="BT57" s="127"/>
      <c r="BU57" s="127"/>
      <c r="BV57" s="10" t="s">
        <v>17</v>
      </c>
      <c r="BW57" s="10" t="s">
        <v>17</v>
      </c>
      <c r="BX57" s="10" t="s">
        <v>17</v>
      </c>
      <c r="BY57" s="10" t="s">
        <v>17</v>
      </c>
      <c r="BZ57" s="10" t="s">
        <v>17</v>
      </c>
      <c r="CA57" s="10" t="s">
        <v>17</v>
      </c>
      <c r="CB57" s="10" t="s">
        <v>17</v>
      </c>
      <c r="CC57" s="10" t="s">
        <v>17</v>
      </c>
      <c r="CD57" s="10" t="s">
        <v>17</v>
      </c>
      <c r="CE57" s="143"/>
      <c r="CF57" s="127"/>
      <c r="CG57" s="127"/>
      <c r="CH57" s="127"/>
      <c r="CI57" s="127"/>
      <c r="CJ57" s="127"/>
      <c r="CK57" s="127"/>
      <c r="CL57" s="127"/>
      <c r="CM57" s="127"/>
      <c r="CN57" s="127"/>
      <c r="CO57" s="127"/>
      <c r="CP57" s="127"/>
      <c r="CQ57" s="6" t="s">
        <v>17</v>
      </c>
      <c r="CR57" s="127"/>
      <c r="CS57" s="127"/>
      <c r="CT57" s="127"/>
      <c r="CU57" s="127"/>
      <c r="CV57" s="10" t="s">
        <v>17</v>
      </c>
      <c r="CW57" s="10" t="s">
        <v>17</v>
      </c>
      <c r="CX57" s="10" t="s">
        <v>17</v>
      </c>
      <c r="CY57" s="10" t="s">
        <v>17</v>
      </c>
      <c r="CZ57" s="10" t="s">
        <v>17</v>
      </c>
      <c r="DA57" s="10" t="s">
        <v>17</v>
      </c>
      <c r="DB57" s="10" t="s">
        <v>17</v>
      </c>
      <c r="DC57" s="10" t="s">
        <v>17</v>
      </c>
      <c r="DD57" s="10" t="s">
        <v>17</v>
      </c>
      <c r="DE57" s="143"/>
      <c r="DF57" s="127"/>
      <c r="DG57" s="127"/>
      <c r="DH57" s="127"/>
      <c r="DI57" s="127"/>
      <c r="DJ57" s="127"/>
      <c r="DK57" s="127"/>
      <c r="DL57" s="127"/>
      <c r="DM57" s="127"/>
      <c r="DN57" s="127"/>
      <c r="DO57" s="127"/>
      <c r="DP57" s="127"/>
      <c r="DQ57" s="127">
        <v>6328</v>
      </c>
      <c r="DR57" s="127"/>
      <c r="DS57" s="127"/>
      <c r="DT57" s="127"/>
      <c r="DU57" s="127"/>
      <c r="DV57" s="127">
        <v>9626</v>
      </c>
      <c r="DW57" s="127">
        <v>10142</v>
      </c>
      <c r="DX57" s="127">
        <v>10588</v>
      </c>
      <c r="DY57" s="127">
        <v>10594</v>
      </c>
      <c r="DZ57" s="127">
        <v>10600</v>
      </c>
      <c r="EA57" s="127">
        <v>10606</v>
      </c>
      <c r="EB57" s="127">
        <v>10610</v>
      </c>
      <c r="EC57" s="127">
        <v>10628</v>
      </c>
      <c r="ED57" s="3">
        <v>10902</v>
      </c>
      <c r="EE57" s="143"/>
      <c r="EF57" s="127"/>
      <c r="EG57" s="127"/>
      <c r="EH57" s="127"/>
      <c r="EI57" s="127"/>
      <c r="EJ57" s="127"/>
      <c r="EK57" s="127"/>
      <c r="EL57" s="127"/>
      <c r="EM57" s="127"/>
      <c r="EN57" s="127"/>
      <c r="EO57" s="127"/>
      <c r="EP57" s="127"/>
      <c r="EQ57" s="127">
        <v>15658</v>
      </c>
      <c r="ER57" s="127"/>
      <c r="ES57" s="127"/>
      <c r="ET57" s="127"/>
      <c r="EU57" s="127"/>
      <c r="EV57" s="127">
        <v>24776</v>
      </c>
      <c r="EW57" s="127">
        <v>25172</v>
      </c>
      <c r="EX57" s="127">
        <v>26308</v>
      </c>
      <c r="EY57" s="127">
        <v>27454</v>
      </c>
      <c r="EZ57" s="127">
        <v>27970</v>
      </c>
      <c r="FA57" s="127">
        <v>28486</v>
      </c>
      <c r="FB57" s="127">
        <v>28880</v>
      </c>
      <c r="FC57" s="127">
        <v>29498</v>
      </c>
      <c r="FD57" s="3">
        <v>30282</v>
      </c>
      <c r="FE57" s="143"/>
      <c r="FF57" s="127"/>
      <c r="FG57" s="127"/>
      <c r="FH57" s="127"/>
      <c r="FI57" s="127"/>
      <c r="FJ57" s="127"/>
      <c r="FK57" s="127"/>
      <c r="FL57" s="127"/>
      <c r="FM57" s="127"/>
      <c r="FN57" s="127"/>
      <c r="FO57" s="127"/>
      <c r="FP57" s="127"/>
      <c r="FQ57" s="6" t="s">
        <v>17</v>
      </c>
      <c r="FR57" s="127"/>
      <c r="FS57" s="127"/>
      <c r="FT57" s="127"/>
      <c r="FU57" s="127"/>
      <c r="FV57" s="127">
        <v>8174</v>
      </c>
      <c r="FW57" s="127">
        <v>8538</v>
      </c>
      <c r="FX57" s="127">
        <v>8900</v>
      </c>
      <c r="FY57" s="127">
        <v>8920</v>
      </c>
      <c r="FZ57" s="127">
        <v>8920</v>
      </c>
      <c r="GA57" s="127">
        <v>7796</v>
      </c>
      <c r="GB57" s="127">
        <v>7796</v>
      </c>
      <c r="GC57" s="127">
        <v>7796</v>
      </c>
      <c r="GD57" s="3">
        <v>8638</v>
      </c>
      <c r="GE57" s="143"/>
      <c r="GF57" s="127"/>
      <c r="GG57" s="127"/>
      <c r="GH57" s="127"/>
      <c r="GI57" s="127"/>
      <c r="GJ57" s="127"/>
      <c r="GK57" s="127"/>
      <c r="GL57" s="127"/>
      <c r="GM57" s="127"/>
      <c r="GN57" s="127"/>
      <c r="GO57" s="127"/>
      <c r="GP57" s="127"/>
      <c r="GQ57" s="10" t="s">
        <v>17</v>
      </c>
      <c r="GR57" s="127"/>
      <c r="GS57" s="127"/>
      <c r="GT57" s="127"/>
      <c r="GU57" s="127"/>
      <c r="GV57" s="127">
        <v>20384</v>
      </c>
      <c r="GW57" s="127">
        <v>20898</v>
      </c>
      <c r="GX57" s="127">
        <v>21260</v>
      </c>
      <c r="GY57" s="127">
        <v>21280</v>
      </c>
      <c r="GZ57" s="127">
        <v>21280</v>
      </c>
      <c r="HA57" s="127">
        <v>18508</v>
      </c>
      <c r="HB57" s="127">
        <v>18508</v>
      </c>
      <c r="HC57" s="127">
        <v>18508</v>
      </c>
      <c r="HD57" s="3">
        <v>20594</v>
      </c>
      <c r="HE57" s="143"/>
      <c r="HF57" s="127"/>
      <c r="HG57" s="127"/>
      <c r="HH57" s="127"/>
      <c r="HI57" s="127"/>
      <c r="HJ57" s="127"/>
      <c r="HK57" s="127"/>
      <c r="HL57" s="127"/>
      <c r="HM57" s="127"/>
      <c r="HN57" s="127"/>
      <c r="HO57" s="127"/>
      <c r="HP57" s="127"/>
      <c r="HQ57" s="127">
        <v>5510</v>
      </c>
      <c r="HR57" s="127"/>
      <c r="HS57" s="127"/>
      <c r="HT57" s="127"/>
      <c r="HU57" s="127"/>
      <c r="HV57" s="6" t="s">
        <v>17</v>
      </c>
      <c r="HW57" s="6" t="s">
        <v>17</v>
      </c>
      <c r="HX57" s="6" t="s">
        <v>17</v>
      </c>
      <c r="HY57" s="6" t="s">
        <v>17</v>
      </c>
      <c r="HZ57" s="6" t="s">
        <v>17</v>
      </c>
      <c r="IA57" s="6" t="s">
        <v>17</v>
      </c>
      <c r="IB57" s="6" t="s">
        <v>17</v>
      </c>
      <c r="IC57" s="6" t="s">
        <v>17</v>
      </c>
      <c r="ID57" s="21" t="s">
        <v>17</v>
      </c>
      <c r="IE57" s="143"/>
      <c r="IF57" s="127"/>
      <c r="IG57" s="127"/>
      <c r="IH57" s="127"/>
      <c r="II57" s="127"/>
      <c r="IJ57" s="127"/>
      <c r="IK57" s="127"/>
      <c r="IL57" s="127"/>
      <c r="IM57" s="127"/>
      <c r="IN57" s="127"/>
      <c r="IO57" s="127"/>
      <c r="IP57" s="127"/>
      <c r="IQ57" s="127">
        <v>13670</v>
      </c>
      <c r="IR57" s="127"/>
      <c r="IS57" s="127"/>
      <c r="IT57" s="127"/>
      <c r="IU57" s="127"/>
      <c r="IV57" s="6" t="s">
        <v>17</v>
      </c>
      <c r="IW57" s="6" t="s">
        <v>17</v>
      </c>
      <c r="IX57" s="6" t="s">
        <v>17</v>
      </c>
      <c r="IY57" s="6" t="s">
        <v>17</v>
      </c>
      <c r="IZ57" s="6" t="s">
        <v>17</v>
      </c>
      <c r="JA57" s="6" t="s">
        <v>17</v>
      </c>
      <c r="JB57" s="6" t="s">
        <v>17</v>
      </c>
      <c r="JC57" s="6" t="s">
        <v>17</v>
      </c>
      <c r="JD57" s="6" t="s">
        <v>17</v>
      </c>
      <c r="JE57" s="143"/>
      <c r="JF57" s="127"/>
      <c r="JG57" s="127"/>
      <c r="JH57" s="127"/>
      <c r="JI57" s="127"/>
      <c r="JJ57" s="127"/>
      <c r="JK57" s="127"/>
      <c r="JL57" s="127"/>
      <c r="JM57" s="127"/>
      <c r="JN57" s="127"/>
      <c r="JO57" s="127"/>
      <c r="JP57" s="127"/>
      <c r="JQ57" s="6" t="s">
        <v>17</v>
      </c>
      <c r="JR57" s="127"/>
      <c r="JS57" s="127"/>
      <c r="JT57" s="127"/>
      <c r="JU57" s="127"/>
      <c r="JV57" s="6" t="s">
        <v>17</v>
      </c>
      <c r="JW57" s="6" t="s">
        <v>17</v>
      </c>
      <c r="JX57" s="6" t="s">
        <v>17</v>
      </c>
      <c r="JY57" s="6" t="s">
        <v>17</v>
      </c>
      <c r="JZ57" s="6" t="s">
        <v>17</v>
      </c>
      <c r="KA57" s="6" t="s">
        <v>17</v>
      </c>
      <c r="KB57" s="6" t="s">
        <v>17</v>
      </c>
      <c r="KC57" s="6" t="s">
        <v>17</v>
      </c>
      <c r="KD57" s="6" t="s">
        <v>17</v>
      </c>
      <c r="KE57" s="143"/>
      <c r="KF57" s="127"/>
      <c r="KG57" s="127"/>
      <c r="KH57" s="127"/>
      <c r="KI57" s="127"/>
      <c r="KJ57" s="127"/>
      <c r="KK57" s="127"/>
      <c r="KL57" s="127"/>
      <c r="KM57" s="127"/>
      <c r="KN57" s="127"/>
      <c r="KO57" s="127"/>
      <c r="KP57" s="127"/>
      <c r="KQ57" s="6" t="s">
        <v>17</v>
      </c>
      <c r="KR57" s="127"/>
      <c r="KS57" s="127"/>
      <c r="KT57" s="127"/>
      <c r="KU57" s="127"/>
      <c r="KV57" s="6" t="s">
        <v>17</v>
      </c>
      <c r="KW57" s="6" t="s">
        <v>17</v>
      </c>
      <c r="KX57" s="6" t="s">
        <v>17</v>
      </c>
      <c r="KY57" s="6" t="s">
        <v>17</v>
      </c>
      <c r="KZ57" s="6" t="s">
        <v>17</v>
      </c>
      <c r="LA57" s="6"/>
      <c r="LB57" s="6" t="s">
        <v>17</v>
      </c>
      <c r="LC57" s="6" t="s">
        <v>17</v>
      </c>
      <c r="LD57" s="6" t="s">
        <v>17</v>
      </c>
      <c r="LE57" s="143"/>
      <c r="LF57" s="127"/>
      <c r="LG57" s="127"/>
      <c r="LH57" s="127"/>
      <c r="LI57" s="127"/>
      <c r="LJ57" s="127"/>
      <c r="LK57" s="127"/>
      <c r="LL57" s="127"/>
      <c r="LM57" s="127"/>
      <c r="LN57" s="127"/>
      <c r="LO57" s="127"/>
      <c r="LP57" s="127"/>
      <c r="LQ57" s="127">
        <v>4605</v>
      </c>
      <c r="LR57" s="127"/>
      <c r="LS57" s="127"/>
      <c r="LT57" s="127"/>
      <c r="LU57" s="127"/>
      <c r="LV57" s="127">
        <v>6803</v>
      </c>
      <c r="LW57" s="127">
        <v>7144</v>
      </c>
      <c r="LX57" s="127">
        <v>7480</v>
      </c>
      <c r="LY57" s="127">
        <v>7480</v>
      </c>
      <c r="LZ57" s="127">
        <v>7575</v>
      </c>
      <c r="MA57" s="127">
        <v>7575</v>
      </c>
      <c r="MB57" s="127">
        <v>7575</v>
      </c>
      <c r="MC57" s="127">
        <v>7552.5</v>
      </c>
      <c r="MD57" s="3">
        <v>7925</v>
      </c>
      <c r="ME57" s="143"/>
      <c r="MF57" s="127"/>
      <c r="MG57" s="127"/>
      <c r="MH57" s="127"/>
      <c r="MI57" s="127"/>
      <c r="MJ57" s="127"/>
      <c r="MK57" s="127"/>
      <c r="ML57" s="127"/>
      <c r="MM57" s="127"/>
      <c r="MN57" s="127"/>
      <c r="MO57" s="127"/>
      <c r="MP57" s="127"/>
      <c r="MQ57" s="127">
        <v>10637.5</v>
      </c>
      <c r="MR57" s="127"/>
      <c r="MS57" s="127"/>
      <c r="MT57" s="127"/>
      <c r="MU57" s="127"/>
      <c r="MV57" s="127">
        <v>15953</v>
      </c>
      <c r="MW57" s="127">
        <v>16681.5</v>
      </c>
      <c r="MX57" s="127">
        <v>17535</v>
      </c>
      <c r="MY57" s="127">
        <v>17535</v>
      </c>
      <c r="MZ57" s="127">
        <v>17535</v>
      </c>
      <c r="NA57" s="127">
        <v>16688</v>
      </c>
      <c r="NB57" s="127">
        <v>16688</v>
      </c>
      <c r="NC57" s="127">
        <v>17676.5</v>
      </c>
      <c r="ND57" s="3">
        <v>18262</v>
      </c>
    </row>
    <row r="58" spans="1:368">
      <c r="A58" s="127" t="s">
        <v>140</v>
      </c>
      <c r="B58" s="127"/>
      <c r="C58" s="127"/>
      <c r="D58" s="127"/>
      <c r="E58" s="127"/>
      <c r="F58" s="127"/>
      <c r="G58" s="127"/>
      <c r="H58" s="127"/>
      <c r="I58" s="127"/>
      <c r="J58" s="127"/>
      <c r="K58" s="127"/>
      <c r="L58" s="127"/>
      <c r="M58" s="127"/>
      <c r="N58" s="127"/>
      <c r="O58" s="127"/>
      <c r="P58" s="127">
        <v>5454</v>
      </c>
      <c r="Q58" s="127"/>
      <c r="R58" s="127"/>
      <c r="S58" s="127"/>
      <c r="T58" s="127"/>
      <c r="U58" s="127">
        <v>6900</v>
      </c>
      <c r="V58" s="127">
        <v>7575</v>
      </c>
      <c r="W58" s="127">
        <v>8075</v>
      </c>
      <c r="X58" s="127">
        <v>8525</v>
      </c>
      <c r="Y58" s="127">
        <v>8609.5</v>
      </c>
      <c r="Z58" s="127">
        <v>8336.5</v>
      </c>
      <c r="AA58" s="127">
        <v>9361</v>
      </c>
      <c r="AB58" s="127">
        <v>9805.5</v>
      </c>
      <c r="AC58" s="127">
        <v>10145</v>
      </c>
      <c r="AD58" s="143"/>
      <c r="AE58" s="127"/>
      <c r="AF58" s="127"/>
      <c r="AG58" s="127"/>
      <c r="AH58" s="127"/>
      <c r="AI58" s="127"/>
      <c r="AJ58" s="127"/>
      <c r="AK58" s="127"/>
      <c r="AL58" s="127"/>
      <c r="AM58" s="127"/>
      <c r="AN58" s="127"/>
      <c r="AO58" s="127"/>
      <c r="AP58" s="127"/>
      <c r="AQ58" s="127">
        <v>12250</v>
      </c>
      <c r="AR58" s="127"/>
      <c r="AS58" s="127"/>
      <c r="AT58" s="127"/>
      <c r="AU58" s="127"/>
      <c r="AV58" s="127">
        <v>13096</v>
      </c>
      <c r="AW58" s="127">
        <v>13880</v>
      </c>
      <c r="AX58" s="127">
        <v>14380</v>
      </c>
      <c r="AY58" s="127">
        <v>14790</v>
      </c>
      <c r="AZ58" s="127">
        <v>16267.5</v>
      </c>
      <c r="BA58" s="127">
        <v>14565</v>
      </c>
      <c r="BB58" s="3">
        <v>17218</v>
      </c>
      <c r="BC58" s="3">
        <v>17517.5</v>
      </c>
      <c r="BD58" s="127">
        <v>17893</v>
      </c>
      <c r="BE58" s="143"/>
      <c r="BF58" s="127"/>
      <c r="BG58" s="127"/>
      <c r="BH58" s="127"/>
      <c r="BI58" s="127"/>
      <c r="BJ58" s="127"/>
      <c r="BK58" s="127"/>
      <c r="BL58" s="127"/>
      <c r="BM58" s="127"/>
      <c r="BN58" s="127"/>
      <c r="BO58" s="127"/>
      <c r="BP58" s="127"/>
      <c r="BQ58" s="127">
        <v>9008</v>
      </c>
      <c r="BR58" s="127"/>
      <c r="BS58" s="127"/>
      <c r="BT58" s="127"/>
      <c r="BU58" s="127"/>
      <c r="BV58" s="127">
        <v>11732</v>
      </c>
      <c r="BW58" s="127">
        <v>11732</v>
      </c>
      <c r="BX58" s="127">
        <v>12612</v>
      </c>
      <c r="BY58" s="127">
        <v>13230</v>
      </c>
      <c r="BZ58" s="127">
        <v>13258</v>
      </c>
      <c r="CA58" s="326">
        <v>2868</v>
      </c>
      <c r="CB58" s="127">
        <v>14356</v>
      </c>
      <c r="CC58" s="127">
        <v>14971</v>
      </c>
      <c r="CD58" s="127">
        <v>15411</v>
      </c>
      <c r="CE58" s="143"/>
      <c r="CF58" s="127"/>
      <c r="CG58" s="127"/>
      <c r="CH58" s="127"/>
      <c r="CI58" s="127"/>
      <c r="CJ58" s="127"/>
      <c r="CK58" s="127"/>
      <c r="CL58" s="127"/>
      <c r="CM58" s="127"/>
      <c r="CN58" s="127"/>
      <c r="CO58" s="127"/>
      <c r="CP58" s="127"/>
      <c r="CQ58" s="127">
        <v>17861</v>
      </c>
      <c r="CR58" s="127"/>
      <c r="CS58" s="127"/>
      <c r="CT58" s="127"/>
      <c r="CU58" s="127"/>
      <c r="CV58" s="127">
        <v>23229</v>
      </c>
      <c r="CW58" s="127">
        <v>23628</v>
      </c>
      <c r="CX58" s="127">
        <v>25400</v>
      </c>
      <c r="CY58" s="127">
        <v>26645</v>
      </c>
      <c r="CZ58" s="127">
        <v>27974</v>
      </c>
      <c r="DA58" s="326">
        <v>11824</v>
      </c>
      <c r="DB58" s="127">
        <v>30689</v>
      </c>
      <c r="DC58" s="127">
        <v>32204</v>
      </c>
      <c r="DD58" s="127">
        <v>33477</v>
      </c>
      <c r="DE58" s="143"/>
      <c r="DF58" s="127"/>
      <c r="DG58" s="127"/>
      <c r="DH58" s="127"/>
      <c r="DI58" s="127"/>
      <c r="DJ58" s="127"/>
      <c r="DK58" s="127"/>
      <c r="DL58" s="127"/>
      <c r="DM58" s="127"/>
      <c r="DN58" s="127"/>
      <c r="DO58" s="127"/>
      <c r="DP58" s="127"/>
      <c r="DQ58" s="127">
        <v>7962.5</v>
      </c>
      <c r="DR58" s="127"/>
      <c r="DS58" s="127"/>
      <c r="DT58" s="127"/>
      <c r="DU58" s="127"/>
      <c r="DV58" s="127">
        <v>10558.5</v>
      </c>
      <c r="DW58" s="127">
        <v>10558.5</v>
      </c>
      <c r="DX58" s="127">
        <v>11352</v>
      </c>
      <c r="DY58" s="127">
        <v>11906.5</v>
      </c>
      <c r="DZ58" s="127">
        <v>12031.5</v>
      </c>
      <c r="EA58" s="326">
        <v>2646</v>
      </c>
      <c r="EB58" s="127">
        <v>13055</v>
      </c>
      <c r="EC58" s="127">
        <v>13871</v>
      </c>
      <c r="ED58" s="127">
        <v>14314</v>
      </c>
      <c r="EE58" s="143"/>
      <c r="EF58" s="127"/>
      <c r="EG58" s="127"/>
      <c r="EH58" s="127"/>
      <c r="EI58" s="127"/>
      <c r="EJ58" s="127"/>
      <c r="EK58" s="127"/>
      <c r="EL58" s="127"/>
      <c r="EM58" s="127"/>
      <c r="EN58" s="127"/>
      <c r="EO58" s="127"/>
      <c r="EP58" s="127"/>
      <c r="EQ58" s="127">
        <v>18595.5</v>
      </c>
      <c r="ER58" s="127"/>
      <c r="ES58" s="127"/>
      <c r="ET58" s="127"/>
      <c r="EU58" s="127"/>
      <c r="EV58" s="127">
        <v>22661.5</v>
      </c>
      <c r="EW58" s="127">
        <v>23066.5</v>
      </c>
      <c r="EX58" s="127">
        <v>24331.5</v>
      </c>
      <c r="EY58" s="127">
        <v>25523</v>
      </c>
      <c r="EZ58" s="127">
        <v>26788</v>
      </c>
      <c r="FA58" s="326">
        <v>11035.5</v>
      </c>
      <c r="FB58" s="127">
        <v>29523</v>
      </c>
      <c r="FC58" s="127">
        <v>31449</v>
      </c>
      <c r="FD58" s="127">
        <v>32425</v>
      </c>
      <c r="FE58" s="143"/>
      <c r="FF58" s="127"/>
      <c r="FG58" s="127"/>
      <c r="FH58" s="127"/>
      <c r="FI58" s="127"/>
      <c r="FJ58" s="127"/>
      <c r="FK58" s="127"/>
      <c r="FL58" s="127"/>
      <c r="FM58" s="127"/>
      <c r="FN58" s="127"/>
      <c r="FO58" s="127"/>
      <c r="FP58" s="127"/>
      <c r="FQ58" s="127">
        <v>7802</v>
      </c>
      <c r="FR58" s="127"/>
      <c r="FS58" s="127"/>
      <c r="FT58" s="127"/>
      <c r="FU58" s="127"/>
      <c r="FV58" s="127">
        <v>8604</v>
      </c>
      <c r="FW58" s="127">
        <v>7431</v>
      </c>
      <c r="FX58" s="127">
        <v>9402.5</v>
      </c>
      <c r="FY58" s="127">
        <v>9895.5</v>
      </c>
      <c r="FZ58" s="127">
        <v>8985</v>
      </c>
      <c r="GA58" s="127">
        <v>8646</v>
      </c>
      <c r="GB58" s="127">
        <v>9935</v>
      </c>
      <c r="GC58" s="127">
        <v>10135</v>
      </c>
      <c r="GD58" s="127">
        <v>10278</v>
      </c>
      <c r="GE58" s="143"/>
      <c r="GF58" s="127"/>
      <c r="GG58" s="127"/>
      <c r="GH58" s="127"/>
      <c r="GI58" s="127"/>
      <c r="GJ58" s="127"/>
      <c r="GK58" s="127"/>
      <c r="GL58" s="127"/>
      <c r="GM58" s="127"/>
      <c r="GN58" s="127"/>
      <c r="GO58" s="127"/>
      <c r="GP58" s="127"/>
      <c r="GQ58" s="127">
        <v>17302</v>
      </c>
      <c r="GR58" s="127"/>
      <c r="GS58" s="127"/>
      <c r="GT58" s="127"/>
      <c r="GU58" s="127"/>
      <c r="GV58" s="127">
        <v>16525.5</v>
      </c>
      <c r="GW58" s="127">
        <v>13511</v>
      </c>
      <c r="GX58" s="127">
        <v>17881</v>
      </c>
      <c r="GY58" s="127">
        <v>18639</v>
      </c>
      <c r="GZ58" s="127">
        <v>15065</v>
      </c>
      <c r="HA58" s="127">
        <v>14786</v>
      </c>
      <c r="HB58" s="127">
        <v>16015</v>
      </c>
      <c r="HC58" s="127">
        <v>16215</v>
      </c>
      <c r="HD58" s="127">
        <v>16706</v>
      </c>
      <c r="HE58" s="143"/>
      <c r="HF58" s="127"/>
      <c r="HG58" s="127"/>
      <c r="HH58" s="127"/>
      <c r="HI58" s="127"/>
      <c r="HJ58" s="127"/>
      <c r="HK58" s="127"/>
      <c r="HL58" s="127"/>
      <c r="HM58" s="127"/>
      <c r="HN58" s="127"/>
      <c r="HO58" s="127"/>
      <c r="HP58" s="127"/>
      <c r="HQ58" s="127">
        <v>4857</v>
      </c>
      <c r="HR58" s="127"/>
      <c r="HS58" s="127"/>
      <c r="HT58" s="127"/>
      <c r="HU58" s="127"/>
      <c r="HV58" s="127">
        <v>6603</v>
      </c>
      <c r="HW58" s="127">
        <v>7110</v>
      </c>
      <c r="HX58" s="127">
        <v>7653</v>
      </c>
      <c r="HY58" s="127">
        <v>8157</v>
      </c>
      <c r="HZ58" s="127">
        <v>8118.5</v>
      </c>
      <c r="IA58" s="127">
        <v>8455</v>
      </c>
      <c r="IB58" s="127">
        <v>8836</v>
      </c>
      <c r="IC58" s="127">
        <v>9307.5</v>
      </c>
      <c r="ID58" s="127">
        <v>9817.5</v>
      </c>
      <c r="IE58" s="143"/>
      <c r="IF58" s="127"/>
      <c r="IG58" s="127"/>
      <c r="IH58" s="127"/>
      <c r="II58" s="127"/>
      <c r="IJ58" s="127"/>
      <c r="IK58" s="127"/>
      <c r="IL58" s="127"/>
      <c r="IM58" s="127"/>
      <c r="IN58" s="127"/>
      <c r="IO58" s="127"/>
      <c r="IP58" s="127"/>
      <c r="IQ58" s="127">
        <v>10937</v>
      </c>
      <c r="IR58" s="127"/>
      <c r="IS58" s="127"/>
      <c r="IT58" s="127"/>
      <c r="IU58" s="127"/>
      <c r="IV58" s="127">
        <v>12743</v>
      </c>
      <c r="IW58" s="127">
        <v>13190</v>
      </c>
      <c r="IX58" s="127">
        <v>13733</v>
      </c>
      <c r="IY58" s="127">
        <v>14237</v>
      </c>
      <c r="IZ58" s="127">
        <v>14215</v>
      </c>
      <c r="JA58" s="127">
        <v>14565</v>
      </c>
      <c r="JB58" s="127">
        <v>14916</v>
      </c>
      <c r="JC58" s="127">
        <v>15387.5</v>
      </c>
      <c r="JD58" s="127">
        <v>15897.5</v>
      </c>
      <c r="JE58" s="143"/>
      <c r="JF58" s="127"/>
      <c r="JG58" s="127"/>
      <c r="JH58" s="127"/>
      <c r="JI58" s="127"/>
      <c r="JJ58" s="127"/>
      <c r="JK58" s="127"/>
      <c r="JL58" s="127"/>
      <c r="JM58" s="127"/>
      <c r="JN58" s="127"/>
      <c r="JO58" s="127"/>
      <c r="JP58" s="127"/>
      <c r="JQ58" s="127">
        <v>5417</v>
      </c>
      <c r="JR58" s="127"/>
      <c r="JS58" s="127"/>
      <c r="JT58" s="127"/>
      <c r="JU58" s="127"/>
      <c r="JV58" s="127">
        <v>6875</v>
      </c>
      <c r="JW58" s="127">
        <v>7575</v>
      </c>
      <c r="JX58" s="127">
        <v>8075</v>
      </c>
      <c r="JY58" s="127">
        <v>8525</v>
      </c>
      <c r="JZ58" s="127">
        <v>7826</v>
      </c>
      <c r="KA58" s="127">
        <v>8112.5</v>
      </c>
      <c r="KB58" s="127">
        <v>8548</v>
      </c>
      <c r="KC58" s="127">
        <v>8939.5</v>
      </c>
      <c r="KD58" s="127">
        <v>9266.5</v>
      </c>
      <c r="KE58" s="143"/>
      <c r="KF58" s="127"/>
      <c r="KG58" s="127"/>
      <c r="KH58" s="127"/>
      <c r="KI58" s="127"/>
      <c r="KJ58" s="127"/>
      <c r="KK58" s="127"/>
      <c r="KL58" s="127"/>
      <c r="KM58" s="127"/>
      <c r="KN58" s="127"/>
      <c r="KO58" s="127"/>
      <c r="KP58" s="127"/>
      <c r="KQ58" s="127">
        <v>14362</v>
      </c>
      <c r="KR58" s="127"/>
      <c r="KS58" s="127"/>
      <c r="KT58" s="127"/>
      <c r="KU58" s="127"/>
      <c r="KV58" s="127">
        <v>15820</v>
      </c>
      <c r="KW58" s="127">
        <v>16520</v>
      </c>
      <c r="KX58" s="127">
        <v>17020</v>
      </c>
      <c r="KY58" s="127">
        <v>17470</v>
      </c>
      <c r="KZ58" s="127">
        <v>19751.5</v>
      </c>
      <c r="LA58" s="127">
        <v>20112</v>
      </c>
      <c r="LB58" s="127">
        <v>20924</v>
      </c>
      <c r="LC58" s="127">
        <v>21710</v>
      </c>
      <c r="LD58" s="127">
        <v>22452</v>
      </c>
      <c r="LE58" s="143"/>
      <c r="LF58" s="127"/>
      <c r="LG58" s="127"/>
      <c r="LH58" s="127"/>
      <c r="LI58" s="127"/>
      <c r="LJ58" s="127"/>
      <c r="LK58" s="127"/>
      <c r="LL58" s="127"/>
      <c r="LM58" s="127"/>
      <c r="LN58" s="127"/>
      <c r="LO58" s="127"/>
      <c r="LP58" s="127"/>
      <c r="LQ58" s="127">
        <v>12250</v>
      </c>
      <c r="LR58" s="127"/>
      <c r="LS58" s="127"/>
      <c r="LT58" s="127"/>
      <c r="LU58" s="127"/>
      <c r="LV58" s="6" t="s">
        <v>17</v>
      </c>
      <c r="LW58" s="6" t="s">
        <v>17</v>
      </c>
      <c r="LX58" s="6" t="s">
        <v>17</v>
      </c>
      <c r="LY58" s="6" t="s">
        <v>17</v>
      </c>
      <c r="LZ58" s="6" t="s">
        <v>17</v>
      </c>
      <c r="MA58" s="6" t="s">
        <v>17</v>
      </c>
      <c r="MB58" s="6" t="s">
        <v>17</v>
      </c>
      <c r="MC58" s="6" t="s">
        <v>17</v>
      </c>
      <c r="MD58" s="6" t="s">
        <v>17</v>
      </c>
      <c r="ME58" s="143"/>
      <c r="MF58" s="127"/>
      <c r="MG58" s="127"/>
      <c r="MH58" s="127"/>
      <c r="MI58" s="127"/>
      <c r="MJ58" s="127"/>
      <c r="MK58" s="127"/>
      <c r="ML58" s="127"/>
      <c r="MM58" s="127"/>
      <c r="MN58" s="127"/>
      <c r="MO58" s="127"/>
      <c r="MP58" s="127"/>
      <c r="MQ58" s="127">
        <v>12250</v>
      </c>
      <c r="MR58" s="127"/>
      <c r="MS58" s="127"/>
      <c r="MT58" s="127"/>
      <c r="MU58" s="127"/>
      <c r="MV58" s="6" t="s">
        <v>17</v>
      </c>
      <c r="MW58" s="6" t="s">
        <v>17</v>
      </c>
      <c r="MX58" s="6" t="s">
        <v>17</v>
      </c>
      <c r="MY58" s="6" t="s">
        <v>17</v>
      </c>
      <c r="MZ58" s="6" t="s">
        <v>17</v>
      </c>
      <c r="NA58" s="6" t="s">
        <v>17</v>
      </c>
      <c r="NB58" s="6" t="s">
        <v>17</v>
      </c>
      <c r="NC58" s="6" t="s">
        <v>17</v>
      </c>
      <c r="ND58" s="6" t="s">
        <v>17</v>
      </c>
    </row>
    <row r="59" spans="1:368">
      <c r="A59" s="127" t="s">
        <v>141</v>
      </c>
      <c r="B59" s="127"/>
      <c r="C59" s="127"/>
      <c r="D59" s="127"/>
      <c r="E59" s="127"/>
      <c r="F59" s="127"/>
      <c r="G59" s="127"/>
      <c r="H59" s="127"/>
      <c r="I59" s="127"/>
      <c r="J59" s="127"/>
      <c r="K59" s="127"/>
      <c r="L59" s="127"/>
      <c r="M59" s="127"/>
      <c r="N59" s="127"/>
      <c r="O59" s="127"/>
      <c r="P59" s="127">
        <v>6759</v>
      </c>
      <c r="Q59" s="127"/>
      <c r="R59" s="127"/>
      <c r="S59" s="127"/>
      <c r="T59" s="127"/>
      <c r="U59" s="127">
        <v>9334</v>
      </c>
      <c r="V59" s="127">
        <v>10140</v>
      </c>
      <c r="W59" s="127">
        <v>11800</v>
      </c>
      <c r="X59" s="127">
        <v>12776</v>
      </c>
      <c r="Y59" s="127">
        <v>12776</v>
      </c>
      <c r="Z59" s="127">
        <v>12864</v>
      </c>
      <c r="AA59" s="127">
        <v>13228</v>
      </c>
      <c r="AB59" s="127">
        <v>13613</v>
      </c>
      <c r="AC59" s="127">
        <v>13868</v>
      </c>
      <c r="AD59" s="143"/>
      <c r="AE59" s="127"/>
      <c r="AF59" s="127"/>
      <c r="AG59" s="127"/>
      <c r="AH59" s="127"/>
      <c r="AI59" s="127"/>
      <c r="AJ59" s="127"/>
      <c r="AK59" s="127"/>
      <c r="AL59" s="127"/>
      <c r="AM59" s="127"/>
      <c r="AN59" s="127"/>
      <c r="AO59" s="127"/>
      <c r="AP59" s="127"/>
      <c r="AQ59" s="127">
        <v>13199</v>
      </c>
      <c r="AR59" s="127"/>
      <c r="AS59" s="127"/>
      <c r="AT59" s="127"/>
      <c r="AU59" s="127"/>
      <c r="AV59" s="127">
        <v>17504</v>
      </c>
      <c r="AW59" s="127">
        <v>18310</v>
      </c>
      <c r="AX59" s="127">
        <v>19260</v>
      </c>
      <c r="AY59" s="127">
        <v>19676</v>
      </c>
      <c r="AZ59" s="127">
        <v>20161</v>
      </c>
      <c r="BA59" s="127">
        <v>20784</v>
      </c>
      <c r="BB59" s="127">
        <v>21328</v>
      </c>
      <c r="BC59" s="127">
        <v>21997</v>
      </c>
      <c r="BD59" s="127">
        <v>22614</v>
      </c>
      <c r="BE59" s="143"/>
      <c r="BF59" s="127"/>
      <c r="BG59" s="127"/>
      <c r="BH59" s="127"/>
      <c r="BI59" s="127"/>
      <c r="BJ59" s="127"/>
      <c r="BK59" s="127"/>
      <c r="BL59" s="127"/>
      <c r="BM59" s="127"/>
      <c r="BN59" s="127"/>
      <c r="BO59" s="127"/>
      <c r="BP59" s="127"/>
      <c r="BQ59" s="6" t="s">
        <v>17</v>
      </c>
      <c r="BR59" s="127"/>
      <c r="BS59" s="127"/>
      <c r="BT59" s="127"/>
      <c r="BU59" s="127"/>
      <c r="BV59" s="6" t="s">
        <v>17</v>
      </c>
      <c r="BW59" s="6" t="s">
        <v>17</v>
      </c>
      <c r="BX59" s="6" t="s">
        <v>17</v>
      </c>
      <c r="BY59" s="6" t="s">
        <v>17</v>
      </c>
      <c r="BZ59" s="6" t="s">
        <v>17</v>
      </c>
      <c r="CA59" s="6" t="s">
        <v>17</v>
      </c>
      <c r="CB59" s="6" t="s">
        <v>17</v>
      </c>
      <c r="CC59" s="6" t="s">
        <v>17</v>
      </c>
      <c r="CD59" s="6" t="s">
        <v>17</v>
      </c>
      <c r="CE59" s="143"/>
      <c r="CF59" s="127"/>
      <c r="CG59" s="127"/>
      <c r="CH59" s="127"/>
      <c r="CI59" s="127"/>
      <c r="CJ59" s="127"/>
      <c r="CK59" s="127"/>
      <c r="CL59" s="127"/>
      <c r="CM59" s="127"/>
      <c r="CN59" s="127"/>
      <c r="CO59" s="127"/>
      <c r="CP59" s="127"/>
      <c r="CQ59" s="6" t="s">
        <v>17</v>
      </c>
      <c r="CR59" s="127"/>
      <c r="CS59" s="127"/>
      <c r="CT59" s="127"/>
      <c r="CU59" s="127"/>
      <c r="CV59" s="10" t="s">
        <v>17</v>
      </c>
      <c r="CW59" s="10" t="s">
        <v>17</v>
      </c>
      <c r="CX59" s="10" t="s">
        <v>17</v>
      </c>
      <c r="CY59" s="10" t="s">
        <v>17</v>
      </c>
      <c r="CZ59" s="10" t="s">
        <v>17</v>
      </c>
      <c r="DA59" s="10" t="s">
        <v>17</v>
      </c>
      <c r="DB59" s="10" t="s">
        <v>17</v>
      </c>
      <c r="DC59" s="10" t="s">
        <v>17</v>
      </c>
      <c r="DD59" s="10" t="s">
        <v>17</v>
      </c>
      <c r="DE59" s="143"/>
      <c r="DF59" s="127"/>
      <c r="DG59" s="127"/>
      <c r="DH59" s="127"/>
      <c r="DI59" s="127"/>
      <c r="DJ59" s="127"/>
      <c r="DK59" s="127"/>
      <c r="DL59" s="127"/>
      <c r="DM59" s="127"/>
      <c r="DN59" s="127"/>
      <c r="DO59" s="127"/>
      <c r="DP59" s="127"/>
      <c r="DQ59" s="127">
        <v>9226</v>
      </c>
      <c r="DR59" s="127"/>
      <c r="DS59" s="127"/>
      <c r="DT59" s="127"/>
      <c r="DU59" s="127"/>
      <c r="DV59" s="127">
        <v>12743</v>
      </c>
      <c r="DW59" s="127">
        <v>13672</v>
      </c>
      <c r="DX59" s="127">
        <v>15250</v>
      </c>
      <c r="DY59" s="127">
        <v>16422</v>
      </c>
      <c r="DZ59" s="127">
        <v>16496</v>
      </c>
      <c r="EA59" s="127">
        <v>16552</v>
      </c>
      <c r="EB59" s="127">
        <v>16986</v>
      </c>
      <c r="EC59" s="127">
        <v>17624</v>
      </c>
      <c r="ED59" s="127">
        <v>18067</v>
      </c>
      <c r="EE59" s="143"/>
      <c r="EF59" s="127"/>
      <c r="EG59" s="127"/>
      <c r="EH59" s="127"/>
      <c r="EI59" s="127"/>
      <c r="EJ59" s="127"/>
      <c r="EK59" s="127"/>
      <c r="EL59" s="127"/>
      <c r="EM59" s="127"/>
      <c r="EN59" s="127"/>
      <c r="EO59" s="127"/>
      <c r="EP59" s="127"/>
      <c r="EQ59" s="127">
        <v>20256</v>
      </c>
      <c r="ER59" s="127"/>
      <c r="ES59" s="127"/>
      <c r="ET59" s="127"/>
      <c r="EU59" s="127"/>
      <c r="EV59" s="127">
        <v>26713</v>
      </c>
      <c r="EW59" s="127">
        <v>27642</v>
      </c>
      <c r="EX59" s="127">
        <v>28570</v>
      </c>
      <c r="EY59" s="127">
        <v>28882</v>
      </c>
      <c r="EZ59" s="127">
        <v>29216</v>
      </c>
      <c r="FA59" s="127">
        <v>29532</v>
      </c>
      <c r="FB59" s="127">
        <v>30256</v>
      </c>
      <c r="FC59" s="127">
        <v>31424</v>
      </c>
      <c r="FD59" s="127">
        <v>32637</v>
      </c>
      <c r="FE59" s="143"/>
      <c r="FF59" s="127"/>
      <c r="FG59" s="127"/>
      <c r="FH59" s="127"/>
      <c r="FI59" s="127"/>
      <c r="FJ59" s="127"/>
      <c r="FK59" s="127"/>
      <c r="FL59" s="127"/>
      <c r="FM59" s="127"/>
      <c r="FN59" s="127"/>
      <c r="FO59" s="127"/>
      <c r="FP59" s="127"/>
      <c r="FQ59" s="6" t="s">
        <v>17</v>
      </c>
      <c r="FR59" s="127"/>
      <c r="FS59" s="127"/>
      <c r="FT59" s="127"/>
      <c r="FU59" s="127"/>
      <c r="FV59" s="10" t="s">
        <v>17</v>
      </c>
      <c r="FW59" s="10" t="s">
        <v>17</v>
      </c>
      <c r="FX59" s="10" t="s">
        <v>17</v>
      </c>
      <c r="FY59" s="10" t="s">
        <v>17</v>
      </c>
      <c r="FZ59" s="10" t="s">
        <v>17</v>
      </c>
      <c r="GA59" s="10" t="s">
        <v>17</v>
      </c>
      <c r="GC59" s="10">
        <v>13472</v>
      </c>
      <c r="GD59" s="127">
        <v>13770</v>
      </c>
      <c r="GE59" s="143"/>
      <c r="GF59" s="127"/>
      <c r="GG59" s="127"/>
      <c r="GH59" s="127"/>
      <c r="GI59" s="127"/>
      <c r="GJ59" s="127"/>
      <c r="GK59" s="127"/>
      <c r="GL59" s="127"/>
      <c r="GM59" s="127"/>
      <c r="GN59" s="127"/>
      <c r="GO59" s="127"/>
      <c r="GP59" s="127"/>
      <c r="GQ59" s="10" t="s">
        <v>17</v>
      </c>
      <c r="GR59" s="127"/>
      <c r="GS59" s="127"/>
      <c r="GT59" s="127"/>
      <c r="GU59" s="127"/>
      <c r="GV59" s="10" t="s">
        <v>17</v>
      </c>
      <c r="GW59" s="10" t="s">
        <v>17</v>
      </c>
      <c r="GX59" s="10" t="s">
        <v>17</v>
      </c>
      <c r="GY59" s="10" t="s">
        <v>17</v>
      </c>
      <c r="GZ59" s="10" t="s">
        <v>17</v>
      </c>
      <c r="HA59" s="10" t="s">
        <v>17</v>
      </c>
      <c r="HB59" s="10" t="s">
        <v>17</v>
      </c>
      <c r="HC59" s="10">
        <v>21732</v>
      </c>
      <c r="HD59" s="127">
        <v>22230</v>
      </c>
      <c r="HE59" s="143"/>
      <c r="HF59" s="127"/>
      <c r="HG59" s="127"/>
      <c r="HH59" s="127"/>
      <c r="HI59" s="127"/>
      <c r="HJ59" s="127"/>
      <c r="HK59" s="127"/>
      <c r="HL59" s="127"/>
      <c r="HM59" s="127"/>
      <c r="HN59" s="127"/>
      <c r="HO59" s="127"/>
      <c r="HP59" s="127"/>
      <c r="HQ59" s="6" t="s">
        <v>17</v>
      </c>
      <c r="HR59" s="127"/>
      <c r="HS59" s="127"/>
      <c r="HT59" s="127"/>
      <c r="HU59" s="127"/>
      <c r="HV59" s="6" t="s">
        <v>17</v>
      </c>
      <c r="HW59" s="6">
        <v>9906</v>
      </c>
      <c r="HX59" s="127">
        <v>11518</v>
      </c>
      <c r="HY59" s="127">
        <v>12560</v>
      </c>
      <c r="HZ59" s="127">
        <v>12610</v>
      </c>
      <c r="IA59" s="127">
        <v>12677</v>
      </c>
      <c r="IB59" s="127">
        <v>13128</v>
      </c>
      <c r="IC59" s="6" t="s">
        <v>17</v>
      </c>
      <c r="ID59" s="6" t="s">
        <v>17</v>
      </c>
      <c r="IE59" s="143"/>
      <c r="IF59" s="127"/>
      <c r="IG59" s="127"/>
      <c r="IH59" s="127"/>
      <c r="II59" s="127"/>
      <c r="IJ59" s="127"/>
      <c r="IK59" s="127"/>
      <c r="IL59" s="127"/>
      <c r="IM59" s="127"/>
      <c r="IN59" s="127"/>
      <c r="IO59" s="127"/>
      <c r="IP59" s="127"/>
      <c r="IQ59" s="6" t="s">
        <v>17</v>
      </c>
      <c r="IR59" s="127"/>
      <c r="IS59" s="127"/>
      <c r="IT59" s="127"/>
      <c r="IU59" s="127"/>
      <c r="IV59" s="6" t="s">
        <v>17</v>
      </c>
      <c r="IW59" s="127">
        <v>18076</v>
      </c>
      <c r="IX59" s="127">
        <v>18978</v>
      </c>
      <c r="IY59" s="127">
        <v>19460</v>
      </c>
      <c r="IZ59" s="127">
        <v>20030</v>
      </c>
      <c r="JA59" s="127">
        <v>20587</v>
      </c>
      <c r="JB59" s="127">
        <v>21208</v>
      </c>
      <c r="JC59" s="6" t="s">
        <v>17</v>
      </c>
      <c r="JD59" s="6" t="s">
        <v>17</v>
      </c>
      <c r="JE59" s="143"/>
      <c r="JF59" s="127"/>
      <c r="JG59" s="127"/>
      <c r="JH59" s="127"/>
      <c r="JI59" s="127"/>
      <c r="JJ59" s="127"/>
      <c r="JK59" s="127"/>
      <c r="JL59" s="127"/>
      <c r="JM59" s="127"/>
      <c r="JN59" s="127"/>
      <c r="JO59" s="127"/>
      <c r="JP59" s="127"/>
      <c r="JQ59" s="127">
        <v>6759</v>
      </c>
      <c r="JR59" s="127"/>
      <c r="JS59" s="127"/>
      <c r="JT59" s="127"/>
      <c r="JU59" s="127"/>
      <c r="JV59" s="127">
        <v>9139</v>
      </c>
      <c r="JW59" s="127">
        <v>10140</v>
      </c>
      <c r="JX59" s="127">
        <v>11800</v>
      </c>
      <c r="JY59" s="127">
        <v>12776</v>
      </c>
      <c r="JZ59" s="127">
        <v>7065</v>
      </c>
      <c r="KA59" s="127">
        <v>7065</v>
      </c>
      <c r="KB59" s="127">
        <v>7257</v>
      </c>
      <c r="KC59" s="127">
        <v>7425</v>
      </c>
      <c r="KD59" s="127">
        <v>7593</v>
      </c>
      <c r="KE59" s="143"/>
      <c r="KF59" s="127"/>
      <c r="KG59" s="127"/>
      <c r="KH59" s="127"/>
      <c r="KI59" s="127"/>
      <c r="KJ59" s="127"/>
      <c r="KK59" s="127"/>
      <c r="KL59" s="127"/>
      <c r="KM59" s="127"/>
      <c r="KN59" s="127"/>
      <c r="KO59" s="127"/>
      <c r="KP59" s="127"/>
      <c r="KQ59" s="127">
        <v>13199</v>
      </c>
      <c r="KR59" s="127"/>
      <c r="KS59" s="127"/>
      <c r="KT59" s="127"/>
      <c r="KU59" s="127"/>
      <c r="KV59" s="127">
        <v>17309</v>
      </c>
      <c r="KW59" s="127">
        <v>18310</v>
      </c>
      <c r="KX59" s="127">
        <v>19260</v>
      </c>
      <c r="KY59" s="127">
        <v>19676</v>
      </c>
      <c r="KZ59" s="127">
        <v>7545</v>
      </c>
      <c r="LA59" s="127">
        <v>7785</v>
      </c>
      <c r="LB59" s="127">
        <v>8025</v>
      </c>
      <c r="LC59" s="127">
        <v>8265</v>
      </c>
      <c r="LD59" s="127">
        <v>8505</v>
      </c>
      <c r="LE59" s="143"/>
      <c r="LF59" s="127"/>
      <c r="LG59" s="127"/>
      <c r="LH59" s="127"/>
      <c r="LI59" s="127"/>
      <c r="LJ59" s="127"/>
      <c r="LK59" s="127"/>
      <c r="LL59" s="127"/>
      <c r="LM59" s="127"/>
      <c r="LN59" s="127"/>
      <c r="LO59" s="127"/>
      <c r="LP59" s="127"/>
      <c r="LQ59" s="127">
        <v>4563</v>
      </c>
      <c r="LR59" s="127"/>
      <c r="LS59" s="127"/>
      <c r="LT59" s="127"/>
      <c r="LU59" s="127"/>
      <c r="LV59" s="127">
        <v>8255.5</v>
      </c>
      <c r="LW59" s="127">
        <v>8830.5</v>
      </c>
      <c r="LX59" s="127">
        <v>9725</v>
      </c>
      <c r="LY59" s="127">
        <v>10411</v>
      </c>
      <c r="LZ59" s="127">
        <v>13269</v>
      </c>
      <c r="MA59" s="127">
        <v>13316</v>
      </c>
      <c r="MB59" s="127">
        <v>13686</v>
      </c>
      <c r="MC59" s="127">
        <v>14054</v>
      </c>
      <c r="MD59" s="127">
        <v>14359</v>
      </c>
      <c r="ME59" s="143"/>
      <c r="MF59" s="127"/>
      <c r="MG59" s="127"/>
      <c r="MH59" s="127"/>
      <c r="MI59" s="127"/>
      <c r="MJ59" s="127"/>
      <c r="MK59" s="127"/>
      <c r="ML59" s="127"/>
      <c r="MM59" s="127"/>
      <c r="MN59" s="127"/>
      <c r="MO59" s="127"/>
      <c r="MP59" s="127"/>
      <c r="MQ59" s="127">
        <v>5043</v>
      </c>
      <c r="MR59" s="127"/>
      <c r="MS59" s="127"/>
      <c r="MT59" s="127"/>
      <c r="MU59" s="127"/>
      <c r="MV59" s="127">
        <v>15570.5</v>
      </c>
      <c r="MW59" s="127">
        <v>16035.5</v>
      </c>
      <c r="MX59" s="127">
        <v>16505</v>
      </c>
      <c r="MY59" s="127">
        <v>16761</v>
      </c>
      <c r="MZ59" s="127">
        <v>23321.5</v>
      </c>
      <c r="NA59" s="127">
        <v>23766</v>
      </c>
      <c r="NB59" s="127">
        <v>24371</v>
      </c>
      <c r="NC59" s="127">
        <v>25146</v>
      </c>
      <c r="ND59" s="127">
        <v>26017</v>
      </c>
    </row>
    <row r="60" spans="1:368">
      <c r="A60" s="127" t="s">
        <v>142</v>
      </c>
      <c r="B60" s="127"/>
      <c r="C60" s="127"/>
      <c r="D60" s="127"/>
      <c r="E60" s="127"/>
      <c r="F60" s="127"/>
      <c r="G60" s="127"/>
      <c r="H60" s="127"/>
      <c r="I60" s="127"/>
      <c r="J60" s="127"/>
      <c r="K60" s="127"/>
      <c r="L60" s="127"/>
      <c r="M60" s="127"/>
      <c r="N60" s="127"/>
      <c r="O60" s="127"/>
      <c r="P60" s="127">
        <v>8025.5</v>
      </c>
      <c r="Q60" s="127"/>
      <c r="R60" s="127"/>
      <c r="S60" s="127"/>
      <c r="T60" s="127"/>
      <c r="U60" s="127">
        <v>11088</v>
      </c>
      <c r="V60" s="127">
        <v>11676</v>
      </c>
      <c r="W60" s="127">
        <v>12019</v>
      </c>
      <c r="X60" s="127">
        <v>12380</v>
      </c>
      <c r="Y60" s="127">
        <v>12380</v>
      </c>
      <c r="Z60" s="127">
        <v>12616</v>
      </c>
      <c r="AA60" s="127">
        <v>12864</v>
      </c>
      <c r="AB60" s="127">
        <v>13108</v>
      </c>
      <c r="AC60" s="127">
        <v>13422</v>
      </c>
      <c r="AD60" s="143"/>
      <c r="AE60" s="127"/>
      <c r="AF60" s="127"/>
      <c r="AG60" s="127"/>
      <c r="AH60" s="127"/>
      <c r="AI60" s="127"/>
      <c r="AJ60" s="127"/>
      <c r="AK60" s="127"/>
      <c r="AL60" s="127"/>
      <c r="AM60" s="127"/>
      <c r="AN60" s="127"/>
      <c r="AO60" s="127"/>
      <c r="AP60" s="127"/>
      <c r="AQ60" s="127">
        <v>12661.5</v>
      </c>
      <c r="AR60" s="127"/>
      <c r="AS60" s="127"/>
      <c r="AT60" s="127"/>
      <c r="AU60" s="127"/>
      <c r="AV60" s="127">
        <v>18308</v>
      </c>
      <c r="AW60" s="127">
        <v>19034</v>
      </c>
      <c r="AX60" s="127">
        <v>19599</v>
      </c>
      <c r="AY60" s="127">
        <v>20136</v>
      </c>
      <c r="AZ60" s="127">
        <v>20196</v>
      </c>
      <c r="BA60" s="127">
        <v>20570</v>
      </c>
      <c r="BB60" s="127">
        <v>20978</v>
      </c>
      <c r="BC60" s="127">
        <v>21378</v>
      </c>
      <c r="BD60" s="127">
        <v>21890</v>
      </c>
      <c r="BE60" s="143"/>
      <c r="BF60" s="127"/>
      <c r="BG60" s="127"/>
      <c r="BH60" s="127"/>
      <c r="BI60" s="127"/>
      <c r="BJ60" s="127"/>
      <c r="BK60" s="127"/>
      <c r="BL60" s="127"/>
      <c r="BM60" s="127"/>
      <c r="BN60" s="127"/>
      <c r="BO60" s="127"/>
      <c r="BP60" s="127"/>
      <c r="BQ60" s="127">
        <v>8564</v>
      </c>
      <c r="BR60" s="127"/>
      <c r="BS60" s="127"/>
      <c r="BT60" s="127"/>
      <c r="BU60" s="127"/>
      <c r="BV60" s="127">
        <v>11886</v>
      </c>
      <c r="BW60" s="127">
        <v>12582</v>
      </c>
      <c r="BX60" s="127">
        <v>12754</v>
      </c>
      <c r="BY60" s="127">
        <v>13073</v>
      </c>
      <c r="BZ60" s="127">
        <v>13499</v>
      </c>
      <c r="CA60" s="127">
        <v>13813</v>
      </c>
      <c r="CB60" s="127">
        <v>14131</v>
      </c>
      <c r="CC60" s="127">
        <v>14372</v>
      </c>
      <c r="CD60" s="127">
        <v>14638</v>
      </c>
      <c r="CE60" s="143"/>
      <c r="CF60" s="127"/>
      <c r="CG60" s="127"/>
      <c r="CH60" s="127"/>
      <c r="CI60" s="127"/>
      <c r="CJ60" s="127"/>
      <c r="CK60" s="127"/>
      <c r="CL60" s="127"/>
      <c r="CM60" s="127"/>
      <c r="CN60" s="127"/>
      <c r="CO60" s="127"/>
      <c r="CP60" s="127"/>
      <c r="CQ60" s="127">
        <v>15599</v>
      </c>
      <c r="CR60" s="127"/>
      <c r="CS60" s="127"/>
      <c r="CT60" s="127"/>
      <c r="CU60" s="127"/>
      <c r="CV60" s="127">
        <v>22518</v>
      </c>
      <c r="CW60" s="127">
        <v>24044</v>
      </c>
      <c r="CX60" s="127">
        <v>25416</v>
      </c>
      <c r="CY60" s="127">
        <v>26393</v>
      </c>
      <c r="CZ60" s="127">
        <v>27523</v>
      </c>
      <c r="DA60" s="127">
        <v>28591</v>
      </c>
      <c r="DB60" s="127">
        <v>29521</v>
      </c>
      <c r="DC60" s="127">
        <v>30023</v>
      </c>
      <c r="DD60" s="127">
        <v>30579</v>
      </c>
      <c r="DE60" s="143"/>
      <c r="DF60" s="127"/>
      <c r="DG60" s="127"/>
      <c r="DH60" s="127"/>
      <c r="DI60" s="127"/>
      <c r="DJ60" s="127"/>
      <c r="DK60" s="127"/>
      <c r="DL60" s="127"/>
      <c r="DM60" s="127"/>
      <c r="DN60" s="127"/>
      <c r="DO60" s="127"/>
      <c r="DP60" s="127"/>
      <c r="DQ60" s="127">
        <v>8694.5</v>
      </c>
      <c r="DR60" s="127"/>
      <c r="DS60" s="127"/>
      <c r="DT60" s="127"/>
      <c r="DU60" s="127"/>
      <c r="DV60" s="127">
        <v>12135</v>
      </c>
      <c r="DW60" s="127">
        <v>12069</v>
      </c>
      <c r="DX60" s="127">
        <v>13135</v>
      </c>
      <c r="DY60" s="127">
        <v>13665</v>
      </c>
      <c r="DZ60" s="127">
        <v>14108</v>
      </c>
      <c r="EA60" s="127">
        <v>14472.5</v>
      </c>
      <c r="EB60" s="127">
        <v>14853</v>
      </c>
      <c r="EC60" s="127">
        <v>15129.5</v>
      </c>
      <c r="ED60" s="127">
        <v>15491.5</v>
      </c>
      <c r="EE60" s="143"/>
      <c r="EF60" s="127"/>
      <c r="EG60" s="127"/>
      <c r="EH60" s="127"/>
      <c r="EI60" s="127"/>
      <c r="EJ60" s="127"/>
      <c r="EK60" s="127"/>
      <c r="EL60" s="127"/>
      <c r="EM60" s="127"/>
      <c r="EN60" s="127"/>
      <c r="EO60" s="127"/>
      <c r="EP60" s="127"/>
      <c r="EQ60" s="127">
        <v>15111</v>
      </c>
      <c r="ER60" s="127"/>
      <c r="ES60" s="127"/>
      <c r="ET60" s="127"/>
      <c r="EU60" s="127"/>
      <c r="EV60" s="127">
        <v>22323</v>
      </c>
      <c r="EW60" s="127">
        <v>23531</v>
      </c>
      <c r="EX60" s="127">
        <v>25145</v>
      </c>
      <c r="EY60" s="127">
        <v>26525</v>
      </c>
      <c r="EZ60" s="127">
        <v>27648</v>
      </c>
      <c r="FA60" s="127">
        <v>28681.5</v>
      </c>
      <c r="FB60" s="127">
        <v>29656</v>
      </c>
      <c r="FC60" s="127">
        <v>30257</v>
      </c>
      <c r="FD60" s="127">
        <v>30972</v>
      </c>
      <c r="FE60" s="143"/>
      <c r="FF60" s="127"/>
      <c r="FG60" s="127"/>
      <c r="FH60" s="127"/>
      <c r="FI60" s="127"/>
      <c r="FJ60" s="127"/>
      <c r="FK60" s="127"/>
      <c r="FL60" s="127"/>
      <c r="FM60" s="127"/>
      <c r="FN60" s="127"/>
      <c r="FO60" s="127"/>
      <c r="FP60" s="127"/>
      <c r="FQ60" s="127">
        <v>7489</v>
      </c>
      <c r="FR60" s="127"/>
      <c r="FS60" s="127"/>
      <c r="FT60" s="127"/>
      <c r="FU60" s="127"/>
      <c r="FV60" s="127">
        <v>10256</v>
      </c>
      <c r="FW60" s="127">
        <v>11457</v>
      </c>
      <c r="FX60" s="127">
        <v>11464</v>
      </c>
      <c r="FY60" s="127">
        <v>11694</v>
      </c>
      <c r="FZ60" s="127">
        <v>11918</v>
      </c>
      <c r="GA60" s="127">
        <v>12244</v>
      </c>
      <c r="GB60" s="127">
        <v>12365</v>
      </c>
      <c r="GC60" s="127">
        <v>12574</v>
      </c>
      <c r="GD60" s="127">
        <v>12804</v>
      </c>
      <c r="GE60" s="143"/>
      <c r="GF60" s="127"/>
      <c r="GG60" s="127"/>
      <c r="GH60" s="127"/>
      <c r="GI60" s="127"/>
      <c r="GJ60" s="127"/>
      <c r="GK60" s="127"/>
      <c r="GL60" s="127"/>
      <c r="GM60" s="127"/>
      <c r="GN60" s="127"/>
      <c r="GO60" s="127"/>
      <c r="GP60" s="127"/>
      <c r="GQ60" s="127">
        <v>11692</v>
      </c>
      <c r="GR60" s="127"/>
      <c r="GS60" s="127"/>
      <c r="GT60" s="127"/>
      <c r="GU60" s="127"/>
      <c r="GV60" s="127">
        <v>17638.5</v>
      </c>
      <c r="GW60" s="127">
        <v>18691</v>
      </c>
      <c r="GX60" s="127">
        <v>19394</v>
      </c>
      <c r="GY60" s="127">
        <v>19094</v>
      </c>
      <c r="GZ60" s="127">
        <v>20186</v>
      </c>
      <c r="HA60" s="127">
        <v>20254</v>
      </c>
      <c r="HB60" s="127">
        <v>20320</v>
      </c>
      <c r="HC60" s="127">
        <v>20466</v>
      </c>
      <c r="HD60" s="127">
        <v>20842</v>
      </c>
      <c r="HE60" s="143"/>
      <c r="HF60" s="127"/>
      <c r="HG60" s="127"/>
      <c r="HH60" s="127"/>
      <c r="HI60" s="127"/>
      <c r="HJ60" s="127"/>
      <c r="HK60" s="127"/>
      <c r="HL60" s="127"/>
      <c r="HM60" s="127"/>
      <c r="HN60" s="127"/>
      <c r="HO60" s="127"/>
      <c r="HP60" s="127"/>
      <c r="HQ60" s="127">
        <v>7560.5</v>
      </c>
      <c r="HR60" s="127"/>
      <c r="HS60" s="127"/>
      <c r="HT60" s="127"/>
      <c r="HU60" s="127"/>
      <c r="HV60" s="127">
        <v>10940</v>
      </c>
      <c r="HW60" s="127">
        <v>10391.5</v>
      </c>
      <c r="HX60" s="127">
        <v>10991.5</v>
      </c>
      <c r="HY60" s="127">
        <v>11372</v>
      </c>
      <c r="HZ60" s="127">
        <v>11532.5</v>
      </c>
      <c r="IA60" s="127">
        <v>11710</v>
      </c>
      <c r="IB60" s="127">
        <v>12000</v>
      </c>
      <c r="IC60" s="127">
        <v>12253.5</v>
      </c>
      <c r="ID60" s="127">
        <v>12627</v>
      </c>
      <c r="IE60" s="143"/>
      <c r="IF60" s="127"/>
      <c r="IG60" s="127"/>
      <c r="IH60" s="127"/>
      <c r="II60" s="127"/>
      <c r="IJ60" s="127"/>
      <c r="IK60" s="127"/>
      <c r="IL60" s="127"/>
      <c r="IM60" s="127"/>
      <c r="IN60" s="127"/>
      <c r="IO60" s="127"/>
      <c r="IP60" s="127"/>
      <c r="IQ60" s="127">
        <v>10443</v>
      </c>
      <c r="IR60" s="127"/>
      <c r="IS60" s="127"/>
      <c r="IT60" s="127"/>
      <c r="IU60" s="127"/>
      <c r="IV60" s="127">
        <v>16623</v>
      </c>
      <c r="IW60" s="127">
        <v>17131.5</v>
      </c>
      <c r="IX60" s="127">
        <v>18031</v>
      </c>
      <c r="IY60" s="127">
        <v>18662</v>
      </c>
      <c r="IZ60" s="127">
        <v>18890</v>
      </c>
      <c r="JA60" s="127">
        <v>19256.5</v>
      </c>
      <c r="JB60" s="127">
        <v>19740</v>
      </c>
      <c r="JC60" s="127">
        <v>20159.5</v>
      </c>
      <c r="JD60" s="127">
        <v>20704.5</v>
      </c>
      <c r="JE60" s="143"/>
      <c r="JF60" s="127"/>
      <c r="JG60" s="127"/>
      <c r="JH60" s="127"/>
      <c r="JI60" s="127"/>
      <c r="JJ60" s="127"/>
      <c r="JK60" s="127"/>
      <c r="JL60" s="127"/>
      <c r="JM60" s="127"/>
      <c r="JN60" s="127"/>
      <c r="JO60" s="127"/>
      <c r="JP60" s="127"/>
      <c r="JQ60" s="127">
        <v>8081</v>
      </c>
      <c r="JR60" s="127"/>
      <c r="JS60" s="127"/>
      <c r="JT60" s="127"/>
      <c r="JU60" s="127"/>
      <c r="JV60" s="127">
        <v>11088</v>
      </c>
      <c r="JW60" s="127">
        <v>11874</v>
      </c>
      <c r="JX60" s="127">
        <v>12758</v>
      </c>
      <c r="JY60" s="127">
        <v>13144</v>
      </c>
      <c r="JZ60" s="127">
        <v>13388</v>
      </c>
      <c r="KA60" s="127">
        <v>13388</v>
      </c>
      <c r="KB60" s="127">
        <v>13698</v>
      </c>
      <c r="KC60" s="127">
        <v>15794</v>
      </c>
      <c r="KD60" s="127">
        <v>16149</v>
      </c>
      <c r="KE60" s="143"/>
      <c r="KF60" s="127"/>
      <c r="KG60" s="127"/>
      <c r="KH60" s="127"/>
      <c r="KI60" s="127"/>
      <c r="KJ60" s="127"/>
      <c r="KK60" s="127"/>
      <c r="KL60" s="127"/>
      <c r="KM60" s="127"/>
      <c r="KN60" s="127"/>
      <c r="KO60" s="127"/>
      <c r="KP60" s="127"/>
      <c r="KQ60" s="127">
        <v>12633</v>
      </c>
      <c r="KR60" s="127"/>
      <c r="KS60" s="127"/>
      <c r="KT60" s="127"/>
      <c r="KU60" s="127"/>
      <c r="KV60" s="127">
        <v>18771</v>
      </c>
      <c r="KW60" s="127">
        <v>19679</v>
      </c>
      <c r="KX60" s="127">
        <v>20945</v>
      </c>
      <c r="KY60" s="127">
        <v>21624</v>
      </c>
      <c r="KZ60" s="127">
        <v>22037</v>
      </c>
      <c r="LA60" s="127">
        <v>22037</v>
      </c>
      <c r="LB60" s="127">
        <v>22563</v>
      </c>
      <c r="LC60" s="127">
        <v>26971</v>
      </c>
      <c r="LD60" s="127">
        <v>27578</v>
      </c>
      <c r="LE60" s="143"/>
      <c r="LF60" s="127"/>
      <c r="LG60" s="127"/>
      <c r="LH60" s="127"/>
      <c r="LI60" s="127"/>
      <c r="LJ60" s="127"/>
      <c r="LK60" s="127"/>
      <c r="LL60" s="127"/>
      <c r="LM60" s="127"/>
      <c r="LN60" s="127"/>
      <c r="LO60" s="127"/>
      <c r="LP60" s="127"/>
      <c r="LQ60" s="6" t="s">
        <v>17</v>
      </c>
      <c r="LR60" s="127"/>
      <c r="LS60" s="127"/>
      <c r="LT60" s="127"/>
      <c r="LU60" s="127"/>
      <c r="LV60" s="6" t="s">
        <v>17</v>
      </c>
      <c r="LW60" s="6" t="s">
        <v>17</v>
      </c>
      <c r="LX60" s="6" t="s">
        <v>17</v>
      </c>
      <c r="LY60" s="6" t="s">
        <v>17</v>
      </c>
      <c r="LZ60" s="6" t="s">
        <v>17</v>
      </c>
      <c r="MA60" s="6" t="s">
        <v>17</v>
      </c>
      <c r="MB60" s="6" t="s">
        <v>17</v>
      </c>
      <c r="MC60" s="6" t="s">
        <v>17</v>
      </c>
      <c r="MD60" s="6" t="s">
        <v>17</v>
      </c>
      <c r="ME60" s="143"/>
      <c r="MF60" s="127"/>
      <c r="MG60" s="127"/>
      <c r="MH60" s="127"/>
      <c r="MI60" s="127"/>
      <c r="MJ60" s="127"/>
      <c r="MK60" s="127"/>
      <c r="ML60" s="127"/>
      <c r="MM60" s="127"/>
      <c r="MN60" s="127"/>
      <c r="MO60" s="127"/>
      <c r="MP60" s="127"/>
      <c r="MQ60" s="6" t="s">
        <v>17</v>
      </c>
      <c r="MR60" s="127"/>
      <c r="MS60" s="127"/>
      <c r="MT60" s="127"/>
      <c r="MU60" s="127"/>
      <c r="MV60" s="6" t="s">
        <v>17</v>
      </c>
      <c r="MW60" s="6" t="s">
        <v>17</v>
      </c>
      <c r="MX60" s="6" t="s">
        <v>17</v>
      </c>
      <c r="MY60" s="6" t="s">
        <v>17</v>
      </c>
      <c r="MZ60" s="6" t="s">
        <v>17</v>
      </c>
      <c r="NA60" s="6"/>
      <c r="NB60" s="6" t="s">
        <v>17</v>
      </c>
      <c r="NC60" s="6" t="s">
        <v>17</v>
      </c>
      <c r="ND60" s="6" t="s">
        <v>17</v>
      </c>
    </row>
    <row r="61" spans="1:368">
      <c r="A61" s="127" t="s">
        <v>143</v>
      </c>
      <c r="B61" s="127"/>
      <c r="C61" s="127"/>
      <c r="D61" s="127"/>
      <c r="E61" s="127"/>
      <c r="F61" s="127"/>
      <c r="G61" s="127"/>
      <c r="H61" s="127"/>
      <c r="I61" s="127"/>
      <c r="J61" s="127"/>
      <c r="K61" s="127"/>
      <c r="L61" s="127"/>
      <c r="M61" s="127"/>
      <c r="N61" s="127"/>
      <c r="O61" s="127"/>
      <c r="P61" s="127">
        <v>5234.5</v>
      </c>
      <c r="Q61" s="127"/>
      <c r="R61" s="127"/>
      <c r="S61" s="127"/>
      <c r="T61" s="127"/>
      <c r="U61" s="127">
        <v>6085.5</v>
      </c>
      <c r="V61" s="127">
        <v>6093</v>
      </c>
      <c r="W61" s="127">
        <v>6494</v>
      </c>
      <c r="X61" s="127">
        <v>6824.5</v>
      </c>
      <c r="Y61" s="127">
        <v>7086.5</v>
      </c>
      <c r="Z61" s="127">
        <v>7429</v>
      </c>
      <c r="AA61" s="127">
        <v>7728</v>
      </c>
      <c r="AB61" s="127">
        <v>7834</v>
      </c>
      <c r="AC61" s="127">
        <v>8066</v>
      </c>
      <c r="AD61" s="143"/>
      <c r="AE61" s="127"/>
      <c r="AF61" s="127"/>
      <c r="AG61" s="127"/>
      <c r="AH61" s="127"/>
      <c r="AI61" s="127"/>
      <c r="AJ61" s="127"/>
      <c r="AK61" s="127"/>
      <c r="AL61" s="127"/>
      <c r="AM61" s="127"/>
      <c r="AN61" s="127"/>
      <c r="AO61" s="127"/>
      <c r="AP61" s="127"/>
      <c r="AQ61" s="127">
        <v>10878</v>
      </c>
      <c r="AR61" s="127"/>
      <c r="AS61" s="127"/>
      <c r="AT61" s="127"/>
      <c r="AU61" s="127"/>
      <c r="AV61" s="127">
        <v>13918.5</v>
      </c>
      <c r="AW61" s="127">
        <v>14463</v>
      </c>
      <c r="AX61" s="127">
        <v>15350</v>
      </c>
      <c r="AY61" s="127">
        <v>16011</v>
      </c>
      <c r="AZ61" s="127">
        <v>16432.5</v>
      </c>
      <c r="BA61" s="127">
        <v>17022.5</v>
      </c>
      <c r="BB61" s="127">
        <v>17544</v>
      </c>
      <c r="BC61" s="127">
        <v>17604</v>
      </c>
      <c r="BD61" s="127">
        <v>17626</v>
      </c>
      <c r="BE61" s="143"/>
      <c r="BF61" s="127"/>
      <c r="BG61" s="127"/>
      <c r="BH61" s="127"/>
      <c r="BI61" s="127"/>
      <c r="BJ61" s="127"/>
      <c r="BK61" s="127"/>
      <c r="BL61" s="127"/>
      <c r="BM61" s="127"/>
      <c r="BN61" s="127"/>
      <c r="BO61" s="127"/>
      <c r="BP61" s="127"/>
      <c r="BQ61" s="127">
        <v>5810</v>
      </c>
      <c r="BR61" s="127"/>
      <c r="BS61" s="127"/>
      <c r="BT61" s="127"/>
      <c r="BU61" s="127"/>
      <c r="BV61" s="127">
        <v>6754.5</v>
      </c>
      <c r="BW61" s="127">
        <v>6830</v>
      </c>
      <c r="BX61" s="127">
        <v>7194</v>
      </c>
      <c r="BY61" s="127">
        <v>7602.5</v>
      </c>
      <c r="BZ61" s="127">
        <v>8040</v>
      </c>
      <c r="CA61" s="127">
        <v>8430</v>
      </c>
      <c r="CB61" s="127">
        <v>8996</v>
      </c>
      <c r="CC61" s="127">
        <v>9223</v>
      </c>
      <c r="CD61" s="127">
        <v>9490</v>
      </c>
      <c r="CE61" s="143"/>
      <c r="CF61" s="127"/>
      <c r="CG61" s="127"/>
      <c r="CH61" s="127"/>
      <c r="CI61" s="127"/>
      <c r="CJ61" s="127"/>
      <c r="CK61" s="127"/>
      <c r="CL61" s="127"/>
      <c r="CM61" s="127"/>
      <c r="CN61" s="127"/>
      <c r="CO61" s="127"/>
      <c r="CP61" s="127"/>
      <c r="CQ61" s="127">
        <v>12070</v>
      </c>
      <c r="CR61" s="127"/>
      <c r="CS61" s="127"/>
      <c r="CT61" s="127"/>
      <c r="CU61" s="127"/>
      <c r="CV61" s="127">
        <v>14654.5</v>
      </c>
      <c r="CW61" s="127">
        <v>15240</v>
      </c>
      <c r="CX61" s="127">
        <v>15885</v>
      </c>
      <c r="CY61" s="127">
        <v>17487.5</v>
      </c>
      <c r="CZ61" s="127">
        <v>18464</v>
      </c>
      <c r="DA61" s="127">
        <v>20260</v>
      </c>
      <c r="DB61" s="127">
        <v>22173</v>
      </c>
      <c r="DC61" s="127">
        <v>24351</v>
      </c>
      <c r="DD61" s="127">
        <v>24403</v>
      </c>
      <c r="DE61" s="143"/>
      <c r="DF61" s="127"/>
      <c r="DG61" s="127"/>
      <c r="DH61" s="127"/>
      <c r="DI61" s="127"/>
      <c r="DJ61" s="127"/>
      <c r="DK61" s="127"/>
      <c r="DL61" s="127"/>
      <c r="DM61" s="127"/>
      <c r="DN61" s="127"/>
      <c r="DO61" s="127"/>
      <c r="DP61" s="127"/>
      <c r="DQ61" s="127">
        <v>5756</v>
      </c>
      <c r="DR61" s="127"/>
      <c r="DS61" s="127"/>
      <c r="DT61" s="127"/>
      <c r="DU61" s="127"/>
      <c r="DV61" s="10" t="s">
        <v>17</v>
      </c>
      <c r="DW61" s="10" t="s">
        <v>17</v>
      </c>
      <c r="DX61" s="10" t="s">
        <v>17</v>
      </c>
      <c r="DY61" s="10" t="s">
        <v>17</v>
      </c>
      <c r="DZ61" s="10" t="s">
        <v>17</v>
      </c>
      <c r="EA61" s="10" t="s">
        <v>17</v>
      </c>
      <c r="EB61" s="10" t="s">
        <v>17</v>
      </c>
      <c r="EC61" s="10" t="s">
        <v>17</v>
      </c>
      <c r="ED61" s="10" t="s">
        <v>17</v>
      </c>
      <c r="EE61" s="143"/>
      <c r="EF61" s="127"/>
      <c r="EG61" s="127"/>
      <c r="EH61" s="127"/>
      <c r="EI61" s="127"/>
      <c r="EJ61" s="127"/>
      <c r="EK61" s="127"/>
      <c r="EL61" s="127"/>
      <c r="EM61" s="127"/>
      <c r="EN61" s="127"/>
      <c r="EO61" s="127"/>
      <c r="EP61" s="127"/>
      <c r="EQ61" s="127">
        <v>12016</v>
      </c>
      <c r="ER61" s="127"/>
      <c r="ES61" s="127"/>
      <c r="ET61" s="127"/>
      <c r="EU61" s="127"/>
      <c r="EV61" s="10" t="s">
        <v>17</v>
      </c>
      <c r="EW61" s="10" t="s">
        <v>17</v>
      </c>
      <c r="EX61" s="10" t="s">
        <v>17</v>
      </c>
      <c r="EY61" s="10" t="s">
        <v>17</v>
      </c>
      <c r="EZ61" s="10" t="s">
        <v>17</v>
      </c>
      <c r="FA61" s="10" t="s">
        <v>17</v>
      </c>
      <c r="FB61" s="10" t="s">
        <v>17</v>
      </c>
      <c r="FC61" s="10" t="s">
        <v>17</v>
      </c>
      <c r="FD61" s="10" t="s">
        <v>17</v>
      </c>
      <c r="FE61" s="143"/>
      <c r="FF61" s="127"/>
      <c r="FG61" s="127"/>
      <c r="FH61" s="127"/>
      <c r="FI61" s="127"/>
      <c r="FJ61" s="127"/>
      <c r="FK61" s="127"/>
      <c r="FL61" s="127"/>
      <c r="FM61" s="127"/>
      <c r="FN61" s="127"/>
      <c r="FO61" s="127"/>
      <c r="FP61" s="127"/>
      <c r="FQ61" s="127">
        <v>4357</v>
      </c>
      <c r="FR61" s="127"/>
      <c r="FS61" s="127"/>
      <c r="FT61" s="127"/>
      <c r="FU61" s="127"/>
      <c r="FV61" s="127">
        <v>5047</v>
      </c>
      <c r="FW61" s="127">
        <v>5051</v>
      </c>
      <c r="FX61" s="127">
        <v>5584</v>
      </c>
      <c r="FY61" s="127">
        <v>5884</v>
      </c>
      <c r="FZ61" s="127">
        <v>6195.5</v>
      </c>
      <c r="GA61" s="127">
        <v>6521.5</v>
      </c>
      <c r="GB61" s="127">
        <v>6914</v>
      </c>
      <c r="GC61" s="127">
        <v>6890</v>
      </c>
      <c r="GD61" s="127">
        <v>7090</v>
      </c>
      <c r="GE61" s="143"/>
      <c r="GF61" s="127"/>
      <c r="GG61" s="127"/>
      <c r="GH61" s="127"/>
      <c r="GI61" s="127"/>
      <c r="GJ61" s="127"/>
      <c r="GK61" s="127"/>
      <c r="GL61" s="127"/>
      <c r="GM61" s="127"/>
      <c r="GN61" s="127"/>
      <c r="GO61" s="127"/>
      <c r="GP61" s="127"/>
      <c r="GQ61" s="127">
        <v>8993</v>
      </c>
      <c r="GR61" s="127"/>
      <c r="GS61" s="127"/>
      <c r="GT61" s="127"/>
      <c r="GU61" s="127"/>
      <c r="GV61" s="127">
        <v>10407</v>
      </c>
      <c r="GW61" s="127">
        <v>10411</v>
      </c>
      <c r="GX61" s="127">
        <v>11494</v>
      </c>
      <c r="GY61" s="127">
        <v>12094</v>
      </c>
      <c r="GZ61" s="127">
        <v>12705.5</v>
      </c>
      <c r="HA61" s="127">
        <v>13331.5</v>
      </c>
      <c r="HB61" s="127">
        <v>14024</v>
      </c>
      <c r="HC61" s="127">
        <v>14000</v>
      </c>
      <c r="HD61" s="127">
        <v>14480</v>
      </c>
      <c r="HE61" s="143"/>
      <c r="HF61" s="127"/>
      <c r="HG61" s="127"/>
      <c r="HH61" s="127"/>
      <c r="HI61" s="127"/>
      <c r="HJ61" s="127"/>
      <c r="HK61" s="127"/>
      <c r="HL61" s="127"/>
      <c r="HM61" s="127"/>
      <c r="HN61" s="127"/>
      <c r="HO61" s="127"/>
      <c r="HP61" s="127"/>
      <c r="HQ61" s="127">
        <v>5238</v>
      </c>
      <c r="HR61" s="127"/>
      <c r="HS61" s="127"/>
      <c r="HT61" s="127"/>
      <c r="HU61" s="127"/>
      <c r="HV61" s="127">
        <v>6090</v>
      </c>
      <c r="HW61" s="127">
        <v>6199</v>
      </c>
      <c r="HX61" s="127">
        <v>6506</v>
      </c>
      <c r="HY61" s="127">
        <v>6841</v>
      </c>
      <c r="HZ61" s="127">
        <v>7179</v>
      </c>
      <c r="IA61" s="127">
        <v>7497</v>
      </c>
      <c r="IB61" s="127">
        <v>7850</v>
      </c>
      <c r="IC61" s="127">
        <v>7932</v>
      </c>
      <c r="ID61" s="127">
        <v>8166</v>
      </c>
      <c r="IE61" s="143"/>
      <c r="IF61" s="127"/>
      <c r="IG61" s="127"/>
      <c r="IH61" s="127"/>
      <c r="II61" s="127"/>
      <c r="IJ61" s="127"/>
      <c r="IK61" s="127"/>
      <c r="IL61" s="127"/>
      <c r="IM61" s="127"/>
      <c r="IN61" s="127"/>
      <c r="IO61" s="127"/>
      <c r="IP61" s="127"/>
      <c r="IQ61" s="127">
        <v>11188</v>
      </c>
      <c r="IR61" s="127"/>
      <c r="IS61" s="127"/>
      <c r="IT61" s="127"/>
      <c r="IU61" s="127"/>
      <c r="IV61" s="127">
        <v>13990</v>
      </c>
      <c r="IW61" s="127">
        <v>14609</v>
      </c>
      <c r="IX61" s="127">
        <v>15556</v>
      </c>
      <c r="IY61" s="127">
        <v>16091</v>
      </c>
      <c r="IZ61" s="127">
        <v>16629</v>
      </c>
      <c r="JA61" s="127">
        <v>17147</v>
      </c>
      <c r="JB61" s="127">
        <v>17700</v>
      </c>
      <c r="JC61" s="127">
        <v>17814</v>
      </c>
      <c r="JD61" s="127">
        <v>17816</v>
      </c>
      <c r="JE61" s="143"/>
      <c r="JF61" s="127"/>
      <c r="JG61" s="127"/>
      <c r="JH61" s="127"/>
      <c r="JI61" s="127"/>
      <c r="JJ61" s="127"/>
      <c r="JK61" s="127"/>
      <c r="JL61" s="127"/>
      <c r="JM61" s="127"/>
      <c r="JN61" s="127"/>
      <c r="JO61" s="127"/>
      <c r="JP61" s="127"/>
      <c r="JQ61" s="127">
        <v>5259</v>
      </c>
      <c r="JR61" s="127"/>
      <c r="JS61" s="127"/>
      <c r="JT61" s="127"/>
      <c r="JU61" s="127"/>
      <c r="JV61" s="127">
        <v>6158.5</v>
      </c>
      <c r="JW61" s="127">
        <v>5545</v>
      </c>
      <c r="JX61" s="127">
        <v>6658.5</v>
      </c>
      <c r="JY61" s="127">
        <v>6994.5</v>
      </c>
      <c r="JZ61" s="127">
        <v>6624</v>
      </c>
      <c r="KA61" s="127">
        <v>7323</v>
      </c>
      <c r="KB61" s="127">
        <v>7643</v>
      </c>
      <c r="KC61" s="127">
        <v>7292</v>
      </c>
      <c r="KD61" s="127">
        <v>7525</v>
      </c>
      <c r="KE61" s="143"/>
      <c r="KF61" s="127"/>
      <c r="KG61" s="127"/>
      <c r="KH61" s="127"/>
      <c r="KI61" s="127"/>
      <c r="KJ61" s="127"/>
      <c r="KK61" s="127"/>
      <c r="KL61" s="127"/>
      <c r="KM61" s="127"/>
      <c r="KN61" s="127"/>
      <c r="KO61" s="127"/>
      <c r="KP61" s="127"/>
      <c r="KQ61" s="127">
        <v>11447.5</v>
      </c>
      <c r="KR61" s="127"/>
      <c r="KS61" s="127"/>
      <c r="KT61" s="127"/>
      <c r="KU61" s="127"/>
      <c r="KV61" s="127">
        <v>14058.5</v>
      </c>
      <c r="KW61" s="127">
        <v>13955</v>
      </c>
      <c r="KX61" s="127">
        <v>15708.5</v>
      </c>
      <c r="KY61" s="127">
        <v>16244.5</v>
      </c>
      <c r="KZ61" s="127">
        <v>15874</v>
      </c>
      <c r="LA61" s="127">
        <v>17203</v>
      </c>
      <c r="LB61" s="127">
        <v>17773</v>
      </c>
      <c r="LC61" s="127">
        <v>17533</v>
      </c>
      <c r="LD61" s="127">
        <v>17533</v>
      </c>
      <c r="LE61" s="143"/>
      <c r="LF61" s="127"/>
      <c r="LG61" s="127"/>
      <c r="LH61" s="127"/>
      <c r="LI61" s="127"/>
      <c r="LJ61" s="127"/>
      <c r="LK61" s="127"/>
      <c r="LL61" s="127"/>
      <c r="LM61" s="127"/>
      <c r="LN61" s="127"/>
      <c r="LO61" s="127"/>
      <c r="LP61" s="127"/>
      <c r="LQ61" s="127">
        <v>5253</v>
      </c>
      <c r="LR61" s="127"/>
      <c r="LS61" s="127"/>
      <c r="LT61" s="127"/>
      <c r="LU61" s="127"/>
      <c r="LV61" s="127">
        <v>5913.5</v>
      </c>
      <c r="LW61" s="127">
        <v>5452.5</v>
      </c>
      <c r="LX61" s="127">
        <v>6481.5</v>
      </c>
      <c r="LY61" s="127">
        <v>6826</v>
      </c>
      <c r="LZ61" s="127">
        <v>7125</v>
      </c>
      <c r="MA61" s="127">
        <v>7483</v>
      </c>
      <c r="MB61" s="127">
        <v>7719</v>
      </c>
      <c r="MC61" s="127">
        <v>7875</v>
      </c>
      <c r="MD61" s="127">
        <v>8120</v>
      </c>
      <c r="ME61" s="143"/>
      <c r="MF61" s="127"/>
      <c r="MG61" s="127"/>
      <c r="MH61" s="127"/>
      <c r="MI61" s="127"/>
      <c r="MJ61" s="127"/>
      <c r="MK61" s="127"/>
      <c r="ML61" s="127"/>
      <c r="MM61" s="127"/>
      <c r="MN61" s="127"/>
      <c r="MO61" s="127"/>
      <c r="MP61" s="127"/>
      <c r="MQ61" s="127">
        <v>8518.5</v>
      </c>
      <c r="MR61" s="127"/>
      <c r="MS61" s="127"/>
      <c r="MT61" s="127"/>
      <c r="MU61" s="127"/>
      <c r="MV61" s="127">
        <v>10285.5</v>
      </c>
      <c r="MW61" s="127">
        <v>12337.5</v>
      </c>
      <c r="MX61" s="127">
        <v>11473</v>
      </c>
      <c r="MY61" s="127">
        <v>14729</v>
      </c>
      <c r="MZ61" s="127">
        <v>12606</v>
      </c>
      <c r="NA61" s="127">
        <v>13206</v>
      </c>
      <c r="NB61" s="127">
        <v>13858</v>
      </c>
      <c r="NC61" s="127">
        <v>14635</v>
      </c>
      <c r="ND61" s="127">
        <v>14348</v>
      </c>
    </row>
    <row r="62" spans="1:368">
      <c r="A62" s="127" t="s">
        <v>144</v>
      </c>
      <c r="B62" s="127"/>
      <c r="C62" s="127"/>
      <c r="D62" s="127"/>
      <c r="E62" s="127"/>
      <c r="F62" s="127"/>
      <c r="G62" s="127"/>
      <c r="H62" s="127"/>
      <c r="I62" s="127"/>
      <c r="J62" s="127"/>
      <c r="K62" s="127"/>
      <c r="L62" s="127"/>
      <c r="M62" s="127"/>
      <c r="N62" s="127"/>
      <c r="O62" s="127"/>
      <c r="P62" s="127">
        <v>9604</v>
      </c>
      <c r="Q62" s="127"/>
      <c r="R62" s="127"/>
      <c r="S62" s="127"/>
      <c r="T62" s="127"/>
      <c r="U62" s="127">
        <v>11808</v>
      </c>
      <c r="V62" s="127">
        <v>12559</v>
      </c>
      <c r="W62" s="127">
        <v>12994</v>
      </c>
      <c r="X62" s="127">
        <v>13238</v>
      </c>
      <c r="Y62" s="127">
        <v>13129</v>
      </c>
      <c r="Z62" s="127">
        <v>13373</v>
      </c>
      <c r="AA62" s="127">
        <v>13378</v>
      </c>
      <c r="AB62" s="127">
        <v>13616</v>
      </c>
      <c r="AC62" s="127">
        <v>13694</v>
      </c>
      <c r="AD62" s="143"/>
      <c r="AE62" s="127"/>
      <c r="AF62" s="127"/>
      <c r="AG62" s="127"/>
      <c r="AH62" s="127"/>
      <c r="AI62" s="127"/>
      <c r="AJ62" s="127"/>
      <c r="AK62" s="127"/>
      <c r="AL62" s="127"/>
      <c r="AM62" s="127"/>
      <c r="AN62" s="127"/>
      <c r="AO62" s="127"/>
      <c r="AP62" s="127"/>
      <c r="AQ62" s="127">
        <v>14474</v>
      </c>
      <c r="AR62" s="127"/>
      <c r="AS62" s="127"/>
      <c r="AT62" s="127"/>
      <c r="AU62" s="127"/>
      <c r="AV62" s="127">
        <v>18148</v>
      </c>
      <c r="AW62" s="127">
        <v>16880</v>
      </c>
      <c r="AX62" s="127">
        <v>19434</v>
      </c>
      <c r="AY62" s="127">
        <v>19800</v>
      </c>
      <c r="AZ62" s="127">
        <v>20044</v>
      </c>
      <c r="BA62" s="127">
        <v>20328</v>
      </c>
      <c r="BB62" s="127">
        <v>20424</v>
      </c>
      <c r="BC62" s="127">
        <v>21246</v>
      </c>
      <c r="BD62" s="127">
        <v>21560</v>
      </c>
      <c r="BE62" s="143"/>
      <c r="BF62" s="127"/>
      <c r="BG62" s="127"/>
      <c r="BH62" s="127"/>
      <c r="BI62" s="127"/>
      <c r="BJ62" s="127"/>
      <c r="BK62" s="127"/>
      <c r="BL62" s="127"/>
      <c r="BM62" s="127"/>
      <c r="BN62" s="127"/>
      <c r="BO62" s="127"/>
      <c r="BP62" s="127"/>
      <c r="BQ62" s="127">
        <v>10830</v>
      </c>
      <c r="BR62" s="127"/>
      <c r="BS62" s="127"/>
      <c r="BT62" s="127"/>
      <c r="BU62" s="127"/>
      <c r="BV62" s="127">
        <v>14154</v>
      </c>
      <c r="BW62" s="127">
        <v>14936</v>
      </c>
      <c r="BX62" s="127">
        <v>15984</v>
      </c>
      <c r="BY62" s="127">
        <v>16444</v>
      </c>
      <c r="BZ62" s="127">
        <v>16992</v>
      </c>
      <c r="CA62" s="127">
        <v>17502</v>
      </c>
      <c r="CB62" s="127">
        <v>17514</v>
      </c>
      <c r="CC62" s="127">
        <v>17900</v>
      </c>
      <c r="CD62" s="127">
        <v>18436</v>
      </c>
      <c r="CE62" s="143"/>
      <c r="CF62" s="127"/>
      <c r="CG62" s="127"/>
      <c r="CH62" s="127"/>
      <c r="CI62" s="127"/>
      <c r="CJ62" s="127"/>
      <c r="CK62" s="127"/>
      <c r="CL62" s="127"/>
      <c r="CM62" s="127"/>
      <c r="CN62" s="127"/>
      <c r="CO62" s="127"/>
      <c r="CP62" s="127"/>
      <c r="CQ62" s="127">
        <v>20200</v>
      </c>
      <c r="CR62" s="127"/>
      <c r="CS62" s="127"/>
      <c r="CT62" s="127"/>
      <c r="CU62" s="127"/>
      <c r="CV62" s="127">
        <v>23852</v>
      </c>
      <c r="CW62" s="127">
        <v>24592</v>
      </c>
      <c r="CX62" s="127">
        <v>25540</v>
      </c>
      <c r="CY62" s="127">
        <v>26280</v>
      </c>
      <c r="CZ62" s="127">
        <v>27106</v>
      </c>
      <c r="DA62" s="127">
        <v>28168</v>
      </c>
      <c r="DB62" s="127">
        <v>28958</v>
      </c>
      <c r="DC62" s="127">
        <v>29758</v>
      </c>
      <c r="DD62" s="127">
        <v>30642</v>
      </c>
      <c r="DE62" s="143"/>
      <c r="DF62" s="127"/>
      <c r="DG62" s="127"/>
      <c r="DH62" s="127"/>
      <c r="DI62" s="127"/>
      <c r="DJ62" s="127"/>
      <c r="DK62" s="127"/>
      <c r="DL62" s="127"/>
      <c r="DM62" s="127"/>
      <c r="DN62" s="127"/>
      <c r="DO62" s="127"/>
      <c r="DP62" s="127"/>
      <c r="DQ62" s="127">
        <v>6085</v>
      </c>
      <c r="DR62" s="127"/>
      <c r="DS62" s="127"/>
      <c r="DT62" s="127"/>
      <c r="DU62" s="127"/>
      <c r="DV62" s="127">
        <v>7209</v>
      </c>
      <c r="DW62" s="127">
        <v>7571</v>
      </c>
      <c r="DX62" s="127">
        <v>8362</v>
      </c>
      <c r="DY62" s="127">
        <v>8672</v>
      </c>
      <c r="DZ62" s="127">
        <v>9080</v>
      </c>
      <c r="EA62" s="127">
        <v>9470</v>
      </c>
      <c r="EB62" s="127">
        <v>9936</v>
      </c>
      <c r="EC62" s="127">
        <v>11368</v>
      </c>
      <c r="ED62" s="127">
        <v>12146</v>
      </c>
      <c r="EE62" s="143"/>
      <c r="EF62" s="127"/>
      <c r="EG62" s="127"/>
      <c r="EH62" s="127"/>
      <c r="EI62" s="127"/>
      <c r="EJ62" s="127"/>
      <c r="EK62" s="127"/>
      <c r="EL62" s="127"/>
      <c r="EM62" s="127"/>
      <c r="EN62" s="127"/>
      <c r="EO62" s="127"/>
      <c r="EP62" s="127"/>
      <c r="EQ62" s="127">
        <v>13351</v>
      </c>
      <c r="ER62" s="127"/>
      <c r="ES62" s="127"/>
      <c r="ET62" s="127"/>
      <c r="EU62" s="127"/>
      <c r="EV62" s="127">
        <v>15645</v>
      </c>
      <c r="EW62" s="127">
        <v>16395</v>
      </c>
      <c r="EX62" s="127">
        <v>18854</v>
      </c>
      <c r="EY62" s="127">
        <v>19480</v>
      </c>
      <c r="EZ62" s="127">
        <v>20216</v>
      </c>
      <c r="FA62" s="127">
        <v>20965</v>
      </c>
      <c r="FB62" s="127">
        <v>21835</v>
      </c>
      <c r="FC62" s="127">
        <v>22377</v>
      </c>
      <c r="FD62" s="326">
        <v>17271</v>
      </c>
      <c r="FE62" s="143"/>
      <c r="FF62" s="127"/>
      <c r="FG62" s="127"/>
      <c r="FH62" s="127"/>
      <c r="FI62" s="127"/>
      <c r="FJ62" s="127"/>
      <c r="FK62" s="127"/>
      <c r="FL62" s="127"/>
      <c r="FM62" s="127"/>
      <c r="FN62" s="127"/>
      <c r="FO62" s="127"/>
      <c r="FP62" s="127"/>
      <c r="FQ62" s="127">
        <v>6096</v>
      </c>
      <c r="FR62" s="127"/>
      <c r="FS62" s="127"/>
      <c r="FT62" s="127"/>
      <c r="FU62" s="127"/>
      <c r="FV62" s="127">
        <v>7420.5</v>
      </c>
      <c r="FW62" s="127">
        <v>7732</v>
      </c>
      <c r="FX62" s="127">
        <v>8608.5</v>
      </c>
      <c r="FY62" s="127">
        <v>8887</v>
      </c>
      <c r="FZ62" s="127">
        <v>9027</v>
      </c>
      <c r="GA62" s="127">
        <v>9774</v>
      </c>
      <c r="GB62" s="127">
        <v>7904</v>
      </c>
      <c r="GC62" s="127">
        <v>10703</v>
      </c>
      <c r="GD62" s="127">
        <v>11078</v>
      </c>
      <c r="GE62" s="143"/>
      <c r="GF62" s="127"/>
      <c r="GG62" s="127"/>
      <c r="GH62" s="127"/>
      <c r="GI62" s="127"/>
      <c r="GJ62" s="127"/>
      <c r="GK62" s="127"/>
      <c r="GL62" s="127"/>
      <c r="GM62" s="127"/>
      <c r="GN62" s="127"/>
      <c r="GO62" s="127"/>
      <c r="GP62" s="127"/>
      <c r="GQ62" s="127">
        <v>13272</v>
      </c>
      <c r="GR62" s="127"/>
      <c r="GS62" s="127"/>
      <c r="GT62" s="127"/>
      <c r="GU62" s="127"/>
      <c r="GV62" s="127">
        <v>15740</v>
      </c>
      <c r="GW62" s="127">
        <v>16524</v>
      </c>
      <c r="GX62" s="127">
        <v>17898</v>
      </c>
      <c r="GY62" s="127">
        <v>18424</v>
      </c>
      <c r="GZ62" s="127">
        <v>18943</v>
      </c>
      <c r="HA62" s="127">
        <v>19479</v>
      </c>
      <c r="HB62" s="127">
        <v>17254</v>
      </c>
      <c r="HC62" s="127">
        <v>20761</v>
      </c>
      <c r="HD62" s="127">
        <v>20861</v>
      </c>
      <c r="HE62" s="143"/>
      <c r="HF62" s="127"/>
      <c r="HG62" s="127"/>
      <c r="HH62" s="127"/>
      <c r="HI62" s="127"/>
      <c r="HJ62" s="127"/>
      <c r="HK62" s="127"/>
      <c r="HL62" s="127"/>
      <c r="HM62" s="127"/>
      <c r="HN62" s="127"/>
      <c r="HO62" s="127"/>
      <c r="HP62" s="127"/>
      <c r="HQ62" s="127">
        <v>6156.5</v>
      </c>
      <c r="HR62" s="127"/>
      <c r="HS62" s="127"/>
      <c r="HT62" s="127"/>
      <c r="HU62" s="127"/>
      <c r="HV62" s="127">
        <v>7316</v>
      </c>
      <c r="HW62" s="127">
        <v>7694</v>
      </c>
      <c r="HX62" s="127">
        <v>8351</v>
      </c>
      <c r="HY62" s="127">
        <v>8748</v>
      </c>
      <c r="HZ62" s="127">
        <v>9160.5</v>
      </c>
      <c r="IA62" s="127">
        <v>9451</v>
      </c>
      <c r="IB62" s="127">
        <v>9745</v>
      </c>
      <c r="IC62" s="127">
        <v>10339</v>
      </c>
      <c r="ID62" s="127">
        <v>10840</v>
      </c>
      <c r="IE62" s="143"/>
      <c r="IF62" s="127"/>
      <c r="IG62" s="127"/>
      <c r="IH62" s="127"/>
      <c r="II62" s="127"/>
      <c r="IJ62" s="127"/>
      <c r="IK62" s="127"/>
      <c r="IL62" s="127"/>
      <c r="IM62" s="127"/>
      <c r="IN62" s="127"/>
      <c r="IO62" s="127"/>
      <c r="IP62" s="127"/>
      <c r="IQ62" s="127">
        <v>12351</v>
      </c>
      <c r="IR62" s="127"/>
      <c r="IS62" s="127"/>
      <c r="IT62" s="127"/>
      <c r="IU62" s="127"/>
      <c r="IV62" s="127">
        <v>13038</v>
      </c>
      <c r="IW62" s="127">
        <v>14962</v>
      </c>
      <c r="IX62" s="127">
        <v>14680</v>
      </c>
      <c r="IY62" s="127">
        <v>12810</v>
      </c>
      <c r="IZ62" s="127">
        <v>15971.5</v>
      </c>
      <c r="JA62" s="127">
        <v>16562</v>
      </c>
      <c r="JB62" s="127">
        <v>17402</v>
      </c>
      <c r="JC62" s="127">
        <v>15070</v>
      </c>
      <c r="JD62" s="127">
        <v>15586</v>
      </c>
      <c r="JE62" s="143"/>
      <c r="JF62" s="127"/>
      <c r="JG62" s="127"/>
      <c r="JH62" s="127"/>
      <c r="JI62" s="127"/>
      <c r="JJ62" s="127"/>
      <c r="JK62" s="127"/>
      <c r="JL62" s="127"/>
      <c r="JM62" s="127"/>
      <c r="JN62" s="127"/>
      <c r="JO62" s="127"/>
      <c r="JP62" s="127"/>
      <c r="JQ62" s="127">
        <v>6180</v>
      </c>
      <c r="JR62" s="127"/>
      <c r="JS62" s="127"/>
      <c r="JT62" s="127"/>
      <c r="JU62" s="127"/>
      <c r="JV62" s="127">
        <v>7756</v>
      </c>
      <c r="JW62" s="127">
        <v>8058</v>
      </c>
      <c r="JX62" s="127">
        <v>8654</v>
      </c>
      <c r="JY62" s="127">
        <v>8926</v>
      </c>
      <c r="JZ62" s="127">
        <v>9804</v>
      </c>
      <c r="KA62" s="127">
        <v>9828</v>
      </c>
      <c r="KB62" s="127">
        <v>10878</v>
      </c>
      <c r="KC62" s="127">
        <v>10984</v>
      </c>
      <c r="KD62" s="127">
        <v>10576</v>
      </c>
      <c r="KE62" s="143"/>
      <c r="KF62" s="127"/>
      <c r="KG62" s="127"/>
      <c r="KH62" s="127"/>
      <c r="KI62" s="127"/>
      <c r="KJ62" s="127"/>
      <c r="KK62" s="127"/>
      <c r="KL62" s="127"/>
      <c r="KM62" s="127"/>
      <c r="KN62" s="127"/>
      <c r="KO62" s="127"/>
      <c r="KP62" s="127"/>
      <c r="KQ62" s="127">
        <v>12831</v>
      </c>
      <c r="KR62" s="127"/>
      <c r="KS62" s="127"/>
      <c r="KT62" s="127"/>
      <c r="KU62" s="127"/>
      <c r="KV62" s="127">
        <v>15796</v>
      </c>
      <c r="KW62" s="127">
        <v>16542</v>
      </c>
      <c r="KX62" s="127">
        <v>17942</v>
      </c>
      <c r="KY62" s="127">
        <v>16390</v>
      </c>
      <c r="KZ62" s="127">
        <v>17023</v>
      </c>
      <c r="LA62" s="127">
        <v>17726</v>
      </c>
      <c r="LB62" s="127">
        <v>18483</v>
      </c>
      <c r="LC62" s="127">
        <v>19321</v>
      </c>
      <c r="LD62" s="127">
        <v>17151</v>
      </c>
      <c r="LE62" s="143"/>
      <c r="LF62" s="127"/>
      <c r="LG62" s="127"/>
      <c r="LH62" s="127"/>
      <c r="LI62" s="127"/>
      <c r="LJ62" s="127"/>
      <c r="LK62" s="127"/>
      <c r="LL62" s="127"/>
      <c r="LM62" s="127"/>
      <c r="LN62" s="127"/>
      <c r="LO62" s="127"/>
      <c r="LP62" s="127"/>
      <c r="LQ62" s="127">
        <v>9624</v>
      </c>
      <c r="LR62" s="127"/>
      <c r="LS62" s="127"/>
      <c r="LT62" s="127"/>
      <c r="LU62" s="127"/>
      <c r="LV62" s="127">
        <v>12175</v>
      </c>
      <c r="LW62" s="127">
        <v>12730</v>
      </c>
      <c r="LX62" s="127">
        <v>13048</v>
      </c>
      <c r="LY62" s="127">
        <v>13300</v>
      </c>
      <c r="LZ62" s="127">
        <v>13467</v>
      </c>
      <c r="MA62" s="127">
        <v>13642</v>
      </c>
      <c r="MB62" s="127">
        <v>13660</v>
      </c>
      <c r="MC62" s="127">
        <v>13678</v>
      </c>
      <c r="MD62" s="127">
        <v>13900</v>
      </c>
      <c r="ME62" s="143"/>
      <c r="MF62" s="127"/>
      <c r="MG62" s="127"/>
      <c r="MH62" s="127"/>
      <c r="MI62" s="127"/>
      <c r="MJ62" s="127"/>
      <c r="MK62" s="127"/>
      <c r="ML62" s="127"/>
      <c r="MM62" s="127"/>
      <c r="MN62" s="127"/>
      <c r="MO62" s="127"/>
      <c r="MP62" s="127"/>
      <c r="MQ62" s="127">
        <v>14484</v>
      </c>
      <c r="MR62" s="127"/>
      <c r="MS62" s="127"/>
      <c r="MT62" s="127"/>
      <c r="MU62" s="127"/>
      <c r="MV62" s="127">
        <v>18268</v>
      </c>
      <c r="MW62" s="127">
        <v>19828</v>
      </c>
      <c r="MX62" s="127">
        <v>19534</v>
      </c>
      <c r="MY62" s="127">
        <v>19906</v>
      </c>
      <c r="MZ62" s="127">
        <v>20284</v>
      </c>
      <c r="NA62" s="127">
        <v>20778</v>
      </c>
      <c r="NB62" s="127">
        <v>21212</v>
      </c>
      <c r="NC62" s="127">
        <v>21568</v>
      </c>
      <c r="ND62" s="127">
        <v>22378</v>
      </c>
    </row>
    <row r="63" spans="1:368">
      <c r="A63" s="127" t="s">
        <v>145</v>
      </c>
      <c r="B63" s="127"/>
      <c r="C63" s="127"/>
      <c r="D63" s="127"/>
      <c r="E63" s="127"/>
      <c r="F63" s="127"/>
      <c r="G63" s="127"/>
      <c r="H63" s="127"/>
      <c r="I63" s="127"/>
      <c r="J63" s="127"/>
      <c r="K63" s="127"/>
      <c r="L63" s="127"/>
      <c r="M63" s="127"/>
      <c r="N63" s="127"/>
      <c r="O63" s="127"/>
      <c r="P63" s="127">
        <v>5546</v>
      </c>
      <c r="Q63" s="127"/>
      <c r="R63" s="127"/>
      <c r="S63" s="127"/>
      <c r="T63" s="127"/>
      <c r="U63" s="127">
        <v>7968</v>
      </c>
      <c r="V63" s="127">
        <v>8731</v>
      </c>
      <c r="W63" s="127">
        <v>9317</v>
      </c>
      <c r="X63" s="127">
        <v>10024</v>
      </c>
      <c r="Y63" s="127">
        <v>10026</v>
      </c>
      <c r="Z63" s="127">
        <v>10054</v>
      </c>
      <c r="AA63" s="127">
        <v>10530</v>
      </c>
      <c r="AB63" s="127">
        <v>10545</v>
      </c>
      <c r="AC63" s="127">
        <v>11284</v>
      </c>
      <c r="AD63" s="143"/>
      <c r="AE63" s="127"/>
      <c r="AF63" s="127"/>
      <c r="AG63" s="127"/>
      <c r="AH63" s="127"/>
      <c r="AI63" s="127"/>
      <c r="AJ63" s="127"/>
      <c r="AK63" s="127"/>
      <c r="AL63" s="127"/>
      <c r="AM63" s="127"/>
      <c r="AN63" s="127"/>
      <c r="AO63" s="127"/>
      <c r="AP63" s="127"/>
      <c r="AQ63" s="127">
        <v>14724</v>
      </c>
      <c r="AR63" s="127"/>
      <c r="AS63" s="127"/>
      <c r="AT63" s="127"/>
      <c r="AU63" s="127"/>
      <c r="AV63" s="127">
        <v>20757</v>
      </c>
      <c r="AW63" s="127">
        <v>22030</v>
      </c>
      <c r="AX63" s="127">
        <v>22504</v>
      </c>
      <c r="AY63" s="127">
        <v>23156</v>
      </c>
      <c r="AZ63" s="127">
        <v>23158</v>
      </c>
      <c r="BA63" s="127">
        <v>23186</v>
      </c>
      <c r="BB63" s="127">
        <v>24355</v>
      </c>
      <c r="BC63" s="127">
        <v>24370.5</v>
      </c>
      <c r="BD63" s="127">
        <v>25665.5</v>
      </c>
      <c r="BE63" s="143"/>
      <c r="BF63" s="127"/>
      <c r="BG63" s="127"/>
      <c r="BH63" s="127"/>
      <c r="BI63" s="127"/>
      <c r="BJ63" s="127"/>
      <c r="BK63" s="127"/>
      <c r="BL63" s="127"/>
      <c r="BM63" s="127"/>
      <c r="BN63" s="127"/>
      <c r="BO63" s="127"/>
      <c r="BP63" s="127"/>
      <c r="BQ63" s="21" t="s">
        <v>17</v>
      </c>
      <c r="BR63" s="127"/>
      <c r="BS63" s="127"/>
      <c r="BT63" s="127"/>
      <c r="BU63" s="127"/>
      <c r="BV63" s="10" t="s">
        <v>17</v>
      </c>
      <c r="BW63" s="10" t="s">
        <v>17</v>
      </c>
      <c r="BX63" s="10" t="s">
        <v>17</v>
      </c>
      <c r="BY63" s="10" t="s">
        <v>17</v>
      </c>
      <c r="BZ63" s="10" t="s">
        <v>17</v>
      </c>
      <c r="CA63" s="10" t="s">
        <v>17</v>
      </c>
      <c r="CB63" s="10" t="s">
        <v>17</v>
      </c>
      <c r="CC63" s="10" t="s">
        <v>17</v>
      </c>
      <c r="CD63" s="10" t="s">
        <v>17</v>
      </c>
      <c r="CE63" s="143"/>
      <c r="CF63" s="127"/>
      <c r="CG63" s="127"/>
      <c r="CH63" s="127"/>
      <c r="CI63" s="127"/>
      <c r="CJ63" s="127"/>
      <c r="CK63" s="127"/>
      <c r="CL63" s="127"/>
      <c r="CM63" s="127"/>
      <c r="CN63" s="127"/>
      <c r="CO63" s="127"/>
      <c r="CP63" s="127"/>
      <c r="CQ63" s="21" t="s">
        <v>17</v>
      </c>
      <c r="CR63" s="127"/>
      <c r="CS63" s="127"/>
      <c r="CT63" s="127"/>
      <c r="CU63" s="127"/>
      <c r="CV63" s="10" t="s">
        <v>17</v>
      </c>
      <c r="CW63" s="10" t="s">
        <v>17</v>
      </c>
      <c r="CX63" s="10" t="s">
        <v>17</v>
      </c>
      <c r="CY63" s="10" t="s">
        <v>17</v>
      </c>
      <c r="CZ63" s="10" t="s">
        <v>17</v>
      </c>
      <c r="DA63" s="10" t="s">
        <v>17</v>
      </c>
      <c r="DB63" s="10" t="s">
        <v>17</v>
      </c>
      <c r="DC63" s="10" t="s">
        <v>17</v>
      </c>
      <c r="DD63" s="10" t="s">
        <v>17</v>
      </c>
      <c r="DE63" s="143"/>
      <c r="DF63" s="127"/>
      <c r="DG63" s="127"/>
      <c r="DH63" s="127"/>
      <c r="DI63" s="127"/>
      <c r="DJ63" s="127"/>
      <c r="DK63" s="127"/>
      <c r="DL63" s="127"/>
      <c r="DM63" s="127"/>
      <c r="DN63" s="127"/>
      <c r="DO63" s="127"/>
      <c r="DP63" s="127"/>
      <c r="DQ63" s="127">
        <v>6752</v>
      </c>
      <c r="DR63" s="127"/>
      <c r="DS63" s="127"/>
      <c r="DT63" s="127"/>
      <c r="DU63" s="127"/>
      <c r="DV63" s="127">
        <v>9528</v>
      </c>
      <c r="DW63" s="127">
        <v>10476</v>
      </c>
      <c r="DX63" s="127">
        <v>11366</v>
      </c>
      <c r="DY63" s="127">
        <v>12450</v>
      </c>
      <c r="DZ63" s="127">
        <v>12450</v>
      </c>
      <c r="EA63" s="127">
        <v>12506</v>
      </c>
      <c r="EB63" s="127">
        <v>12862</v>
      </c>
      <c r="EC63" s="127">
        <v>12884</v>
      </c>
      <c r="ED63" s="127">
        <v>13792</v>
      </c>
      <c r="EE63" s="143"/>
      <c r="EF63" s="127"/>
      <c r="EG63" s="127"/>
      <c r="EH63" s="127"/>
      <c r="EI63" s="127"/>
      <c r="EJ63" s="127"/>
      <c r="EK63" s="127"/>
      <c r="EL63" s="127"/>
      <c r="EM63" s="127"/>
      <c r="EN63" s="127"/>
      <c r="EO63" s="127"/>
      <c r="EP63" s="127"/>
      <c r="EQ63" s="127">
        <v>18338</v>
      </c>
      <c r="ER63" s="127"/>
      <c r="ES63" s="127"/>
      <c r="ET63" s="127"/>
      <c r="EU63" s="127"/>
      <c r="EV63" s="127">
        <v>26026</v>
      </c>
      <c r="EW63" s="127">
        <v>27182</v>
      </c>
      <c r="EX63" s="127">
        <v>27454</v>
      </c>
      <c r="EY63" s="127">
        <v>28016</v>
      </c>
      <c r="EZ63" s="127">
        <v>28016</v>
      </c>
      <c r="FA63" s="127">
        <v>28072</v>
      </c>
      <c r="FB63" s="127">
        <v>28852</v>
      </c>
      <c r="FC63" s="127">
        <v>28874</v>
      </c>
      <c r="FD63" s="127">
        <v>30042</v>
      </c>
      <c r="FE63" s="143"/>
      <c r="FF63" s="127"/>
      <c r="FG63" s="127"/>
      <c r="FH63" s="127"/>
      <c r="FI63" s="127"/>
      <c r="FJ63" s="127"/>
      <c r="FK63" s="127"/>
      <c r="FL63" s="127"/>
      <c r="FM63" s="127"/>
      <c r="FN63" s="127"/>
      <c r="FO63" s="127"/>
      <c r="FP63" s="127"/>
      <c r="FQ63" s="127">
        <v>4340</v>
      </c>
      <c r="FR63" s="127"/>
      <c r="FS63" s="127"/>
      <c r="FT63" s="127"/>
      <c r="FU63" s="127"/>
      <c r="FV63" s="127">
        <v>6408</v>
      </c>
      <c r="FW63" s="127">
        <v>6986</v>
      </c>
      <c r="FX63" s="127">
        <v>7268</v>
      </c>
      <c r="FY63" s="127">
        <v>7598</v>
      </c>
      <c r="FZ63" s="127">
        <v>7602</v>
      </c>
      <c r="GA63" s="127">
        <v>7602</v>
      </c>
      <c r="GB63" s="127">
        <v>8197</v>
      </c>
      <c r="GC63" s="127">
        <v>8206</v>
      </c>
      <c r="GD63" s="127">
        <v>8776</v>
      </c>
      <c r="GE63" s="143"/>
      <c r="GF63" s="127"/>
      <c r="GG63" s="127"/>
      <c r="GH63" s="127"/>
      <c r="GI63" s="127"/>
      <c r="GJ63" s="127"/>
      <c r="GK63" s="127"/>
      <c r="GL63" s="127"/>
      <c r="GM63" s="127"/>
      <c r="GN63" s="127"/>
      <c r="GO63" s="127"/>
      <c r="GP63" s="127"/>
      <c r="GQ63" s="127">
        <v>11110</v>
      </c>
      <c r="GR63" s="127"/>
      <c r="GS63" s="127"/>
      <c r="GT63" s="127"/>
      <c r="GU63" s="127"/>
      <c r="GV63" s="127">
        <v>15488</v>
      </c>
      <c r="GW63" s="127">
        <v>16878</v>
      </c>
      <c r="GX63" s="127">
        <v>17554</v>
      </c>
      <c r="GY63" s="127">
        <v>18296</v>
      </c>
      <c r="GZ63" s="127">
        <v>18300</v>
      </c>
      <c r="HA63" s="127">
        <v>18300</v>
      </c>
      <c r="HB63" s="127">
        <v>19858</v>
      </c>
      <c r="HC63" s="127">
        <v>19867</v>
      </c>
      <c r="HD63" s="127">
        <v>21289</v>
      </c>
      <c r="HE63" s="143"/>
      <c r="HF63" s="127"/>
      <c r="HG63" s="127"/>
      <c r="HH63" s="127"/>
      <c r="HI63" s="127"/>
      <c r="HJ63" s="127"/>
      <c r="HK63" s="127"/>
      <c r="HL63" s="127"/>
      <c r="HM63" s="127"/>
      <c r="HN63" s="127"/>
      <c r="HO63" s="127"/>
      <c r="HP63" s="127"/>
      <c r="HQ63" s="6" t="s">
        <v>17</v>
      </c>
      <c r="HR63" s="127"/>
      <c r="HS63" s="127"/>
      <c r="HT63" s="127"/>
      <c r="HU63" s="127"/>
      <c r="HV63" s="6" t="s">
        <v>17</v>
      </c>
      <c r="HW63" s="6" t="s">
        <v>17</v>
      </c>
      <c r="HX63" s="6" t="s">
        <v>17</v>
      </c>
      <c r="HY63" s="6" t="s">
        <v>17</v>
      </c>
      <c r="HZ63" s="6" t="s">
        <v>17</v>
      </c>
      <c r="IA63" s="6" t="s">
        <v>17</v>
      </c>
      <c r="IB63" s="6" t="s">
        <v>17</v>
      </c>
      <c r="IC63" s="6" t="s">
        <v>17</v>
      </c>
      <c r="ID63" s="6" t="s">
        <v>17</v>
      </c>
      <c r="IE63" s="143"/>
      <c r="IF63" s="127"/>
      <c r="IG63" s="127"/>
      <c r="IH63" s="127"/>
      <c r="II63" s="127"/>
      <c r="IJ63" s="127"/>
      <c r="IK63" s="127"/>
      <c r="IL63" s="127"/>
      <c r="IM63" s="127"/>
      <c r="IN63" s="127"/>
      <c r="IO63" s="127"/>
      <c r="IP63" s="127"/>
      <c r="IQ63" s="6" t="s">
        <v>17</v>
      </c>
      <c r="IR63" s="127"/>
      <c r="IS63" s="127"/>
      <c r="IT63" s="127"/>
      <c r="IU63" s="127"/>
      <c r="IV63" s="6" t="s">
        <v>17</v>
      </c>
      <c r="IW63" s="6" t="s">
        <v>17</v>
      </c>
      <c r="IX63" s="6" t="s">
        <v>17</v>
      </c>
      <c r="IY63" s="6" t="s">
        <v>17</v>
      </c>
      <c r="IZ63" s="6" t="s">
        <v>17</v>
      </c>
      <c r="JA63" s="6" t="s">
        <v>17</v>
      </c>
      <c r="JB63" s="6" t="s">
        <v>17</v>
      </c>
      <c r="JC63" s="6" t="s">
        <v>17</v>
      </c>
      <c r="JD63" s="6" t="s">
        <v>17</v>
      </c>
      <c r="JE63" s="143"/>
      <c r="JF63" s="127"/>
      <c r="JG63" s="127"/>
      <c r="JH63" s="127"/>
      <c r="JI63" s="127"/>
      <c r="JJ63" s="127"/>
      <c r="JK63" s="127"/>
      <c r="JL63" s="127"/>
      <c r="JM63" s="127"/>
      <c r="JN63" s="127"/>
      <c r="JO63" s="127"/>
      <c r="JP63" s="127"/>
      <c r="JQ63" s="6" t="s">
        <v>17</v>
      </c>
      <c r="JR63" s="127"/>
      <c r="JS63" s="127"/>
      <c r="JT63" s="127"/>
      <c r="JU63" s="127"/>
      <c r="JV63" s="6" t="s">
        <v>17</v>
      </c>
      <c r="JW63" s="6" t="s">
        <v>17</v>
      </c>
      <c r="JX63" s="6" t="s">
        <v>17</v>
      </c>
      <c r="JY63" s="6" t="s">
        <v>17</v>
      </c>
      <c r="JZ63" s="6" t="s">
        <v>17</v>
      </c>
      <c r="KA63" s="6" t="s">
        <v>17</v>
      </c>
      <c r="KB63" s="6" t="s">
        <v>17</v>
      </c>
      <c r="KC63" s="6" t="s">
        <v>17</v>
      </c>
      <c r="KD63" s="6" t="s">
        <v>17</v>
      </c>
      <c r="KE63" s="143"/>
      <c r="KF63" s="127"/>
      <c r="KG63" s="127"/>
      <c r="KH63" s="127"/>
      <c r="KI63" s="127"/>
      <c r="KJ63" s="127"/>
      <c r="KK63" s="127"/>
      <c r="KL63" s="127"/>
      <c r="KM63" s="127"/>
      <c r="KN63" s="127"/>
      <c r="KO63" s="127"/>
      <c r="KP63" s="127"/>
      <c r="KQ63" s="6" t="s">
        <v>17</v>
      </c>
      <c r="KR63" s="127"/>
      <c r="KS63" s="127"/>
      <c r="KT63" s="127"/>
      <c r="KU63" s="127"/>
      <c r="KV63" s="6" t="s">
        <v>17</v>
      </c>
      <c r="KW63" s="6" t="s">
        <v>17</v>
      </c>
      <c r="KX63" s="6" t="s">
        <v>17</v>
      </c>
      <c r="KY63" s="6" t="s">
        <v>17</v>
      </c>
      <c r="KZ63" s="6" t="s">
        <v>17</v>
      </c>
      <c r="LA63" s="6"/>
      <c r="LB63" s="6" t="s">
        <v>17</v>
      </c>
      <c r="LC63" s="6" t="s">
        <v>17</v>
      </c>
      <c r="LD63" s="6" t="s">
        <v>17</v>
      </c>
      <c r="LE63" s="143"/>
      <c r="LF63" s="127"/>
      <c r="LG63" s="127"/>
      <c r="LH63" s="127"/>
      <c r="LI63" s="127"/>
      <c r="LJ63" s="127"/>
      <c r="LK63" s="127"/>
      <c r="LL63" s="127"/>
      <c r="LM63" s="127"/>
      <c r="LN63" s="127"/>
      <c r="LO63" s="127"/>
      <c r="LP63" s="127"/>
      <c r="LQ63" s="6" t="s">
        <v>17</v>
      </c>
      <c r="LR63" s="127"/>
      <c r="LS63" s="127"/>
      <c r="LT63" s="127"/>
      <c r="LU63" s="127"/>
      <c r="LV63" s="6" t="s">
        <v>17</v>
      </c>
      <c r="LW63" s="6" t="s">
        <v>17</v>
      </c>
      <c r="LX63" s="6" t="s">
        <v>17</v>
      </c>
      <c r="LY63" s="6" t="s">
        <v>17</v>
      </c>
      <c r="LZ63" s="6" t="s">
        <v>17</v>
      </c>
      <c r="MA63" s="6" t="s">
        <v>17</v>
      </c>
      <c r="MB63" s="6" t="s">
        <v>17</v>
      </c>
      <c r="MC63" s="6" t="s">
        <v>17</v>
      </c>
      <c r="MD63" s="6" t="s">
        <v>17</v>
      </c>
      <c r="ME63" s="143"/>
      <c r="MF63" s="127"/>
      <c r="MG63" s="127"/>
      <c r="MH63" s="127"/>
      <c r="MI63" s="127"/>
      <c r="MJ63" s="127"/>
      <c r="MK63" s="127"/>
      <c r="ML63" s="127"/>
      <c r="MM63" s="127"/>
      <c r="MN63" s="127"/>
      <c r="MO63" s="127"/>
      <c r="MP63" s="127"/>
      <c r="MQ63" s="6" t="s">
        <v>17</v>
      </c>
      <c r="MR63" s="127"/>
      <c r="MS63" s="127"/>
      <c r="MT63" s="127"/>
      <c r="MU63" s="127"/>
      <c r="MV63" s="6" t="s">
        <v>17</v>
      </c>
      <c r="MW63" s="6" t="s">
        <v>17</v>
      </c>
      <c r="MX63" s="6" t="s">
        <v>17</v>
      </c>
      <c r="MY63" s="6" t="s">
        <v>17</v>
      </c>
      <c r="MZ63" s="6" t="s">
        <v>17</v>
      </c>
      <c r="NA63" s="6" t="s">
        <v>17</v>
      </c>
      <c r="NB63" s="6" t="s">
        <v>17</v>
      </c>
      <c r="NC63" s="6" t="s">
        <v>17</v>
      </c>
      <c r="ND63" s="6" t="s">
        <v>17</v>
      </c>
    </row>
    <row r="64" spans="1:368">
      <c r="A64" s="129" t="s">
        <v>146</v>
      </c>
      <c r="B64" s="129"/>
      <c r="C64" s="129"/>
      <c r="D64" s="129"/>
      <c r="E64" s="129"/>
      <c r="F64" s="129"/>
      <c r="G64" s="129"/>
      <c r="H64" s="129"/>
      <c r="I64" s="129"/>
      <c r="J64" s="129"/>
      <c r="K64" s="129"/>
      <c r="L64" s="129"/>
      <c r="M64" s="129"/>
      <c r="N64" s="129"/>
      <c r="O64" s="129"/>
      <c r="P64" s="129">
        <v>6146</v>
      </c>
      <c r="Q64" s="129"/>
      <c r="R64" s="129"/>
      <c r="S64" s="129"/>
      <c r="T64" s="129"/>
      <c r="U64" s="129">
        <v>8820</v>
      </c>
      <c r="V64" s="129">
        <v>9096</v>
      </c>
      <c r="W64" s="129">
        <v>9468</v>
      </c>
      <c r="X64" s="129">
        <v>9864</v>
      </c>
      <c r="Y64" s="129">
        <v>10286</v>
      </c>
      <c r="Z64" s="129">
        <v>10736</v>
      </c>
      <c r="AA64" s="129">
        <v>11150</v>
      </c>
      <c r="AB64" s="129">
        <v>11314</v>
      </c>
      <c r="AC64" s="129">
        <v>11970</v>
      </c>
      <c r="AD64" s="145"/>
      <c r="AE64" s="129"/>
      <c r="AF64" s="129"/>
      <c r="AG64" s="129"/>
      <c r="AH64" s="129"/>
      <c r="AI64" s="129"/>
      <c r="AJ64" s="129"/>
      <c r="AK64" s="129"/>
      <c r="AL64" s="129"/>
      <c r="AM64" s="129"/>
      <c r="AN64" s="129"/>
      <c r="AO64" s="129"/>
      <c r="AP64" s="129"/>
      <c r="AQ64" s="129">
        <v>13086</v>
      </c>
      <c r="AR64" s="129"/>
      <c r="AS64" s="129"/>
      <c r="AT64" s="129"/>
      <c r="AU64" s="129"/>
      <c r="AV64" s="129">
        <v>18060</v>
      </c>
      <c r="AW64" s="129">
        <v>19254.5</v>
      </c>
      <c r="AX64" s="129">
        <v>21012</v>
      </c>
      <c r="AY64" s="129">
        <v>22128</v>
      </c>
      <c r="AZ64" s="129">
        <v>22982</v>
      </c>
      <c r="BA64" s="129">
        <v>24020</v>
      </c>
      <c r="BB64" s="129">
        <v>25202</v>
      </c>
      <c r="BC64" s="129">
        <v>25858</v>
      </c>
      <c r="BD64" s="129">
        <v>27002</v>
      </c>
      <c r="BE64" s="145"/>
      <c r="BF64" s="129"/>
      <c r="BG64" s="129"/>
      <c r="BH64" s="129"/>
      <c r="BI64" s="129"/>
      <c r="BJ64" s="129"/>
      <c r="BK64" s="129"/>
      <c r="BL64" s="129"/>
      <c r="BM64" s="129"/>
      <c r="BN64" s="129"/>
      <c r="BO64" s="129"/>
      <c r="BP64" s="129"/>
      <c r="BQ64" s="141" t="s">
        <v>17</v>
      </c>
      <c r="BR64" s="129"/>
      <c r="BS64" s="129"/>
      <c r="BT64" s="129"/>
      <c r="BU64" s="129"/>
      <c r="BV64" s="35" t="s">
        <v>17</v>
      </c>
      <c r="BW64" s="35" t="s">
        <v>17</v>
      </c>
      <c r="BX64" s="35" t="s">
        <v>17</v>
      </c>
      <c r="BY64" s="35" t="s">
        <v>17</v>
      </c>
      <c r="BZ64" s="35" t="s">
        <v>17</v>
      </c>
      <c r="CA64" s="35" t="s">
        <v>17</v>
      </c>
      <c r="CB64" s="35" t="s">
        <v>17</v>
      </c>
      <c r="CC64" s="35" t="s">
        <v>17</v>
      </c>
      <c r="CD64" s="35" t="s">
        <v>17</v>
      </c>
      <c r="CE64" s="145"/>
      <c r="CF64" s="129"/>
      <c r="CG64" s="129"/>
      <c r="CH64" s="129"/>
      <c r="CI64" s="129"/>
      <c r="CJ64" s="129"/>
      <c r="CK64" s="129"/>
      <c r="CL64" s="129"/>
      <c r="CM64" s="129"/>
      <c r="CN64" s="129"/>
      <c r="CO64" s="129"/>
      <c r="CP64" s="129"/>
      <c r="CQ64" s="141" t="s">
        <v>17</v>
      </c>
      <c r="CR64" s="129"/>
      <c r="CS64" s="129"/>
      <c r="CT64" s="129"/>
      <c r="CU64" s="129"/>
      <c r="CV64" s="35" t="s">
        <v>17</v>
      </c>
      <c r="CW64" s="35" t="s">
        <v>17</v>
      </c>
      <c r="CX64" s="35" t="s">
        <v>17</v>
      </c>
      <c r="CY64" s="35" t="s">
        <v>17</v>
      </c>
      <c r="CZ64" s="35" t="s">
        <v>17</v>
      </c>
      <c r="DA64" s="35" t="s">
        <v>17</v>
      </c>
      <c r="DB64" s="35" t="s">
        <v>17</v>
      </c>
      <c r="DC64" s="35" t="s">
        <v>17</v>
      </c>
      <c r="DD64" s="35" t="s">
        <v>17</v>
      </c>
      <c r="DE64" s="145"/>
      <c r="DF64" s="129"/>
      <c r="DG64" s="129"/>
      <c r="DH64" s="129"/>
      <c r="DI64" s="129"/>
      <c r="DJ64" s="129"/>
      <c r="DK64" s="129"/>
      <c r="DL64" s="129"/>
      <c r="DM64" s="129"/>
      <c r="DN64" s="129"/>
      <c r="DO64" s="129"/>
      <c r="DP64" s="129"/>
      <c r="DQ64" s="129">
        <v>10226</v>
      </c>
      <c r="DR64" s="129"/>
      <c r="DS64" s="129"/>
      <c r="DT64" s="129"/>
      <c r="DU64" s="129"/>
      <c r="DV64" s="129">
        <v>13554</v>
      </c>
      <c r="DW64" s="129">
        <v>14066</v>
      </c>
      <c r="DX64" s="129">
        <v>14784</v>
      </c>
      <c r="DY64" s="129">
        <v>15284</v>
      </c>
      <c r="DZ64" s="129">
        <v>15718</v>
      </c>
      <c r="EA64" s="129">
        <v>16226</v>
      </c>
      <c r="EB64" s="129">
        <v>16768</v>
      </c>
      <c r="EC64" s="129">
        <v>17300</v>
      </c>
      <c r="ED64" s="129">
        <v>17740</v>
      </c>
      <c r="EE64" s="145"/>
      <c r="EF64" s="129"/>
      <c r="EG64" s="129"/>
      <c r="EH64" s="129"/>
      <c r="EI64" s="129"/>
      <c r="EJ64" s="129"/>
      <c r="EK64" s="129"/>
      <c r="EL64" s="129"/>
      <c r="EM64" s="129"/>
      <c r="EN64" s="129"/>
      <c r="EO64" s="129"/>
      <c r="EP64" s="129"/>
      <c r="EQ64" s="129">
        <v>23866</v>
      </c>
      <c r="ER64" s="129"/>
      <c r="ES64" s="129"/>
      <c r="ET64" s="129"/>
      <c r="EU64" s="129"/>
      <c r="EV64" s="129">
        <v>31410</v>
      </c>
      <c r="EW64" s="129">
        <v>32630</v>
      </c>
      <c r="EX64" s="129">
        <v>34424</v>
      </c>
      <c r="EY64" s="129">
        <v>35612</v>
      </c>
      <c r="EZ64" s="129">
        <v>36646</v>
      </c>
      <c r="FA64" s="129">
        <v>37874</v>
      </c>
      <c r="FB64" s="129">
        <v>39160</v>
      </c>
      <c r="FC64" s="129">
        <v>40364</v>
      </c>
      <c r="FD64" s="129">
        <v>41356</v>
      </c>
      <c r="FE64" s="145"/>
      <c r="FF64" s="129"/>
      <c r="FG64" s="129"/>
      <c r="FH64" s="129"/>
      <c r="FI64" s="129"/>
      <c r="FJ64" s="129"/>
      <c r="FK64" s="129"/>
      <c r="FL64" s="129"/>
      <c r="FM64" s="129"/>
      <c r="FN64" s="129"/>
      <c r="FO64" s="129"/>
      <c r="FP64" s="129"/>
      <c r="FQ64" s="7" t="s">
        <v>17</v>
      </c>
      <c r="FR64" s="129"/>
      <c r="FS64" s="129"/>
      <c r="FT64" s="129"/>
      <c r="FU64" s="129"/>
      <c r="FV64" s="35" t="s">
        <v>17</v>
      </c>
      <c r="FW64" s="35" t="s">
        <v>17</v>
      </c>
      <c r="FX64" s="35" t="s">
        <v>17</v>
      </c>
      <c r="FY64" s="35" t="s">
        <v>17</v>
      </c>
      <c r="FZ64" s="35" t="s">
        <v>17</v>
      </c>
      <c r="GA64" s="35" t="s">
        <v>17</v>
      </c>
      <c r="GB64" s="35" t="s">
        <v>17</v>
      </c>
      <c r="GC64" s="35" t="s">
        <v>17</v>
      </c>
      <c r="GD64" s="35" t="s">
        <v>17</v>
      </c>
      <c r="GE64" s="145"/>
      <c r="GF64" s="129"/>
      <c r="GG64" s="129"/>
      <c r="GH64" s="129"/>
      <c r="GI64" s="129"/>
      <c r="GJ64" s="129"/>
      <c r="GK64" s="129"/>
      <c r="GL64" s="129"/>
      <c r="GM64" s="129"/>
      <c r="GN64" s="129"/>
      <c r="GO64" s="129"/>
      <c r="GP64" s="129"/>
      <c r="GQ64" s="35" t="s">
        <v>17</v>
      </c>
      <c r="GR64" s="129"/>
      <c r="GS64" s="129"/>
      <c r="GT64" s="129"/>
      <c r="GU64" s="129"/>
      <c r="GV64" s="35" t="s">
        <v>17</v>
      </c>
      <c r="GW64" s="35" t="s">
        <v>17</v>
      </c>
      <c r="GX64" s="35" t="s">
        <v>17</v>
      </c>
      <c r="GY64" s="35" t="s">
        <v>17</v>
      </c>
      <c r="GZ64" s="35" t="s">
        <v>17</v>
      </c>
      <c r="HA64" s="35" t="s">
        <v>17</v>
      </c>
      <c r="HB64" s="35" t="s">
        <v>17</v>
      </c>
      <c r="HC64" s="35" t="s">
        <v>17</v>
      </c>
      <c r="HD64" s="35" t="s">
        <v>17</v>
      </c>
      <c r="HE64" s="145"/>
      <c r="HF64" s="129"/>
      <c r="HG64" s="129"/>
      <c r="HH64" s="129"/>
      <c r="HI64" s="129"/>
      <c r="HJ64" s="129"/>
      <c r="HK64" s="129"/>
      <c r="HL64" s="129"/>
      <c r="HM64" s="129"/>
      <c r="HN64" s="129"/>
      <c r="HO64" s="129"/>
      <c r="HP64" s="129"/>
      <c r="HQ64" s="7" t="s">
        <v>17</v>
      </c>
      <c r="HR64" s="129"/>
      <c r="HS64" s="129"/>
      <c r="HT64" s="129"/>
      <c r="HU64" s="129"/>
      <c r="HV64" s="7" t="s">
        <v>17</v>
      </c>
      <c r="HW64" s="7" t="s">
        <v>17</v>
      </c>
      <c r="HX64" s="7" t="s">
        <v>17</v>
      </c>
      <c r="HY64" s="7" t="s">
        <v>17</v>
      </c>
      <c r="HZ64" s="7" t="s">
        <v>17</v>
      </c>
      <c r="IA64" s="7" t="s">
        <v>17</v>
      </c>
      <c r="IB64" s="7" t="s">
        <v>17</v>
      </c>
      <c r="IC64" s="7" t="s">
        <v>17</v>
      </c>
      <c r="ID64" s="7" t="s">
        <v>17</v>
      </c>
      <c r="IE64" s="145"/>
      <c r="IF64" s="129"/>
      <c r="IG64" s="129"/>
      <c r="IH64" s="129"/>
      <c r="II64" s="129"/>
      <c r="IJ64" s="129"/>
      <c r="IK64" s="129"/>
      <c r="IL64" s="129"/>
      <c r="IM64" s="129"/>
      <c r="IN64" s="129"/>
      <c r="IO64" s="129"/>
      <c r="IP64" s="129"/>
      <c r="IQ64" s="7" t="s">
        <v>17</v>
      </c>
      <c r="IR64" s="129"/>
      <c r="IS64" s="129"/>
      <c r="IT64" s="129"/>
      <c r="IU64" s="129"/>
      <c r="IV64" s="7" t="s">
        <v>17</v>
      </c>
      <c r="IW64" s="7" t="s">
        <v>17</v>
      </c>
      <c r="IX64" s="7" t="s">
        <v>17</v>
      </c>
      <c r="IY64" s="7" t="s">
        <v>17</v>
      </c>
      <c r="IZ64" s="7" t="s">
        <v>17</v>
      </c>
      <c r="JA64" s="7" t="s">
        <v>17</v>
      </c>
      <c r="JB64" s="7" t="s">
        <v>17</v>
      </c>
      <c r="JC64" s="7" t="s">
        <v>17</v>
      </c>
      <c r="JD64" s="7" t="s">
        <v>17</v>
      </c>
      <c r="JE64" s="145"/>
      <c r="JF64" s="129"/>
      <c r="JG64" s="129"/>
      <c r="JH64" s="129"/>
      <c r="JI64" s="129"/>
      <c r="JJ64" s="129"/>
      <c r="JK64" s="129"/>
      <c r="JL64" s="129"/>
      <c r="JM64" s="129"/>
      <c r="JN64" s="129"/>
      <c r="JO64" s="129"/>
      <c r="JP64" s="129"/>
      <c r="JQ64" s="129">
        <v>6146</v>
      </c>
      <c r="JR64" s="129"/>
      <c r="JS64" s="129"/>
      <c r="JT64" s="129"/>
      <c r="JU64" s="129"/>
      <c r="JV64" s="129">
        <v>8768</v>
      </c>
      <c r="JW64" s="129">
        <v>8989</v>
      </c>
      <c r="JX64" s="129">
        <v>9468</v>
      </c>
      <c r="JY64" s="129">
        <v>9864</v>
      </c>
      <c r="JZ64" s="129">
        <v>10286</v>
      </c>
      <c r="KA64" s="129">
        <v>10688</v>
      </c>
      <c r="KB64" s="129">
        <v>11150</v>
      </c>
      <c r="KC64" s="129">
        <v>11290</v>
      </c>
      <c r="KD64" s="129">
        <v>11730</v>
      </c>
      <c r="KE64" s="145"/>
      <c r="KF64" s="129"/>
      <c r="KG64" s="129"/>
      <c r="KH64" s="129"/>
      <c r="KI64" s="129"/>
      <c r="KJ64" s="129"/>
      <c r="KK64" s="129"/>
      <c r="KL64" s="129"/>
      <c r="KM64" s="129"/>
      <c r="KN64" s="129"/>
      <c r="KO64" s="129"/>
      <c r="KP64" s="129"/>
      <c r="KQ64" s="129">
        <v>13086</v>
      </c>
      <c r="KR64" s="129"/>
      <c r="KS64" s="129"/>
      <c r="KT64" s="129"/>
      <c r="KU64" s="129"/>
      <c r="KV64" s="129">
        <v>18008</v>
      </c>
      <c r="KW64" s="129">
        <v>18853</v>
      </c>
      <c r="KX64" s="129">
        <v>19908</v>
      </c>
      <c r="KY64" s="129">
        <v>20904</v>
      </c>
      <c r="KZ64" s="129">
        <v>22982</v>
      </c>
      <c r="LA64" s="129">
        <v>24020</v>
      </c>
      <c r="LB64" s="129">
        <v>25202</v>
      </c>
      <c r="LC64" s="129">
        <v>23746</v>
      </c>
      <c r="LD64" s="129">
        <v>24690</v>
      </c>
      <c r="LE64" s="145"/>
      <c r="LF64" s="129"/>
      <c r="LG64" s="129"/>
      <c r="LH64" s="129"/>
      <c r="LI64" s="129"/>
      <c r="LJ64" s="129"/>
      <c r="LK64" s="129"/>
      <c r="LL64" s="129"/>
      <c r="LM64" s="129"/>
      <c r="LN64" s="129"/>
      <c r="LO64" s="129"/>
      <c r="LP64" s="129"/>
      <c r="LQ64" s="129">
        <v>6146</v>
      </c>
      <c r="LR64" s="129"/>
      <c r="LS64" s="129"/>
      <c r="LT64" s="129"/>
      <c r="LU64" s="129"/>
      <c r="LV64" s="129">
        <v>8820</v>
      </c>
      <c r="LW64" s="129">
        <v>9096</v>
      </c>
      <c r="LX64" s="129">
        <v>9468</v>
      </c>
      <c r="LY64" s="129">
        <v>9864</v>
      </c>
      <c r="LZ64" s="129">
        <v>10286</v>
      </c>
      <c r="MA64" s="129">
        <v>10700</v>
      </c>
      <c r="MB64" s="129">
        <v>11018</v>
      </c>
      <c r="MC64" s="129">
        <v>11314</v>
      </c>
      <c r="MD64" s="129">
        <v>11970</v>
      </c>
      <c r="ME64" s="145"/>
      <c r="MF64" s="129"/>
      <c r="MG64" s="129"/>
      <c r="MH64" s="129"/>
      <c r="MI64" s="129"/>
      <c r="MJ64" s="129"/>
      <c r="MK64" s="129"/>
      <c r="ML64" s="129"/>
      <c r="MM64" s="129"/>
      <c r="MN64" s="129"/>
      <c r="MO64" s="129"/>
      <c r="MP64" s="129"/>
      <c r="MQ64" s="129">
        <v>13086</v>
      </c>
      <c r="MR64" s="129"/>
      <c r="MS64" s="129"/>
      <c r="MT64" s="129"/>
      <c r="MU64" s="129"/>
      <c r="MV64" s="129">
        <v>18060</v>
      </c>
      <c r="MW64" s="129">
        <v>19140</v>
      </c>
      <c r="MX64" s="129">
        <v>21012</v>
      </c>
      <c r="MY64" s="129">
        <v>22128</v>
      </c>
      <c r="MZ64" s="129">
        <v>20942</v>
      </c>
      <c r="NA64" s="129">
        <v>21764</v>
      </c>
      <c r="NB64" s="127">
        <v>22418</v>
      </c>
      <c r="NC64" s="127">
        <v>25858</v>
      </c>
      <c r="ND64" s="129">
        <v>27002</v>
      </c>
    </row>
    <row r="65" spans="1:368">
      <c r="A65" s="130" t="s">
        <v>147</v>
      </c>
      <c r="B65" s="130"/>
      <c r="C65" s="130"/>
      <c r="D65" s="130"/>
      <c r="E65" s="130"/>
      <c r="F65" s="130"/>
      <c r="G65" s="130"/>
      <c r="H65" s="130"/>
      <c r="I65" s="130"/>
      <c r="J65" s="130"/>
      <c r="K65" s="130"/>
      <c r="L65" s="130"/>
      <c r="M65" s="130"/>
      <c r="N65" s="130"/>
      <c r="O65" s="130"/>
      <c r="P65" s="130">
        <v>2070</v>
      </c>
      <c r="Q65" s="130"/>
      <c r="R65" s="130"/>
      <c r="S65" s="130"/>
      <c r="T65" s="130"/>
      <c r="U65" s="130">
        <v>5370</v>
      </c>
      <c r="V65" s="130">
        <v>7000</v>
      </c>
      <c r="W65" s="130">
        <v>7000</v>
      </c>
      <c r="X65" s="130">
        <v>7244</v>
      </c>
      <c r="Y65" s="130">
        <v>7255</v>
      </c>
      <c r="Z65" s="130">
        <v>5251</v>
      </c>
      <c r="AA65" s="130">
        <v>5251</v>
      </c>
      <c r="AB65" s="130">
        <v>5612</v>
      </c>
      <c r="AC65" s="130">
        <v>5756</v>
      </c>
      <c r="AD65" s="146"/>
      <c r="AE65" s="130"/>
      <c r="AF65" s="130"/>
      <c r="AG65" s="130"/>
      <c r="AH65" s="130"/>
      <c r="AI65" s="130"/>
      <c r="AJ65" s="130"/>
      <c r="AK65" s="130"/>
      <c r="AL65" s="130"/>
      <c r="AM65" s="130"/>
      <c r="AN65" s="130"/>
      <c r="AO65" s="130"/>
      <c r="AP65" s="130"/>
      <c r="AQ65" s="130">
        <v>4710</v>
      </c>
      <c r="AR65" s="130"/>
      <c r="AS65" s="130"/>
      <c r="AT65" s="130"/>
      <c r="AU65" s="130"/>
      <c r="AV65" s="130">
        <v>12300</v>
      </c>
      <c r="AW65" s="130">
        <v>14000</v>
      </c>
      <c r="AX65" s="130">
        <v>14000</v>
      </c>
      <c r="AY65" s="130">
        <v>14540</v>
      </c>
      <c r="AZ65" s="130">
        <v>14535</v>
      </c>
      <c r="BA65" s="130">
        <v>11233</v>
      </c>
      <c r="BB65" s="130">
        <v>11233</v>
      </c>
      <c r="BC65" s="130">
        <v>11756</v>
      </c>
      <c r="BD65" s="130">
        <v>12092</v>
      </c>
      <c r="BE65" s="146"/>
      <c r="BF65" s="130"/>
      <c r="BG65" s="130"/>
      <c r="BH65" s="130"/>
      <c r="BI65" s="130"/>
      <c r="BJ65" s="130"/>
      <c r="BK65" s="130"/>
      <c r="BL65" s="130"/>
      <c r="BM65" s="130"/>
      <c r="BN65" s="130"/>
      <c r="BO65" s="130"/>
      <c r="BP65" s="130"/>
      <c r="BQ65" s="156" t="s">
        <v>17</v>
      </c>
      <c r="BR65" s="130"/>
      <c r="BS65" s="130"/>
      <c r="BT65" s="130"/>
      <c r="BU65" s="130"/>
      <c r="BV65" s="157" t="s">
        <v>17</v>
      </c>
      <c r="BW65" s="157" t="s">
        <v>17</v>
      </c>
      <c r="BX65" s="157" t="s">
        <v>17</v>
      </c>
      <c r="BY65" s="157" t="s">
        <v>17</v>
      </c>
      <c r="BZ65" s="157" t="s">
        <v>17</v>
      </c>
      <c r="CA65" s="157" t="s">
        <v>17</v>
      </c>
      <c r="CB65" s="157" t="s">
        <v>17</v>
      </c>
      <c r="CC65" s="157" t="s">
        <v>17</v>
      </c>
      <c r="CD65" s="157" t="s">
        <v>17</v>
      </c>
      <c r="CE65" s="146"/>
      <c r="CF65" s="130"/>
      <c r="CG65" s="130"/>
      <c r="CH65" s="130"/>
      <c r="CI65" s="130"/>
      <c r="CJ65" s="130"/>
      <c r="CK65" s="130"/>
      <c r="CL65" s="130"/>
      <c r="CM65" s="130"/>
      <c r="CN65" s="130"/>
      <c r="CO65" s="130"/>
      <c r="CP65" s="130"/>
      <c r="CQ65" s="156" t="s">
        <v>17</v>
      </c>
      <c r="CR65" s="130"/>
      <c r="CS65" s="130"/>
      <c r="CT65" s="130"/>
      <c r="CU65" s="130"/>
      <c r="CV65" s="157" t="s">
        <v>17</v>
      </c>
      <c r="CW65" s="157" t="s">
        <v>17</v>
      </c>
      <c r="CX65" s="157" t="s">
        <v>17</v>
      </c>
      <c r="CY65" s="157" t="s">
        <v>17</v>
      </c>
      <c r="CZ65" s="157" t="s">
        <v>17</v>
      </c>
      <c r="DA65" s="157" t="s">
        <v>17</v>
      </c>
      <c r="DB65" s="157" t="s">
        <v>17</v>
      </c>
      <c r="DC65" s="157" t="s">
        <v>17</v>
      </c>
      <c r="DD65" s="157" t="s">
        <v>17</v>
      </c>
      <c r="DE65" s="146"/>
      <c r="DF65" s="130"/>
      <c r="DG65" s="130"/>
      <c r="DH65" s="130"/>
      <c r="DI65" s="130"/>
      <c r="DJ65" s="130"/>
      <c r="DK65" s="130"/>
      <c r="DL65" s="130"/>
      <c r="DM65" s="130"/>
      <c r="DN65" s="130"/>
      <c r="DO65" s="130"/>
      <c r="DP65" s="130"/>
      <c r="DQ65" s="157" t="s">
        <v>17</v>
      </c>
      <c r="DR65" s="130"/>
      <c r="DS65" s="130"/>
      <c r="DT65" s="130"/>
      <c r="DU65" s="130"/>
      <c r="DV65" s="157" t="s">
        <v>17</v>
      </c>
      <c r="DW65" s="157" t="s">
        <v>17</v>
      </c>
      <c r="DX65" s="157" t="s">
        <v>17</v>
      </c>
      <c r="DY65" s="157" t="s">
        <v>17</v>
      </c>
      <c r="DZ65" s="157" t="s">
        <v>17</v>
      </c>
      <c r="EA65" s="157" t="s">
        <v>17</v>
      </c>
      <c r="EB65" s="157" t="s">
        <v>17</v>
      </c>
      <c r="EC65" s="157" t="s">
        <v>17</v>
      </c>
      <c r="ED65" s="157" t="s">
        <v>17</v>
      </c>
      <c r="EE65" s="146"/>
      <c r="EF65" s="130"/>
      <c r="EG65" s="130"/>
      <c r="EH65" s="130"/>
      <c r="EI65" s="130"/>
      <c r="EJ65" s="130"/>
      <c r="EK65" s="130"/>
      <c r="EL65" s="130"/>
      <c r="EM65" s="130"/>
      <c r="EN65" s="130"/>
      <c r="EO65" s="130"/>
      <c r="EP65" s="130"/>
      <c r="EQ65" s="148" t="s">
        <v>17</v>
      </c>
      <c r="ER65" s="130"/>
      <c r="ES65" s="130"/>
      <c r="ET65" s="130"/>
      <c r="EU65" s="130"/>
      <c r="EV65" s="157" t="s">
        <v>17</v>
      </c>
      <c r="EW65" s="157" t="s">
        <v>17</v>
      </c>
      <c r="EX65" s="157" t="s">
        <v>17</v>
      </c>
      <c r="EY65" s="157" t="s">
        <v>17</v>
      </c>
      <c r="EZ65" s="157" t="s">
        <v>17</v>
      </c>
      <c r="FA65" s="157" t="s">
        <v>17</v>
      </c>
      <c r="FB65" s="157" t="s">
        <v>17</v>
      </c>
      <c r="FC65" s="157" t="s">
        <v>17</v>
      </c>
      <c r="FD65" s="157" t="s">
        <v>17</v>
      </c>
      <c r="FE65" s="146"/>
      <c r="FF65" s="130"/>
      <c r="FG65" s="130"/>
      <c r="FH65" s="130"/>
      <c r="FI65" s="130"/>
      <c r="FJ65" s="130"/>
      <c r="FK65" s="130"/>
      <c r="FL65" s="130"/>
      <c r="FM65" s="130"/>
      <c r="FN65" s="130"/>
      <c r="FO65" s="130"/>
      <c r="FP65" s="130"/>
      <c r="FQ65" s="7" t="s">
        <v>17</v>
      </c>
      <c r="FR65" s="130"/>
      <c r="FS65" s="130"/>
      <c r="FT65" s="130"/>
      <c r="FU65" s="130"/>
      <c r="FV65" s="35" t="s">
        <v>17</v>
      </c>
      <c r="FW65" s="35" t="s">
        <v>17</v>
      </c>
      <c r="FX65" s="35" t="s">
        <v>17</v>
      </c>
      <c r="FY65" s="35" t="s">
        <v>17</v>
      </c>
      <c r="FZ65" s="35" t="s">
        <v>17</v>
      </c>
      <c r="GA65" s="35" t="s">
        <v>17</v>
      </c>
      <c r="GB65" s="35" t="s">
        <v>17</v>
      </c>
      <c r="GC65" s="35">
        <v>5612</v>
      </c>
      <c r="GD65" s="130">
        <v>5756</v>
      </c>
      <c r="GE65" s="146"/>
      <c r="GF65" s="130"/>
      <c r="GG65" s="130"/>
      <c r="GH65" s="130"/>
      <c r="GI65" s="130"/>
      <c r="GJ65" s="130"/>
      <c r="GK65" s="130"/>
      <c r="GL65" s="130"/>
      <c r="GM65" s="130"/>
      <c r="GN65" s="130"/>
      <c r="GO65" s="130"/>
      <c r="GP65" s="130"/>
      <c r="GQ65" s="35" t="s">
        <v>17</v>
      </c>
      <c r="GR65" s="130"/>
      <c r="GS65" s="130"/>
      <c r="GT65" s="130"/>
      <c r="GU65" s="130"/>
      <c r="GV65" s="35" t="s">
        <v>17</v>
      </c>
      <c r="GW65" s="35" t="s">
        <v>17</v>
      </c>
      <c r="GX65" s="35" t="s">
        <v>17</v>
      </c>
      <c r="GY65" s="35" t="s">
        <v>17</v>
      </c>
      <c r="GZ65" s="35" t="s">
        <v>17</v>
      </c>
      <c r="HA65" s="35" t="s">
        <v>17</v>
      </c>
      <c r="HB65" s="35" t="s">
        <v>17</v>
      </c>
      <c r="HC65" s="157">
        <v>11756</v>
      </c>
      <c r="HD65" s="130">
        <v>12092</v>
      </c>
      <c r="HE65" s="146"/>
      <c r="HF65" s="130"/>
      <c r="HG65" s="130"/>
      <c r="HH65" s="130"/>
      <c r="HI65" s="130"/>
      <c r="HJ65" s="130"/>
      <c r="HK65" s="130"/>
      <c r="HL65" s="130"/>
      <c r="HM65" s="130"/>
      <c r="HN65" s="130"/>
      <c r="HO65" s="130"/>
      <c r="HP65" s="130"/>
      <c r="HQ65" s="130">
        <v>2070</v>
      </c>
      <c r="HR65" s="130"/>
      <c r="HS65" s="130"/>
      <c r="HT65" s="130"/>
      <c r="HU65" s="130"/>
      <c r="HV65" s="130">
        <v>5370</v>
      </c>
      <c r="HW65" s="130">
        <v>7000</v>
      </c>
      <c r="HX65" s="130">
        <v>7000</v>
      </c>
      <c r="HY65" s="130">
        <v>7244</v>
      </c>
      <c r="HZ65" s="130">
        <v>7255</v>
      </c>
      <c r="IA65" s="328">
        <v>5251</v>
      </c>
      <c r="IB65" s="328">
        <v>5251</v>
      </c>
      <c r="IC65" s="156" t="s">
        <v>17</v>
      </c>
      <c r="ID65" s="156" t="s">
        <v>17</v>
      </c>
      <c r="IE65" s="146"/>
      <c r="IF65" s="130"/>
      <c r="IG65" s="130"/>
      <c r="IH65" s="130"/>
      <c r="II65" s="130"/>
      <c r="IJ65" s="130"/>
      <c r="IK65" s="130"/>
      <c r="IL65" s="130"/>
      <c r="IM65" s="130"/>
      <c r="IN65" s="130"/>
      <c r="IO65" s="130"/>
      <c r="IP65" s="130"/>
      <c r="IQ65" s="130">
        <v>4710</v>
      </c>
      <c r="IR65" s="130"/>
      <c r="IS65" s="130"/>
      <c r="IT65" s="130"/>
      <c r="IU65" s="130"/>
      <c r="IV65" s="130">
        <v>12300</v>
      </c>
      <c r="IW65" s="130">
        <v>14000</v>
      </c>
      <c r="IX65" s="130">
        <v>14000</v>
      </c>
      <c r="IY65" s="130">
        <v>14540</v>
      </c>
      <c r="IZ65" s="130">
        <v>14535</v>
      </c>
      <c r="JA65" s="328">
        <v>11233</v>
      </c>
      <c r="JB65" s="328">
        <v>11233</v>
      </c>
      <c r="JC65" s="7" t="s">
        <v>17</v>
      </c>
      <c r="JD65" s="7" t="s">
        <v>17</v>
      </c>
      <c r="JE65" s="146"/>
      <c r="JF65" s="130"/>
      <c r="JG65" s="130"/>
      <c r="JH65" s="130"/>
      <c r="JI65" s="130"/>
      <c r="JJ65" s="130"/>
      <c r="JK65" s="130"/>
      <c r="JL65" s="130"/>
      <c r="JM65" s="130"/>
      <c r="JN65" s="130"/>
      <c r="JO65" s="130"/>
      <c r="JP65" s="130"/>
      <c r="JQ65" s="7" t="s">
        <v>17</v>
      </c>
      <c r="JR65" s="130"/>
      <c r="JS65" s="130"/>
      <c r="JT65" s="130"/>
      <c r="JU65" s="130"/>
      <c r="JV65" s="148" t="s">
        <v>17</v>
      </c>
      <c r="JW65" s="148" t="s">
        <v>17</v>
      </c>
      <c r="JX65" s="148" t="s">
        <v>17</v>
      </c>
      <c r="JY65" s="148" t="s">
        <v>17</v>
      </c>
      <c r="JZ65" s="148" t="s">
        <v>17</v>
      </c>
      <c r="KA65" s="148" t="s">
        <v>17</v>
      </c>
      <c r="KB65" s="148" t="s">
        <v>17</v>
      </c>
      <c r="KC65" s="148" t="s">
        <v>17</v>
      </c>
      <c r="KD65" s="148" t="s">
        <v>17</v>
      </c>
      <c r="KE65" s="146"/>
      <c r="KF65" s="130"/>
      <c r="KG65" s="130"/>
      <c r="KH65" s="130"/>
      <c r="KI65" s="130"/>
      <c r="KJ65" s="130"/>
      <c r="KK65" s="130"/>
      <c r="KL65" s="130"/>
      <c r="KM65" s="130"/>
      <c r="KN65" s="130"/>
      <c r="KO65" s="130"/>
      <c r="KP65" s="130"/>
      <c r="KQ65" s="7" t="s">
        <v>17</v>
      </c>
      <c r="KR65" s="130"/>
      <c r="KS65" s="130"/>
      <c r="KT65" s="130"/>
      <c r="KU65" s="130"/>
      <c r="KV65" s="148" t="s">
        <v>17</v>
      </c>
      <c r="KW65" s="148" t="s">
        <v>17</v>
      </c>
      <c r="KX65" s="148" t="s">
        <v>17</v>
      </c>
      <c r="KY65" s="148" t="s">
        <v>17</v>
      </c>
      <c r="KZ65" s="148" t="s">
        <v>17</v>
      </c>
      <c r="LA65" s="148"/>
      <c r="LB65" s="148" t="s">
        <v>17</v>
      </c>
      <c r="LC65" s="148" t="s">
        <v>17</v>
      </c>
      <c r="LD65" s="148" t="s">
        <v>17</v>
      </c>
      <c r="LE65" s="146"/>
      <c r="LF65" s="130"/>
      <c r="LG65" s="130"/>
      <c r="LH65" s="130"/>
      <c r="LI65" s="130"/>
      <c r="LJ65" s="130"/>
      <c r="LK65" s="130"/>
      <c r="LL65" s="130"/>
      <c r="LM65" s="130"/>
      <c r="LN65" s="130"/>
      <c r="LO65" s="130"/>
      <c r="LP65" s="130"/>
      <c r="LQ65" s="7" t="s">
        <v>17</v>
      </c>
      <c r="LR65" s="130"/>
      <c r="LS65" s="130"/>
      <c r="LT65" s="130"/>
      <c r="LU65" s="130"/>
      <c r="LV65" s="148" t="s">
        <v>17</v>
      </c>
      <c r="LW65" s="148" t="s">
        <v>17</v>
      </c>
      <c r="LX65" s="148" t="s">
        <v>17</v>
      </c>
      <c r="LY65" s="148" t="s">
        <v>17</v>
      </c>
      <c r="LZ65" s="148" t="s">
        <v>17</v>
      </c>
      <c r="MA65" s="148" t="s">
        <v>17</v>
      </c>
      <c r="MB65" s="148" t="s">
        <v>17</v>
      </c>
      <c r="MC65" s="148" t="s">
        <v>17</v>
      </c>
      <c r="MD65" s="148" t="s">
        <v>17</v>
      </c>
      <c r="ME65" s="146"/>
      <c r="MF65" s="130"/>
      <c r="MG65" s="130"/>
      <c r="MH65" s="130"/>
      <c r="MI65" s="130"/>
      <c r="MJ65" s="130"/>
      <c r="MK65" s="130"/>
      <c r="ML65" s="130"/>
      <c r="MM65" s="130"/>
      <c r="MN65" s="130"/>
      <c r="MO65" s="130"/>
      <c r="MP65" s="130"/>
      <c r="MQ65" s="7" t="s">
        <v>17</v>
      </c>
      <c r="MR65" s="130"/>
      <c r="MS65" s="130"/>
      <c r="MT65" s="130"/>
      <c r="MU65" s="130"/>
      <c r="MV65" s="148" t="s">
        <v>17</v>
      </c>
      <c r="MW65" s="148" t="s">
        <v>17</v>
      </c>
      <c r="MX65" s="148" t="s">
        <v>17</v>
      </c>
      <c r="MY65" s="148" t="s">
        <v>17</v>
      </c>
      <c r="MZ65" s="148" t="s">
        <v>17</v>
      </c>
      <c r="NA65" s="148" t="s">
        <v>17</v>
      </c>
      <c r="NB65" s="148" t="s">
        <v>17</v>
      </c>
      <c r="NC65" s="148" t="s">
        <v>17</v>
      </c>
      <c r="ND65" s="148" t="s">
        <v>17</v>
      </c>
    </row>
    <row r="66" spans="1:368">
      <c r="A66" s="4"/>
      <c r="I66" s="50"/>
      <c r="J66" s="50"/>
      <c r="K66" s="50"/>
      <c r="L66" s="50"/>
      <c r="M66" s="6"/>
      <c r="N66" s="6"/>
      <c r="O66" s="6"/>
      <c r="P66" s="6"/>
      <c r="Q66" s="6"/>
      <c r="R66" s="6"/>
      <c r="S66" s="6"/>
      <c r="T66" s="6"/>
      <c r="U66" s="6"/>
      <c r="V66" s="6"/>
      <c r="W66" s="6"/>
      <c r="X66" s="6"/>
      <c r="Y66" s="6"/>
      <c r="Z66" s="6"/>
      <c r="AA66" s="6"/>
      <c r="AB66" s="6"/>
      <c r="AC66" s="6"/>
      <c r="AN66" s="6"/>
      <c r="AO66" s="6"/>
      <c r="AP66" s="6"/>
      <c r="AQ66" s="6"/>
      <c r="AR66" s="6"/>
      <c r="AS66" s="6"/>
      <c r="AT66" s="6"/>
      <c r="AU66" s="6"/>
      <c r="AV66" s="6"/>
      <c r="AW66" s="6"/>
      <c r="AX66" s="6"/>
      <c r="AY66" s="6"/>
      <c r="AZ66" s="6"/>
      <c r="BA66" s="6"/>
      <c r="BB66" s="6"/>
      <c r="BC66" s="6"/>
      <c r="BD66" s="6"/>
      <c r="BE66" s="43"/>
      <c r="BG66" s="43"/>
      <c r="BJ66" s="43"/>
      <c r="BK66" s="43"/>
      <c r="BL66" s="43"/>
      <c r="BM66" s="43"/>
      <c r="BN66" s="6"/>
      <c r="BO66" s="6"/>
      <c r="BP66" s="6"/>
      <c r="BQ66" s="6"/>
      <c r="BR66" s="6"/>
      <c r="BS66" s="6"/>
      <c r="BT66" s="6"/>
      <c r="BU66" s="6"/>
      <c r="BV66" s="6"/>
      <c r="BW66" s="6"/>
      <c r="BX66" s="6"/>
      <c r="BY66" s="6"/>
      <c r="BZ66" s="6"/>
      <c r="CA66" s="6"/>
      <c r="CB66" s="6"/>
      <c r="CC66" s="6"/>
      <c r="CD66" s="6"/>
      <c r="CE66" s="43"/>
      <c r="CG66" s="43"/>
      <c r="CH66" s="43"/>
      <c r="CI66" s="43"/>
      <c r="CJ66" s="43"/>
      <c r="CK66" s="43"/>
      <c r="CL66" s="43"/>
      <c r="CM66" s="43"/>
      <c r="CN66" s="6"/>
      <c r="CO66" s="6"/>
      <c r="CP66" s="6"/>
      <c r="CQ66" s="6"/>
      <c r="CR66" s="6"/>
      <c r="CS66" s="6"/>
      <c r="CT66" s="6"/>
      <c r="CU66" s="6"/>
      <c r="CV66" s="6"/>
      <c r="CW66" s="6"/>
      <c r="CX66" s="6"/>
      <c r="CY66" s="6"/>
      <c r="CZ66" s="6"/>
      <c r="DA66" s="6"/>
      <c r="DB66" s="6"/>
      <c r="DC66" s="6"/>
      <c r="DD66" s="6"/>
      <c r="DW66" s="6"/>
      <c r="DX66" s="6"/>
      <c r="DY66" s="6"/>
      <c r="DZ66" s="6"/>
      <c r="EA66" s="6"/>
      <c r="EB66" s="6"/>
      <c r="EC66" s="6"/>
      <c r="ED66" s="6"/>
      <c r="EP66" s="6"/>
      <c r="EQ66" s="6"/>
      <c r="ER66" s="6"/>
      <c r="ES66" s="6"/>
      <c r="ET66" s="6"/>
      <c r="EU66" s="6"/>
      <c r="EV66" s="6"/>
      <c r="EW66" s="6"/>
      <c r="EX66" s="6"/>
      <c r="EY66" s="6"/>
      <c r="EZ66" s="6"/>
      <c r="FA66" s="6"/>
      <c r="FB66" s="6"/>
      <c r="FC66" s="6"/>
      <c r="FD66" s="6"/>
      <c r="FE66" s="43"/>
      <c r="FG66" s="43"/>
      <c r="FJ66" s="43"/>
      <c r="FK66" s="43"/>
      <c r="FL66" s="43"/>
      <c r="FM66" s="43"/>
      <c r="FN66" s="6"/>
      <c r="FO66" s="6"/>
      <c r="FP66" s="6"/>
      <c r="FQ66" s="6"/>
      <c r="FR66" s="6"/>
      <c r="FS66" s="6"/>
      <c r="FT66" s="6"/>
      <c r="FU66" s="6"/>
      <c r="FV66" s="6"/>
      <c r="FW66" s="6"/>
      <c r="FX66" s="6"/>
      <c r="FY66" s="6"/>
      <c r="FZ66" s="6"/>
      <c r="GA66" s="6"/>
      <c r="GB66" s="6"/>
      <c r="GC66" s="6"/>
      <c r="GD66" s="6"/>
      <c r="GE66" s="43"/>
      <c r="GG66" s="43"/>
      <c r="GH66" s="43"/>
      <c r="GI66" s="43"/>
      <c r="GJ66" s="43"/>
      <c r="GK66" s="43"/>
      <c r="GL66" s="43"/>
      <c r="GM66" s="43"/>
      <c r="GN66" s="6"/>
      <c r="GO66" s="6"/>
      <c r="GP66" s="6"/>
      <c r="GQ66" s="6"/>
      <c r="GR66" s="6"/>
      <c r="GS66" s="6"/>
      <c r="GT66" s="6"/>
      <c r="GU66" s="6"/>
      <c r="GV66" s="6"/>
      <c r="GW66" s="6"/>
      <c r="GX66" s="6"/>
      <c r="GY66" s="6"/>
      <c r="GZ66" s="6"/>
      <c r="HA66" s="6"/>
      <c r="HB66" s="6"/>
      <c r="HC66" s="6"/>
      <c r="HD66" s="6"/>
      <c r="HP66" s="6"/>
      <c r="HQ66" s="6"/>
      <c r="HR66" s="6"/>
      <c r="HS66" s="6"/>
      <c r="HT66" s="6"/>
      <c r="HU66" s="6"/>
      <c r="HV66" s="6"/>
      <c r="HW66" s="6"/>
      <c r="HX66" s="6"/>
      <c r="HY66" s="6"/>
      <c r="HZ66" s="6"/>
      <c r="IA66" s="6"/>
      <c r="IB66" s="6"/>
      <c r="IC66" s="6"/>
      <c r="ID66" s="6"/>
      <c r="IP66" s="6"/>
      <c r="IQ66" s="6"/>
      <c r="IR66" s="6"/>
      <c r="IS66" s="6"/>
      <c r="IT66" s="6"/>
      <c r="IU66" s="6"/>
      <c r="IV66" s="6"/>
      <c r="IW66" s="6"/>
      <c r="IX66" s="6"/>
      <c r="IY66" s="6"/>
      <c r="IZ66" s="6"/>
      <c r="JA66" s="6"/>
      <c r="JB66" s="6"/>
      <c r="JC66" s="6"/>
      <c r="JD66" s="6"/>
      <c r="JP66" s="6"/>
      <c r="JQ66" s="6"/>
      <c r="JR66" s="6"/>
      <c r="JS66" s="6"/>
      <c r="JT66" s="6"/>
      <c r="JU66" s="6"/>
      <c r="JV66" s="6"/>
      <c r="JW66" s="6"/>
      <c r="JX66" s="6"/>
      <c r="JY66" s="6"/>
      <c r="JZ66" s="6"/>
      <c r="KA66" s="6"/>
      <c r="KB66" s="6"/>
      <c r="KC66" s="6"/>
      <c r="KD66" s="6"/>
      <c r="KP66" s="6"/>
      <c r="KQ66" s="6"/>
      <c r="KR66" s="6"/>
      <c r="KS66" s="6"/>
      <c r="KT66" s="6"/>
      <c r="KU66" s="6"/>
      <c r="KV66" s="6"/>
      <c r="KW66" s="6"/>
      <c r="KX66" s="6"/>
      <c r="KY66" s="6"/>
      <c r="KZ66" s="6"/>
      <c r="LA66" s="6"/>
      <c r="LB66" s="6"/>
      <c r="LC66" s="6"/>
      <c r="LD66" s="6"/>
      <c r="LE66" s="43"/>
      <c r="LJ66" s="43"/>
      <c r="LK66" s="43"/>
      <c r="LL66" s="43"/>
      <c r="LM66" s="43"/>
      <c r="LN66" s="6"/>
      <c r="LO66" s="6"/>
      <c r="LP66" s="6"/>
      <c r="LQ66" s="6"/>
      <c r="LR66" s="6"/>
      <c r="LS66" s="6"/>
      <c r="LT66" s="6"/>
      <c r="LU66" s="6"/>
      <c r="LV66" s="6"/>
      <c r="LW66" s="6"/>
      <c r="LX66" s="6"/>
      <c r="LY66" s="6"/>
      <c r="LZ66" s="6"/>
      <c r="MA66" s="6"/>
      <c r="MB66" s="6"/>
      <c r="MC66" s="6"/>
      <c r="MD66" s="6"/>
      <c r="ME66" s="43"/>
      <c r="MH66" s="43"/>
      <c r="MI66" s="43"/>
      <c r="MJ66" s="43"/>
      <c r="MK66" s="43"/>
      <c r="ML66" s="43"/>
      <c r="MM66" s="43"/>
      <c r="MN66" s="6"/>
      <c r="MO66" s="6"/>
      <c r="MP66" s="6"/>
      <c r="MQ66" s="6"/>
      <c r="MR66" s="6"/>
      <c r="MS66" s="6"/>
      <c r="MT66" s="6"/>
      <c r="MU66" s="6"/>
      <c r="MV66" s="6"/>
      <c r="MW66" s="6"/>
      <c r="MX66" s="6"/>
      <c r="MY66" s="6"/>
      <c r="MZ66" s="6"/>
      <c r="NA66" s="6"/>
      <c r="NB66" s="6"/>
      <c r="NC66" s="6"/>
      <c r="ND66" s="6"/>
    </row>
    <row r="67" spans="1:368">
      <c r="A67" s="3" t="s">
        <v>35</v>
      </c>
      <c r="P67" s="10" t="s">
        <v>151</v>
      </c>
      <c r="Q67" s="10" t="s">
        <v>151</v>
      </c>
      <c r="U67" s="4" t="s">
        <v>155</v>
      </c>
      <c r="V67" s="4" t="s">
        <v>180</v>
      </c>
      <c r="W67" s="4" t="s">
        <v>206</v>
      </c>
      <c r="X67" s="4" t="s">
        <v>205</v>
      </c>
      <c r="Y67" s="4" t="s">
        <v>204</v>
      </c>
      <c r="Z67" s="4"/>
      <c r="AA67" s="4" t="s">
        <v>229</v>
      </c>
      <c r="AB67" s="327" t="s">
        <v>149</v>
      </c>
      <c r="AC67" s="4" t="s">
        <v>149</v>
      </c>
      <c r="AJ67" s="54"/>
      <c r="AK67" s="54"/>
      <c r="AL67" s="54"/>
      <c r="AM67" s="54"/>
      <c r="AQ67" s="10" t="s">
        <v>151</v>
      </c>
      <c r="AW67" s="4" t="s">
        <v>181</v>
      </c>
      <c r="AX67" s="4" t="s">
        <v>209</v>
      </c>
      <c r="AY67" s="4" t="s">
        <v>208</v>
      </c>
      <c r="AZ67" s="4" t="s">
        <v>207</v>
      </c>
      <c r="BA67" s="4"/>
      <c r="BB67" s="4"/>
      <c r="BC67" s="327" t="s">
        <v>149</v>
      </c>
      <c r="BD67" s="327"/>
      <c r="BJ67" s="43"/>
      <c r="BK67" s="43"/>
      <c r="BL67" s="43"/>
      <c r="BM67" s="43"/>
      <c r="BQ67" s="2" t="s">
        <v>151</v>
      </c>
      <c r="BV67" s="10" t="s">
        <v>108</v>
      </c>
      <c r="BW67" s="4" t="s">
        <v>213</v>
      </c>
      <c r="BX67" s="4" t="s">
        <v>212</v>
      </c>
      <c r="BY67" s="4" t="s">
        <v>211</v>
      </c>
      <c r="BZ67" s="4" t="s">
        <v>210</v>
      </c>
      <c r="CA67" s="327"/>
      <c r="CB67" s="327"/>
      <c r="CC67" s="327" t="s">
        <v>149</v>
      </c>
      <c r="CD67" s="327"/>
      <c r="CQ67" s="2" t="s">
        <v>151</v>
      </c>
      <c r="CV67" s="10" t="s">
        <v>106</v>
      </c>
      <c r="CW67" s="4" t="s">
        <v>216</v>
      </c>
      <c r="CX67" s="4" t="s">
        <v>215</v>
      </c>
      <c r="CY67" s="4" t="s">
        <v>214</v>
      </c>
      <c r="CZ67" s="4" t="s">
        <v>207</v>
      </c>
      <c r="DA67" s="4"/>
      <c r="DB67" s="4"/>
      <c r="DC67" s="327" t="s">
        <v>149</v>
      </c>
      <c r="DD67" s="327"/>
      <c r="DQ67" s="2" t="s">
        <v>151</v>
      </c>
      <c r="DV67" s="10" t="s">
        <v>108</v>
      </c>
      <c r="DX67" s="4"/>
      <c r="DY67" s="4"/>
      <c r="DZ67" s="4"/>
      <c r="EA67" s="4"/>
      <c r="EB67" s="4"/>
      <c r="EC67" s="327" t="s">
        <v>149</v>
      </c>
      <c r="ED67" s="327"/>
      <c r="EQ67" s="2" t="s">
        <v>151</v>
      </c>
      <c r="EV67" s="10" t="s">
        <v>106</v>
      </c>
      <c r="EX67" s="4"/>
      <c r="EY67" s="4"/>
      <c r="EZ67" s="4"/>
      <c r="FA67" s="4"/>
      <c r="FB67" s="4"/>
      <c r="FC67" s="327" t="s">
        <v>149</v>
      </c>
      <c r="FD67" s="327"/>
      <c r="FQ67" s="2" t="s">
        <v>151</v>
      </c>
      <c r="FX67" s="4"/>
      <c r="FY67" s="4"/>
      <c r="FZ67" s="4" t="s">
        <v>210</v>
      </c>
      <c r="GA67" s="4"/>
      <c r="GB67" s="4"/>
      <c r="GC67" s="327" t="s">
        <v>149</v>
      </c>
      <c r="GD67" s="327"/>
      <c r="GQ67" s="2" t="s">
        <v>151</v>
      </c>
      <c r="GV67" s="10" t="s">
        <v>106</v>
      </c>
      <c r="GX67" s="4"/>
      <c r="GY67" s="4"/>
      <c r="GZ67" s="4" t="s">
        <v>207</v>
      </c>
      <c r="HA67" s="4"/>
      <c r="HB67" s="4"/>
      <c r="HC67" s="327" t="s">
        <v>149</v>
      </c>
      <c r="HD67" s="327"/>
      <c r="HQ67" s="2" t="s">
        <v>151</v>
      </c>
      <c r="HV67" s="10" t="s">
        <v>108</v>
      </c>
      <c r="HX67" s="4"/>
      <c r="HY67" s="4"/>
      <c r="HZ67" s="4" t="s">
        <v>210</v>
      </c>
      <c r="IA67" s="4"/>
      <c r="IB67" s="4"/>
      <c r="IC67" s="327" t="s">
        <v>149</v>
      </c>
      <c r="ID67" s="327"/>
      <c r="IQ67" s="2" t="s">
        <v>151</v>
      </c>
      <c r="IV67" s="10" t="s">
        <v>106</v>
      </c>
      <c r="IX67" s="4"/>
      <c r="IY67" s="4"/>
      <c r="IZ67" s="4" t="s">
        <v>207</v>
      </c>
      <c r="JA67" s="4"/>
      <c r="JB67" s="4"/>
      <c r="JC67" s="4" t="s">
        <v>149</v>
      </c>
      <c r="JD67" s="327"/>
      <c r="JQ67" s="2" t="s">
        <v>151</v>
      </c>
      <c r="JV67" s="10" t="s">
        <v>108</v>
      </c>
      <c r="JX67" s="4"/>
      <c r="JY67" s="4"/>
      <c r="JZ67" s="4" t="s">
        <v>210</v>
      </c>
      <c r="KA67" s="4"/>
      <c r="KB67" s="4"/>
      <c r="KC67" s="327" t="s">
        <v>149</v>
      </c>
      <c r="KD67" s="327"/>
      <c r="KQ67" s="2" t="s">
        <v>151</v>
      </c>
      <c r="KV67" s="10" t="s">
        <v>106</v>
      </c>
      <c r="KX67" s="4"/>
      <c r="KY67" s="4"/>
      <c r="KZ67" s="4" t="s">
        <v>207</v>
      </c>
      <c r="LA67" s="4"/>
      <c r="LB67" s="4"/>
      <c r="LC67" s="327" t="s">
        <v>149</v>
      </c>
      <c r="LD67" s="327"/>
      <c r="LQ67" s="2" t="s">
        <v>151</v>
      </c>
      <c r="LV67" s="10" t="s">
        <v>108</v>
      </c>
      <c r="LX67" s="4"/>
      <c r="LY67" s="4"/>
      <c r="LZ67" s="4" t="s">
        <v>210</v>
      </c>
      <c r="MA67" s="4"/>
      <c r="MB67" s="4"/>
      <c r="MC67" s="327" t="s">
        <v>149</v>
      </c>
      <c r="MD67" s="327"/>
      <c r="MQ67" s="2" t="s">
        <v>151</v>
      </c>
      <c r="MV67" s="10" t="s">
        <v>106</v>
      </c>
      <c r="MX67" s="4"/>
      <c r="MY67" s="4"/>
      <c r="MZ67" s="4" t="s">
        <v>207</v>
      </c>
      <c r="NA67" s="4"/>
      <c r="NC67" s="327" t="s">
        <v>149</v>
      </c>
      <c r="ND67" s="327"/>
    </row>
    <row r="68" spans="1:368">
      <c r="P68" s="10" t="s">
        <v>149</v>
      </c>
      <c r="Q68" s="10" t="s">
        <v>149</v>
      </c>
      <c r="U68" s="4" t="s">
        <v>149</v>
      </c>
      <c r="V68" s="4" t="s">
        <v>149</v>
      </c>
      <c r="W68" s="4" t="s">
        <v>149</v>
      </c>
      <c r="X68" s="4" t="s">
        <v>149</v>
      </c>
      <c r="Y68" s="4" t="s">
        <v>149</v>
      </c>
      <c r="Z68" s="4" t="s">
        <v>149</v>
      </c>
      <c r="AA68" s="4"/>
      <c r="AB68" s="197" t="s">
        <v>230</v>
      </c>
      <c r="AC68" s="197"/>
      <c r="AQ68" s="10" t="s">
        <v>149</v>
      </c>
      <c r="AW68" s="4" t="s">
        <v>149</v>
      </c>
      <c r="AX68" s="4" t="s">
        <v>149</v>
      </c>
      <c r="AY68" s="4" t="s">
        <v>149</v>
      </c>
      <c r="AZ68" s="4" t="s">
        <v>149</v>
      </c>
      <c r="BA68" s="4" t="s">
        <v>149</v>
      </c>
      <c r="BB68" s="4"/>
      <c r="BC68" s="197" t="s">
        <v>230</v>
      </c>
      <c r="BD68" s="197"/>
      <c r="BQ68" s="10" t="s">
        <v>149</v>
      </c>
      <c r="BV68" s="10" t="s">
        <v>149</v>
      </c>
      <c r="BX68" s="4"/>
      <c r="BY68" s="4"/>
      <c r="BZ68" s="4" t="s">
        <v>149</v>
      </c>
      <c r="CA68" s="4" t="s">
        <v>149</v>
      </c>
      <c r="CB68" s="4"/>
      <c r="CC68" s="197" t="s">
        <v>230</v>
      </c>
      <c r="CD68" s="197"/>
      <c r="CQ68" s="10" t="s">
        <v>149</v>
      </c>
      <c r="CV68" s="10" t="s">
        <v>149</v>
      </c>
      <c r="CX68" s="4"/>
      <c r="CY68" s="4"/>
      <c r="CZ68" s="4" t="s">
        <v>149</v>
      </c>
      <c r="DA68" s="4"/>
      <c r="DB68" s="4"/>
      <c r="DC68" s="197" t="s">
        <v>230</v>
      </c>
      <c r="DD68" s="197"/>
      <c r="DQ68" s="10" t="s">
        <v>149</v>
      </c>
      <c r="DV68" s="10" t="s">
        <v>149</v>
      </c>
      <c r="DX68" s="4"/>
      <c r="DY68" s="4"/>
      <c r="DZ68" s="4"/>
      <c r="EA68" s="4"/>
      <c r="EB68" s="4"/>
      <c r="EC68" s="197" t="s">
        <v>230</v>
      </c>
      <c r="ED68" s="197"/>
      <c r="EQ68" s="10" t="s">
        <v>149</v>
      </c>
      <c r="EV68" s="10" t="s">
        <v>149</v>
      </c>
      <c r="EX68" s="4"/>
      <c r="EY68" s="4"/>
      <c r="EZ68" s="4"/>
      <c r="FA68" s="4"/>
      <c r="FB68" s="4"/>
      <c r="FC68" s="197" t="s">
        <v>230</v>
      </c>
      <c r="FD68" s="197"/>
      <c r="FQ68" s="10" t="s">
        <v>149</v>
      </c>
      <c r="FX68" s="4"/>
      <c r="FY68" s="4"/>
      <c r="FZ68" s="4" t="s">
        <v>149</v>
      </c>
      <c r="GA68" s="4" t="s">
        <v>149</v>
      </c>
      <c r="GB68" s="4"/>
      <c r="GC68" s="197" t="s">
        <v>230</v>
      </c>
      <c r="GD68" s="197"/>
      <c r="GQ68" s="10" t="s">
        <v>149</v>
      </c>
      <c r="GV68" s="10" t="s">
        <v>149</v>
      </c>
      <c r="GX68" s="4"/>
      <c r="GY68" s="4"/>
      <c r="GZ68" s="4" t="s">
        <v>149</v>
      </c>
      <c r="HA68" s="4"/>
      <c r="HB68" s="4"/>
      <c r="HC68" s="197" t="s">
        <v>230</v>
      </c>
      <c r="HD68" s="197"/>
      <c r="HQ68" s="10" t="s">
        <v>149</v>
      </c>
      <c r="HV68" s="10" t="s">
        <v>149</v>
      </c>
      <c r="HX68" s="4"/>
      <c r="HY68" s="4"/>
      <c r="HZ68" s="4" t="s">
        <v>149</v>
      </c>
      <c r="IA68" s="4"/>
      <c r="IB68" s="4"/>
      <c r="IC68" s="197" t="s">
        <v>230</v>
      </c>
      <c r="ID68" s="197"/>
      <c r="IQ68" s="10" t="s">
        <v>149</v>
      </c>
      <c r="IV68" s="10" t="s">
        <v>149</v>
      </c>
      <c r="IX68" s="4"/>
      <c r="IY68" s="4"/>
      <c r="IZ68" s="4" t="s">
        <v>149</v>
      </c>
      <c r="JA68" s="4" t="s">
        <v>149</v>
      </c>
      <c r="JB68" s="4"/>
      <c r="JC68" s="4" t="s">
        <v>230</v>
      </c>
      <c r="JD68" s="197"/>
      <c r="JQ68" s="10" t="s">
        <v>149</v>
      </c>
      <c r="JV68" s="10" t="s">
        <v>149</v>
      </c>
      <c r="JX68" s="4"/>
      <c r="JY68" s="4"/>
      <c r="JZ68" s="4" t="s">
        <v>149</v>
      </c>
      <c r="KA68" s="4" t="s">
        <v>149</v>
      </c>
      <c r="KB68" s="4"/>
      <c r="KC68" s="197" t="s">
        <v>230</v>
      </c>
      <c r="KD68" s="197"/>
      <c r="KQ68" s="10" t="s">
        <v>149</v>
      </c>
      <c r="KV68" s="10" t="s">
        <v>149</v>
      </c>
      <c r="KX68" s="4"/>
      <c r="KY68" s="4"/>
      <c r="KZ68" s="4" t="s">
        <v>149</v>
      </c>
      <c r="LA68" s="4"/>
      <c r="LB68" s="4"/>
      <c r="LC68" s="197" t="s">
        <v>230</v>
      </c>
      <c r="LD68" s="197"/>
      <c r="LQ68" s="10" t="s">
        <v>149</v>
      </c>
      <c r="LV68" s="10" t="s">
        <v>149</v>
      </c>
      <c r="LX68" s="4"/>
      <c r="LY68" s="4"/>
      <c r="LZ68" s="4" t="s">
        <v>149</v>
      </c>
      <c r="MA68" s="4"/>
      <c r="MB68" s="4"/>
      <c r="MC68" s="197" t="s">
        <v>230</v>
      </c>
      <c r="MD68" s="197"/>
      <c r="MQ68" s="10" t="s">
        <v>149</v>
      </c>
      <c r="MV68" s="10" t="s">
        <v>149</v>
      </c>
      <c r="MX68" s="4"/>
      <c r="MY68" s="4"/>
      <c r="MZ68" s="4" t="s">
        <v>149</v>
      </c>
      <c r="NA68" s="4"/>
      <c r="NC68" s="197" t="s">
        <v>230</v>
      </c>
      <c r="ND68" s="197"/>
    </row>
    <row r="69" spans="1:368">
      <c r="A69" s="4" t="s">
        <v>64</v>
      </c>
      <c r="B69" s="4"/>
      <c r="BA69" s="10" t="s">
        <v>218</v>
      </c>
    </row>
    <row r="70" spans="1:368">
      <c r="L70" s="4"/>
      <c r="M70" s="54"/>
      <c r="N70" s="54"/>
      <c r="O70" s="54"/>
    </row>
  </sheetData>
  <phoneticPr fontId="0" type="noConversion"/>
  <pageMargins left="0.5" right="0.5" top="0.5" bottom="0.3" header="0.5" footer="0.5"/>
  <pageSetup scale="97" orientation="landscape" verticalDpi="300" r:id="rId1"/>
  <headerFooter alignWithMargins="0">
    <oddFooter>&amp;LSREB Fact Book 1996/1997&amp;CUPDATE&amp;R&amp;D</oddFooter>
  </headerFooter>
  <colBreaks count="13" manualBreakCount="13">
    <brk id="29" max="29" man="1"/>
    <brk id="56" max="29" man="1"/>
    <brk id="82" max="29" man="1"/>
    <brk id="108" max="29" man="1"/>
    <brk id="134" max="29" man="1"/>
    <brk id="160" max="1048575" man="1"/>
    <brk id="186" max="29" man="1"/>
    <brk id="212" max="1048575" man="1"/>
    <brk id="238" max="29" man="1"/>
    <brk id="264" max="1048575" man="1"/>
    <brk id="290" max="29" man="1"/>
    <brk id="316" max="1048575" man="1"/>
    <brk id="342" max="2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DA90"/>
  <sheetViews>
    <sheetView zoomScaleNormal="100" workbookViewId="0">
      <pane xSplit="1" ySplit="5" topLeftCell="BD10" activePane="bottomRight" state="frozen"/>
      <selection pane="topRight" activeCell="B1" sqref="B1"/>
      <selection pane="bottomLeft" activeCell="A6" sqref="A6"/>
      <selection pane="bottomRight" activeCell="A61" sqref="A61:XFD61"/>
    </sheetView>
  </sheetViews>
  <sheetFormatPr defaultRowHeight="12.75"/>
  <cols>
    <col min="1" max="1" width="18.85546875" style="3" customWidth="1"/>
    <col min="2" max="9" width="7.5703125" style="10" customWidth="1"/>
    <col min="10" max="10" width="8.85546875" style="10" customWidth="1"/>
    <col min="11" max="13" width="7.5703125" style="10" customWidth="1"/>
    <col min="14" max="19" width="9.42578125" style="10" customWidth="1"/>
    <col min="20" max="20" width="9.42578125" style="293" customWidth="1"/>
    <col min="21" max="27" width="9.42578125" style="10" customWidth="1"/>
    <col min="28" max="39" width="7.5703125" style="10" customWidth="1"/>
    <col min="40" max="53" width="9.42578125" style="10" customWidth="1"/>
    <col min="54" max="65" width="7.5703125" style="10" customWidth="1"/>
    <col min="66" max="79" width="9.42578125" style="10" customWidth="1"/>
    <col min="80" max="91" width="7.5703125" style="10" customWidth="1"/>
    <col min="92" max="105" width="9.42578125" style="10" customWidth="1"/>
  </cols>
  <sheetData>
    <row r="1" spans="1:105">
      <c r="A1" s="4" t="s">
        <v>0</v>
      </c>
    </row>
    <row r="2" spans="1:105">
      <c r="CY2" s="35"/>
    </row>
    <row r="3" spans="1:105">
      <c r="A3" s="57"/>
      <c r="B3" s="56" t="s">
        <v>63</v>
      </c>
      <c r="C3" s="56"/>
      <c r="D3" s="56"/>
      <c r="E3" s="56"/>
      <c r="F3" s="56"/>
      <c r="G3" s="56"/>
      <c r="H3" s="56"/>
      <c r="I3" s="56"/>
      <c r="J3" s="56"/>
      <c r="K3" s="56"/>
      <c r="L3" s="56"/>
      <c r="M3" s="56"/>
      <c r="N3" s="56"/>
      <c r="O3" s="56"/>
      <c r="P3" s="56"/>
      <c r="Q3" s="56"/>
      <c r="R3" s="56"/>
      <c r="S3" s="56"/>
      <c r="T3" s="294"/>
      <c r="U3" s="56"/>
      <c r="V3" s="56"/>
      <c r="W3" s="56"/>
      <c r="X3" s="56"/>
      <c r="Y3" s="56"/>
      <c r="Z3" s="56"/>
      <c r="AA3" s="469"/>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469"/>
      <c r="BB3" s="211" t="s">
        <v>71</v>
      </c>
      <c r="BC3" s="56"/>
      <c r="BD3" s="56"/>
      <c r="BE3" s="56"/>
      <c r="BF3" s="56"/>
      <c r="BG3" s="56"/>
      <c r="BH3" s="56"/>
      <c r="BI3" s="56"/>
      <c r="BJ3" s="56"/>
      <c r="BK3" s="56"/>
      <c r="BL3" s="56"/>
      <c r="BM3" s="56"/>
      <c r="BN3" s="56"/>
      <c r="BO3" s="56"/>
      <c r="BP3" s="56"/>
      <c r="BQ3" s="56"/>
      <c r="BR3" s="56"/>
      <c r="BS3" s="56"/>
      <c r="BT3" s="56"/>
      <c r="BU3" s="56"/>
      <c r="BV3" s="56"/>
      <c r="BW3" s="56"/>
      <c r="BX3" s="56"/>
      <c r="BY3" s="56"/>
      <c r="BZ3" s="56"/>
      <c r="CA3" s="469"/>
      <c r="CB3" s="56"/>
      <c r="CC3" s="56"/>
      <c r="CD3" s="56"/>
      <c r="CE3" s="56"/>
      <c r="CF3" s="56"/>
      <c r="CG3" s="56"/>
      <c r="CH3" s="56"/>
      <c r="CI3" s="56"/>
      <c r="CJ3" s="59"/>
      <c r="CK3" s="59"/>
      <c r="CL3" s="56"/>
      <c r="CM3" s="56"/>
      <c r="CN3" s="56"/>
      <c r="CO3" s="56"/>
      <c r="CP3" s="56"/>
      <c r="CQ3" s="56"/>
      <c r="CR3" s="56"/>
      <c r="CS3" s="56"/>
      <c r="CT3" s="218"/>
      <c r="CU3" s="56"/>
      <c r="CV3" s="56"/>
      <c r="CW3" s="56"/>
      <c r="CX3" s="56"/>
      <c r="CY3" s="157"/>
      <c r="CZ3" s="56"/>
      <c r="DA3" s="56"/>
    </row>
    <row r="4" spans="1:105">
      <c r="A4" s="4"/>
      <c r="B4" s="345" t="s">
        <v>8</v>
      </c>
      <c r="C4" s="345"/>
      <c r="D4" s="345"/>
      <c r="E4" s="345"/>
      <c r="F4" s="345"/>
      <c r="G4" s="345"/>
      <c r="H4" s="345"/>
      <c r="I4" s="345"/>
      <c r="J4" s="345"/>
      <c r="K4" s="345"/>
      <c r="L4" s="345"/>
      <c r="M4" s="345"/>
      <c r="N4" s="345"/>
      <c r="O4" s="345"/>
      <c r="P4" s="345"/>
      <c r="Q4" s="345"/>
      <c r="R4" s="345"/>
      <c r="S4" s="345"/>
      <c r="T4" s="345"/>
      <c r="U4" s="345"/>
      <c r="V4" s="345"/>
      <c r="W4" s="345"/>
      <c r="X4" s="345"/>
      <c r="Y4" s="345"/>
      <c r="Z4" s="345"/>
      <c r="AA4" s="482"/>
      <c r="AB4" s="346" t="s">
        <v>48</v>
      </c>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482"/>
      <c r="BB4" s="347" t="s">
        <v>8</v>
      </c>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483"/>
      <c r="CB4" s="349" t="s">
        <v>48</v>
      </c>
      <c r="CC4" s="348"/>
      <c r="CD4" s="348"/>
      <c r="CE4" s="348"/>
      <c r="CF4" s="348"/>
      <c r="CG4" s="348"/>
      <c r="CH4" s="348"/>
      <c r="CI4" s="348"/>
      <c r="CJ4" s="350"/>
      <c r="CK4" s="350"/>
      <c r="CL4" s="348"/>
      <c r="CM4" s="348"/>
      <c r="CN4" s="348"/>
      <c r="CO4" s="348"/>
      <c r="CP4" s="348"/>
      <c r="CQ4" s="348"/>
      <c r="CR4" s="348"/>
      <c r="CS4" s="348"/>
      <c r="CT4" s="351"/>
      <c r="CU4" s="348"/>
      <c r="CV4" s="348"/>
      <c r="CW4" s="348"/>
      <c r="CX4" s="348"/>
      <c r="CY4" s="368"/>
      <c r="CZ4" s="348"/>
      <c r="DA4" s="348"/>
    </row>
    <row r="5" spans="1:105">
      <c r="A5" s="22"/>
      <c r="B5" s="33" t="s">
        <v>15</v>
      </c>
      <c r="C5" s="33" t="s">
        <v>10</v>
      </c>
      <c r="D5" s="33" t="s">
        <v>11</v>
      </c>
      <c r="E5" s="33" t="s">
        <v>12</v>
      </c>
      <c r="F5" s="33" t="s">
        <v>13</v>
      </c>
      <c r="G5" s="33" t="s">
        <v>14</v>
      </c>
      <c r="H5" s="33" t="s">
        <v>55</v>
      </c>
      <c r="I5" s="33" t="s">
        <v>56</v>
      </c>
      <c r="J5" s="33" t="s">
        <v>57</v>
      </c>
      <c r="K5" s="33" t="s">
        <v>61</v>
      </c>
      <c r="L5" s="33" t="s">
        <v>81</v>
      </c>
      <c r="M5" s="33" t="s">
        <v>82</v>
      </c>
      <c r="N5" s="33" t="s">
        <v>85</v>
      </c>
      <c r="O5" s="33" t="s">
        <v>86</v>
      </c>
      <c r="P5" s="33" t="s">
        <v>91</v>
      </c>
      <c r="Q5" s="33" t="s">
        <v>92</v>
      </c>
      <c r="R5" s="33" t="s">
        <v>96</v>
      </c>
      <c r="S5" s="33" t="s">
        <v>105</v>
      </c>
      <c r="T5" s="295" t="s">
        <v>154</v>
      </c>
      <c r="U5" s="33" t="s">
        <v>179</v>
      </c>
      <c r="V5" s="33" t="s">
        <v>186</v>
      </c>
      <c r="W5" s="33" t="s">
        <v>188</v>
      </c>
      <c r="X5" s="33" t="s">
        <v>203</v>
      </c>
      <c r="Y5" s="33" t="s">
        <v>221</v>
      </c>
      <c r="Z5" s="323" t="s">
        <v>228</v>
      </c>
      <c r="AA5" s="484" t="s">
        <v>232</v>
      </c>
      <c r="AB5" s="34" t="s">
        <v>15</v>
      </c>
      <c r="AC5" s="33" t="s">
        <v>10</v>
      </c>
      <c r="AD5" s="33" t="s">
        <v>11</v>
      </c>
      <c r="AE5" s="33" t="s">
        <v>12</v>
      </c>
      <c r="AF5" s="33" t="s">
        <v>13</v>
      </c>
      <c r="AG5" s="33" t="s">
        <v>14</v>
      </c>
      <c r="AH5" s="33" t="s">
        <v>55</v>
      </c>
      <c r="AI5" s="33" t="s">
        <v>56</v>
      </c>
      <c r="AJ5" s="33" t="s">
        <v>57</v>
      </c>
      <c r="AK5" s="33" t="s">
        <v>61</v>
      </c>
      <c r="AL5" s="33" t="s">
        <v>81</v>
      </c>
      <c r="AM5" s="33" t="s">
        <v>82</v>
      </c>
      <c r="AN5" s="33" t="s">
        <v>85</v>
      </c>
      <c r="AO5" s="33" t="s">
        <v>86</v>
      </c>
      <c r="AP5" s="33" t="s">
        <v>91</v>
      </c>
      <c r="AQ5" s="33" t="s">
        <v>93</v>
      </c>
      <c r="AR5" s="33" t="s">
        <v>96</v>
      </c>
      <c r="AS5" s="33" t="s">
        <v>105</v>
      </c>
      <c r="AT5" s="33" t="s">
        <v>154</v>
      </c>
      <c r="AU5" s="33" t="s">
        <v>179</v>
      </c>
      <c r="AV5" s="33" t="s">
        <v>186</v>
      </c>
      <c r="AW5" s="33" t="s">
        <v>188</v>
      </c>
      <c r="AX5" s="33" t="s">
        <v>203</v>
      </c>
      <c r="AY5" s="33" t="s">
        <v>221</v>
      </c>
      <c r="AZ5" s="325" t="s">
        <v>228</v>
      </c>
      <c r="BA5" s="484" t="s">
        <v>232</v>
      </c>
      <c r="BB5" s="82" t="s">
        <v>15</v>
      </c>
      <c r="BC5" s="33" t="s">
        <v>10</v>
      </c>
      <c r="BD5" s="33" t="s">
        <v>11</v>
      </c>
      <c r="BE5" s="33" t="s">
        <v>12</v>
      </c>
      <c r="BF5" s="33" t="s">
        <v>13</v>
      </c>
      <c r="BG5" s="33" t="s">
        <v>14</v>
      </c>
      <c r="BH5" s="33" t="s">
        <v>55</v>
      </c>
      <c r="BI5" s="33" t="s">
        <v>56</v>
      </c>
      <c r="BJ5" s="33" t="s">
        <v>57</v>
      </c>
      <c r="BK5" s="33" t="s">
        <v>61</v>
      </c>
      <c r="BL5" s="33" t="s">
        <v>81</v>
      </c>
      <c r="BM5" s="33" t="s">
        <v>82</v>
      </c>
      <c r="BN5" s="33" t="s">
        <v>85</v>
      </c>
      <c r="BO5" s="33" t="s">
        <v>86</v>
      </c>
      <c r="BP5" s="33" t="s">
        <v>91</v>
      </c>
      <c r="BQ5" s="33" t="s">
        <v>92</v>
      </c>
      <c r="BR5" s="33" t="s">
        <v>96</v>
      </c>
      <c r="BS5" s="33" t="s">
        <v>105</v>
      </c>
      <c r="BT5" s="33" t="s">
        <v>154</v>
      </c>
      <c r="BU5" s="33" t="s">
        <v>179</v>
      </c>
      <c r="BV5" s="33" t="s">
        <v>186</v>
      </c>
      <c r="BW5" s="33" t="s">
        <v>188</v>
      </c>
      <c r="BX5" s="33" t="s">
        <v>203</v>
      </c>
      <c r="BY5" s="33" t="s">
        <v>221</v>
      </c>
      <c r="BZ5" s="325" t="s">
        <v>228</v>
      </c>
      <c r="CA5" s="484" t="s">
        <v>232</v>
      </c>
      <c r="CB5" s="34" t="s">
        <v>15</v>
      </c>
      <c r="CC5" s="33" t="s">
        <v>10</v>
      </c>
      <c r="CD5" s="33" t="s">
        <v>11</v>
      </c>
      <c r="CE5" s="33" t="s">
        <v>12</v>
      </c>
      <c r="CF5" s="33" t="s">
        <v>13</v>
      </c>
      <c r="CG5" s="33" t="s">
        <v>14</v>
      </c>
      <c r="CH5" s="33" t="s">
        <v>55</v>
      </c>
      <c r="CI5" s="33" t="s">
        <v>56</v>
      </c>
      <c r="CJ5" s="35" t="s">
        <v>57</v>
      </c>
      <c r="CK5" s="35" t="s">
        <v>61</v>
      </c>
      <c r="CL5" s="33" t="s">
        <v>81</v>
      </c>
      <c r="CM5" s="33" t="s">
        <v>82</v>
      </c>
      <c r="CN5" s="33" t="s">
        <v>85</v>
      </c>
      <c r="CO5" s="33" t="s">
        <v>86</v>
      </c>
      <c r="CP5" s="33" t="s">
        <v>91</v>
      </c>
      <c r="CQ5" s="33" t="s">
        <v>92</v>
      </c>
      <c r="CR5" s="33" t="s">
        <v>96</v>
      </c>
      <c r="CS5" s="33" t="s">
        <v>105</v>
      </c>
      <c r="CT5" s="33" t="s">
        <v>154</v>
      </c>
      <c r="CU5" s="33" t="s">
        <v>179</v>
      </c>
      <c r="CV5" s="33" t="s">
        <v>186</v>
      </c>
      <c r="CW5" s="33" t="s">
        <v>188</v>
      </c>
      <c r="CX5" s="33" t="s">
        <v>203</v>
      </c>
      <c r="CY5" s="33" t="s">
        <v>221</v>
      </c>
      <c r="CZ5" s="325" t="s">
        <v>228</v>
      </c>
      <c r="DA5" s="485" t="s">
        <v>232</v>
      </c>
    </row>
    <row r="6" spans="1:105">
      <c r="A6" s="4" t="s">
        <v>52</v>
      </c>
      <c r="B6" s="36">
        <v>1049</v>
      </c>
      <c r="C6" s="36">
        <v>1125</v>
      </c>
      <c r="D6" s="36">
        <v>1316</v>
      </c>
      <c r="E6" s="36">
        <v>1267</v>
      </c>
      <c r="F6" s="36">
        <v>1420</v>
      </c>
      <c r="G6" s="36">
        <v>1445</v>
      </c>
      <c r="H6" s="36">
        <v>1605</v>
      </c>
      <c r="I6" s="36">
        <v>1582</v>
      </c>
      <c r="J6" s="36">
        <v>1710</v>
      </c>
      <c r="K6" s="36">
        <v>1743</v>
      </c>
      <c r="L6" s="36">
        <v>1951.5</v>
      </c>
      <c r="M6" s="36">
        <v>2174</v>
      </c>
      <c r="N6" s="36">
        <v>2010</v>
      </c>
      <c r="O6" s="36">
        <v>2415</v>
      </c>
      <c r="P6" s="36">
        <v>2616</v>
      </c>
      <c r="Q6" s="36">
        <v>2400</v>
      </c>
      <c r="R6" s="36">
        <v>2760</v>
      </c>
      <c r="S6" s="36">
        <v>2900</v>
      </c>
      <c r="T6" s="296">
        <v>2822</v>
      </c>
      <c r="U6" s="36">
        <v>3000</v>
      </c>
      <c r="V6" s="36">
        <v>3084.5</v>
      </c>
      <c r="W6" s="36">
        <v>3312</v>
      </c>
      <c r="X6" s="36">
        <v>3425</v>
      </c>
      <c r="Y6" s="36">
        <v>3560</v>
      </c>
      <c r="Z6" s="36">
        <v>3649</v>
      </c>
      <c r="AA6" s="36">
        <v>3779.5</v>
      </c>
      <c r="AB6" s="38">
        <v>3493</v>
      </c>
      <c r="AC6" s="36">
        <v>3600</v>
      </c>
      <c r="AD6" s="36">
        <v>3621</v>
      </c>
      <c r="AE6" s="36">
        <v>3887</v>
      </c>
      <c r="AF6" s="36">
        <v>4116</v>
      </c>
      <c r="AG6" s="36">
        <v>4326</v>
      </c>
      <c r="AH6" s="36">
        <v>4372</v>
      </c>
      <c r="AI6" s="36">
        <v>4313</v>
      </c>
      <c r="AJ6" s="36">
        <v>4350</v>
      </c>
      <c r="AK6" s="36">
        <v>4384</v>
      </c>
      <c r="AL6" s="40">
        <v>4645</v>
      </c>
      <c r="AM6" s="36">
        <v>5044</v>
      </c>
      <c r="AN6" s="36">
        <v>5290</v>
      </c>
      <c r="AO6" s="36">
        <v>5502</v>
      </c>
      <c r="AP6" s="36">
        <v>5684</v>
      </c>
      <c r="AQ6" s="36">
        <v>5728</v>
      </c>
      <c r="AR6" s="36">
        <v>5963</v>
      </c>
      <c r="AS6" s="36">
        <v>6204</v>
      </c>
      <c r="AT6" s="36">
        <v>6376</v>
      </c>
      <c r="AU6" s="36">
        <v>6816</v>
      </c>
      <c r="AV6" s="36">
        <v>7033.5</v>
      </c>
      <c r="AW6" s="36">
        <v>7326</v>
      </c>
      <c r="AX6" s="36">
        <v>7554</v>
      </c>
      <c r="AY6" s="36">
        <v>7764</v>
      </c>
      <c r="AZ6" s="36">
        <v>7696.5</v>
      </c>
      <c r="BA6" s="36">
        <v>7906</v>
      </c>
      <c r="BB6" s="102">
        <v>1000</v>
      </c>
      <c r="BC6" s="36">
        <v>647</v>
      </c>
      <c r="BD6" s="36">
        <v>1300</v>
      </c>
      <c r="BE6" s="36">
        <v>840</v>
      </c>
      <c r="BF6" s="36">
        <v>792</v>
      </c>
      <c r="BG6" s="36">
        <v>861</v>
      </c>
      <c r="BH6" s="36">
        <v>1100</v>
      </c>
      <c r="BI6" s="36">
        <v>1068</v>
      </c>
      <c r="BJ6" s="36">
        <v>1422</v>
      </c>
      <c r="BK6" s="36">
        <v>1510</v>
      </c>
      <c r="BL6" s="40">
        <v>1785</v>
      </c>
      <c r="BM6" s="36">
        <v>1863</v>
      </c>
      <c r="BN6" s="36">
        <v>1575</v>
      </c>
      <c r="BO6" s="36">
        <v>1371</v>
      </c>
      <c r="BP6" s="36">
        <v>1386</v>
      </c>
      <c r="BQ6" s="6">
        <v>1539</v>
      </c>
      <c r="BR6" s="6">
        <v>1539</v>
      </c>
      <c r="BS6" s="6">
        <v>2043</v>
      </c>
      <c r="BT6" s="36">
        <v>2355</v>
      </c>
      <c r="BU6" s="36">
        <v>2498</v>
      </c>
      <c r="BV6" s="36">
        <v>2497</v>
      </c>
      <c r="BW6" s="36">
        <v>3023</v>
      </c>
      <c r="BX6" s="36">
        <v>3072</v>
      </c>
      <c r="BY6" s="36">
        <v>3376</v>
      </c>
      <c r="BZ6" s="36">
        <v>4191</v>
      </c>
      <c r="CA6" s="36">
        <v>2961</v>
      </c>
      <c r="CB6" s="38">
        <v>2009</v>
      </c>
      <c r="CC6" s="36">
        <v>1224</v>
      </c>
      <c r="CD6" s="36">
        <v>1825</v>
      </c>
      <c r="CE6" s="36">
        <v>1632</v>
      </c>
      <c r="CF6" s="36">
        <v>1604</v>
      </c>
      <c r="CG6" s="36">
        <v>1652</v>
      </c>
      <c r="CH6" s="36">
        <v>2498</v>
      </c>
      <c r="CI6" s="36">
        <v>1827</v>
      </c>
      <c r="CJ6" s="36">
        <v>3031</v>
      </c>
      <c r="CK6" s="36">
        <v>2572</v>
      </c>
      <c r="CL6" s="40">
        <v>3092</v>
      </c>
      <c r="CM6" s="36">
        <v>3100</v>
      </c>
      <c r="CN6" s="36">
        <v>2294</v>
      </c>
      <c r="CO6" s="36">
        <v>2475</v>
      </c>
      <c r="CP6" s="36">
        <v>2487</v>
      </c>
      <c r="CQ6" s="6">
        <v>2835</v>
      </c>
      <c r="CR6" s="6">
        <v>2835</v>
      </c>
      <c r="CS6" s="36">
        <v>3843</v>
      </c>
      <c r="CT6" s="36">
        <v>4293</v>
      </c>
      <c r="CU6" s="36">
        <v>4064</v>
      </c>
      <c r="CV6" s="36">
        <v>4244</v>
      </c>
      <c r="CW6" s="36">
        <v>5992.5</v>
      </c>
      <c r="CX6" s="36">
        <v>6221</v>
      </c>
      <c r="CY6" s="36">
        <v>6800</v>
      </c>
      <c r="CZ6" s="36">
        <v>7046</v>
      </c>
      <c r="DA6" s="36">
        <v>5036.5</v>
      </c>
    </row>
    <row r="7" spans="1:105">
      <c r="A7" s="4" t="s">
        <v>51</v>
      </c>
      <c r="B7" s="21">
        <v>900</v>
      </c>
      <c r="C7" s="21">
        <v>848</v>
      </c>
      <c r="D7" s="21">
        <v>976</v>
      </c>
      <c r="E7" s="21">
        <v>1000</v>
      </c>
      <c r="F7" s="21">
        <v>1060</v>
      </c>
      <c r="G7" s="41">
        <v>1100</v>
      </c>
      <c r="H7" s="41">
        <v>1140</v>
      </c>
      <c r="I7" s="41">
        <v>1159</v>
      </c>
      <c r="J7" s="41">
        <v>1260</v>
      </c>
      <c r="K7" s="5">
        <v>1420</v>
      </c>
      <c r="L7" s="5">
        <v>1488</v>
      </c>
      <c r="M7" s="5">
        <v>1680</v>
      </c>
      <c r="N7" s="5">
        <v>1785</v>
      </c>
      <c r="O7" s="5">
        <v>1920.75</v>
      </c>
      <c r="P7" s="50">
        <v>2047.5</v>
      </c>
      <c r="Q7" s="50">
        <v>2069.1</v>
      </c>
      <c r="R7" s="50">
        <v>2316.4</v>
      </c>
      <c r="S7" s="207">
        <v>2570</v>
      </c>
      <c r="T7" s="297">
        <v>2760</v>
      </c>
      <c r="U7" s="50">
        <v>2950.9</v>
      </c>
      <c r="V7" s="50">
        <v>3060</v>
      </c>
      <c r="W7" s="50">
        <v>3136.5</v>
      </c>
      <c r="X7" s="50">
        <v>3240</v>
      </c>
      <c r="Y7" s="50">
        <v>3347</v>
      </c>
      <c r="Z7" s="50">
        <v>3162</v>
      </c>
      <c r="AA7" s="50">
        <v>3294</v>
      </c>
      <c r="AB7" s="42">
        <v>3078</v>
      </c>
      <c r="AC7" s="21">
        <v>2772</v>
      </c>
      <c r="AD7" s="21">
        <v>3231</v>
      </c>
      <c r="AE7" s="21">
        <v>3497</v>
      </c>
      <c r="AF7" s="21">
        <v>3950</v>
      </c>
      <c r="AG7" s="41">
        <v>3886</v>
      </c>
      <c r="AH7" s="41">
        <v>4499</v>
      </c>
      <c r="AI7" s="41">
        <v>4484</v>
      </c>
      <c r="AJ7" s="41">
        <v>4478</v>
      </c>
      <c r="AK7" s="6">
        <v>5004</v>
      </c>
      <c r="AL7" s="5">
        <v>5092</v>
      </c>
      <c r="AM7" s="5">
        <v>5852</v>
      </c>
      <c r="AN7" s="5">
        <v>6083</v>
      </c>
      <c r="AO7" s="5">
        <v>6387</v>
      </c>
      <c r="AP7" s="50">
        <v>6698</v>
      </c>
      <c r="AQ7" s="50">
        <v>7010</v>
      </c>
      <c r="AR7" s="50">
        <v>7443.55</v>
      </c>
      <c r="AS7" s="207">
        <v>7748.6</v>
      </c>
      <c r="AT7" s="207">
        <v>7528.5</v>
      </c>
      <c r="AU7" s="50">
        <v>7904</v>
      </c>
      <c r="AV7" s="50">
        <v>8212</v>
      </c>
      <c r="AW7" s="50">
        <v>8446</v>
      </c>
      <c r="AX7" s="50">
        <v>8505</v>
      </c>
      <c r="AY7" s="50">
        <v>8510</v>
      </c>
      <c r="AZ7" s="50">
        <v>7935</v>
      </c>
      <c r="BA7" s="50">
        <v>8333.5</v>
      </c>
      <c r="BB7" s="214">
        <v>554</v>
      </c>
      <c r="BC7" s="21">
        <v>576</v>
      </c>
      <c r="BD7" s="21">
        <v>420</v>
      </c>
      <c r="BE7" s="21">
        <v>786</v>
      </c>
      <c r="BF7" s="21">
        <v>448</v>
      </c>
      <c r="BG7" s="41">
        <v>858</v>
      </c>
      <c r="BH7" s="41">
        <v>894</v>
      </c>
      <c r="BI7" s="41">
        <v>877</v>
      </c>
      <c r="BJ7" s="41">
        <v>960</v>
      </c>
      <c r="BK7" s="5">
        <v>1038</v>
      </c>
      <c r="BL7" s="5">
        <v>1083</v>
      </c>
      <c r="BM7" s="5">
        <v>1110</v>
      </c>
      <c r="BN7" s="5">
        <v>1146</v>
      </c>
      <c r="BO7" s="5">
        <v>1359</v>
      </c>
      <c r="BP7" s="50">
        <v>1359</v>
      </c>
      <c r="BQ7" s="50">
        <v>1539</v>
      </c>
      <c r="BR7" s="50">
        <v>1539</v>
      </c>
      <c r="BS7" s="50">
        <v>2043</v>
      </c>
      <c r="BT7" s="50">
        <v>2268</v>
      </c>
      <c r="BU7" s="50">
        <v>2498</v>
      </c>
      <c r="BV7" s="50">
        <v>2762</v>
      </c>
      <c r="BW7" s="50">
        <v>3047</v>
      </c>
      <c r="BX7" s="50">
        <v>3204</v>
      </c>
      <c r="BY7" s="50">
        <v>3294</v>
      </c>
      <c r="BZ7" s="50">
        <v>3500</v>
      </c>
      <c r="CA7" s="50">
        <v>2870</v>
      </c>
      <c r="CB7" s="42">
        <v>972</v>
      </c>
      <c r="CC7" s="21">
        <v>1182</v>
      </c>
      <c r="CD7" s="21">
        <v>1000</v>
      </c>
      <c r="CE7" s="41">
        <v>1599</v>
      </c>
      <c r="CF7" s="21">
        <v>840</v>
      </c>
      <c r="CG7" s="41">
        <v>1189</v>
      </c>
      <c r="CH7" s="21">
        <v>1629</v>
      </c>
      <c r="CI7" s="10">
        <v>1400</v>
      </c>
      <c r="CJ7" s="10">
        <v>1720</v>
      </c>
      <c r="CK7" s="10">
        <v>1860</v>
      </c>
      <c r="CL7" s="5">
        <v>2019</v>
      </c>
      <c r="CM7" s="5">
        <v>1587</v>
      </c>
      <c r="CN7" s="5">
        <v>1673</v>
      </c>
      <c r="CO7" s="5">
        <v>2250</v>
      </c>
      <c r="CP7" s="50">
        <v>2250</v>
      </c>
      <c r="CQ7" s="50">
        <v>2609</v>
      </c>
      <c r="CR7" s="50">
        <v>2250</v>
      </c>
      <c r="CS7" s="208">
        <v>3837</v>
      </c>
      <c r="CT7" s="208">
        <v>3960</v>
      </c>
      <c r="CU7" s="50">
        <v>4220.5</v>
      </c>
      <c r="CV7" s="50">
        <v>4500</v>
      </c>
      <c r="CW7" s="50">
        <v>5606</v>
      </c>
      <c r="CX7" s="50">
        <v>4510</v>
      </c>
      <c r="CY7" s="5">
        <f>+'[1]Summary Medians'!$G$18</f>
        <v>5142.5</v>
      </c>
      <c r="CZ7" s="5">
        <v>4191</v>
      </c>
      <c r="DA7" s="5">
        <v>4974</v>
      </c>
    </row>
    <row r="8" spans="1:105">
      <c r="A8" s="4"/>
      <c r="B8" s="190">
        <f t="shared" ref="B8:CK8" si="0">(B7/B$6)*100</f>
        <v>85.795996186844619</v>
      </c>
      <c r="C8" s="190">
        <f t="shared" si="0"/>
        <v>75.37777777777778</v>
      </c>
      <c r="D8" s="190">
        <f t="shared" si="0"/>
        <v>74.164133738601819</v>
      </c>
      <c r="E8" s="190">
        <f t="shared" si="0"/>
        <v>78.926598263614835</v>
      </c>
      <c r="F8" s="190">
        <f t="shared" si="0"/>
        <v>74.647887323943664</v>
      </c>
      <c r="G8" s="190">
        <f t="shared" si="0"/>
        <v>76.124567474048447</v>
      </c>
      <c r="H8" s="190">
        <f t="shared" si="0"/>
        <v>71.028037383177562</v>
      </c>
      <c r="I8" s="190">
        <f t="shared" si="0"/>
        <v>73.261694058154234</v>
      </c>
      <c r="J8" s="190">
        <f t="shared" si="0"/>
        <v>73.68421052631578</v>
      </c>
      <c r="K8" s="190">
        <f t="shared" si="0"/>
        <v>81.468732071141716</v>
      </c>
      <c r="L8" s="190">
        <f t="shared" si="0"/>
        <v>76.249039200614916</v>
      </c>
      <c r="M8" s="190">
        <f t="shared" si="0"/>
        <v>77.276908923643049</v>
      </c>
      <c r="N8" s="190">
        <f t="shared" si="0"/>
        <v>88.805970149253739</v>
      </c>
      <c r="O8" s="190">
        <f t="shared" si="0"/>
        <v>79.534161490683232</v>
      </c>
      <c r="P8" s="190">
        <f t="shared" si="0"/>
        <v>78.268348623853214</v>
      </c>
      <c r="Q8" s="190">
        <f t="shared" si="0"/>
        <v>86.212499999999991</v>
      </c>
      <c r="R8" s="190">
        <f t="shared" si="0"/>
        <v>83.927536231884062</v>
      </c>
      <c r="S8" s="190">
        <f t="shared" si="0"/>
        <v>88.620689655172413</v>
      </c>
      <c r="T8" s="298">
        <f t="shared" si="0"/>
        <v>97.802976612331676</v>
      </c>
      <c r="U8" s="190">
        <f t="shared" si="0"/>
        <v>98.36333333333333</v>
      </c>
      <c r="V8" s="190">
        <f t="shared" si="0"/>
        <v>99.205705949100349</v>
      </c>
      <c r="W8" s="190">
        <f t="shared" si="0"/>
        <v>94.701086956521735</v>
      </c>
      <c r="X8" s="190">
        <f t="shared" si="0"/>
        <v>94.598540145985396</v>
      </c>
      <c r="Y8" s="190">
        <f t="shared" si="0"/>
        <v>94.016853932584269</v>
      </c>
      <c r="Z8" s="190">
        <f t="shared" si="0"/>
        <v>86.653877774732806</v>
      </c>
      <c r="AA8" s="190">
        <f t="shared" si="0"/>
        <v>87.154385500727599</v>
      </c>
      <c r="AB8" s="192">
        <f t="shared" si="0"/>
        <v>88.119095333524186</v>
      </c>
      <c r="AC8" s="190">
        <f t="shared" si="0"/>
        <v>77</v>
      </c>
      <c r="AD8" s="190">
        <f t="shared" si="0"/>
        <v>89.22949461474731</v>
      </c>
      <c r="AE8" s="190">
        <f t="shared" si="0"/>
        <v>89.966555183946483</v>
      </c>
      <c r="AF8" s="190">
        <f t="shared" si="0"/>
        <v>95.966958211856166</v>
      </c>
      <c r="AG8" s="190">
        <f t="shared" si="0"/>
        <v>89.828941285251958</v>
      </c>
      <c r="AH8" s="190">
        <f t="shared" si="0"/>
        <v>102.90484903934127</v>
      </c>
      <c r="AI8" s="190">
        <f t="shared" si="0"/>
        <v>103.9647577092511</v>
      </c>
      <c r="AJ8" s="190">
        <f t="shared" si="0"/>
        <v>102.94252873563219</v>
      </c>
      <c r="AK8" s="190">
        <f t="shared" si="0"/>
        <v>114.14233576642336</v>
      </c>
      <c r="AL8" s="190">
        <f t="shared" si="0"/>
        <v>109.62325080731969</v>
      </c>
      <c r="AM8" s="190">
        <f t="shared" si="0"/>
        <v>116.01903251387789</v>
      </c>
      <c r="AN8" s="190">
        <f t="shared" si="0"/>
        <v>114.9905482041588</v>
      </c>
      <c r="AO8" s="190">
        <f t="shared" si="0"/>
        <v>116.08505997818975</v>
      </c>
      <c r="AP8" s="190">
        <f t="shared" si="0"/>
        <v>117.83954961294863</v>
      </c>
      <c r="AQ8" s="190">
        <f t="shared" si="0"/>
        <v>122.38128491620112</v>
      </c>
      <c r="AR8" s="190">
        <f t="shared" si="0"/>
        <v>124.8289451618313</v>
      </c>
      <c r="AS8" s="190">
        <f t="shared" si="0"/>
        <v>124.89684074790459</v>
      </c>
      <c r="AT8" s="190">
        <f t="shared" si="0"/>
        <v>118.07559598494355</v>
      </c>
      <c r="AU8" s="190">
        <f t="shared" si="0"/>
        <v>115.962441314554</v>
      </c>
      <c r="AV8" s="190">
        <f t="shared" si="0"/>
        <v>116.75552712021042</v>
      </c>
      <c r="AW8" s="190">
        <f t="shared" si="0"/>
        <v>115.28801528801529</v>
      </c>
      <c r="AX8" s="190">
        <f t="shared" si="0"/>
        <v>112.5893566322478</v>
      </c>
      <c r="AY8" s="190">
        <f t="shared" si="0"/>
        <v>109.60844925296239</v>
      </c>
      <c r="AZ8" s="190">
        <f t="shared" si="0"/>
        <v>103.09881114792438</v>
      </c>
      <c r="BA8" s="190">
        <f t="shared" si="0"/>
        <v>105.40728560586896</v>
      </c>
      <c r="BB8" s="215">
        <f t="shared" si="0"/>
        <v>55.400000000000006</v>
      </c>
      <c r="BC8" s="190">
        <f t="shared" si="0"/>
        <v>89.026275115919631</v>
      </c>
      <c r="BD8" s="190">
        <f t="shared" si="0"/>
        <v>32.307692307692307</v>
      </c>
      <c r="BE8" s="190">
        <f t="shared" si="0"/>
        <v>93.571428571428569</v>
      </c>
      <c r="BF8" s="190">
        <f t="shared" si="0"/>
        <v>56.56565656565656</v>
      </c>
      <c r="BG8" s="190">
        <f t="shared" si="0"/>
        <v>99.651567944250871</v>
      </c>
      <c r="BH8" s="190">
        <f t="shared" si="0"/>
        <v>81.27272727272728</v>
      </c>
      <c r="BI8" s="190">
        <f t="shared" si="0"/>
        <v>82.116104868913851</v>
      </c>
      <c r="BJ8" s="190">
        <f t="shared" si="0"/>
        <v>67.510548523206751</v>
      </c>
      <c r="BK8" s="190">
        <f t="shared" si="0"/>
        <v>68.741721854304643</v>
      </c>
      <c r="BL8" s="190">
        <f t="shared" si="0"/>
        <v>60.672268907563023</v>
      </c>
      <c r="BM8" s="190">
        <f t="shared" si="0"/>
        <v>59.58132045088567</v>
      </c>
      <c r="BN8" s="190">
        <f t="shared" si="0"/>
        <v>72.761904761904759</v>
      </c>
      <c r="BO8" s="190">
        <f t="shared" si="0"/>
        <v>99.124726477024069</v>
      </c>
      <c r="BP8" s="190">
        <f t="shared" si="0"/>
        <v>98.05194805194806</v>
      </c>
      <c r="BQ8" s="190">
        <f t="shared" si="0"/>
        <v>100</v>
      </c>
      <c r="BR8" s="190">
        <f t="shared" si="0"/>
        <v>100</v>
      </c>
      <c r="BS8" s="190">
        <f t="shared" si="0"/>
        <v>100</v>
      </c>
      <c r="BT8" s="190">
        <f t="shared" si="0"/>
        <v>96.30573248407643</v>
      </c>
      <c r="BU8" s="190">
        <f t="shared" si="0"/>
        <v>100</v>
      </c>
      <c r="BV8" s="190">
        <f t="shared" si="0"/>
        <v>110.61273528233882</v>
      </c>
      <c r="BW8" s="190">
        <f t="shared" si="0"/>
        <v>100.79391333112801</v>
      </c>
      <c r="BX8" s="190">
        <f t="shared" si="0"/>
        <v>104.296875</v>
      </c>
      <c r="BY8" s="190">
        <f t="shared" si="0"/>
        <v>97.571090047393355</v>
      </c>
      <c r="BZ8" s="190">
        <f t="shared" si="0"/>
        <v>83.512288236697685</v>
      </c>
      <c r="CA8" s="190">
        <f t="shared" si="0"/>
        <v>96.926713947990535</v>
      </c>
      <c r="CB8" s="192">
        <f t="shared" si="0"/>
        <v>48.382279741164758</v>
      </c>
      <c r="CC8" s="190">
        <f t="shared" si="0"/>
        <v>96.568627450980387</v>
      </c>
      <c r="CD8" s="190">
        <f t="shared" si="0"/>
        <v>54.794520547945204</v>
      </c>
      <c r="CE8" s="193">
        <f t="shared" si="0"/>
        <v>97.97794117647058</v>
      </c>
      <c r="CF8" s="190">
        <f t="shared" si="0"/>
        <v>52.369077306733168</v>
      </c>
      <c r="CG8" s="190">
        <f t="shared" si="0"/>
        <v>71.973365617433416</v>
      </c>
      <c r="CH8" s="190">
        <f t="shared" si="0"/>
        <v>65.212169735788621</v>
      </c>
      <c r="CI8" s="190">
        <f t="shared" si="0"/>
        <v>76.628352490421463</v>
      </c>
      <c r="CJ8" s="190">
        <f t="shared" si="0"/>
        <v>56.746948201913561</v>
      </c>
      <c r="CK8" s="190">
        <f t="shared" si="0"/>
        <v>72.317262830482107</v>
      </c>
      <c r="CL8" s="190">
        <f t="shared" ref="CL8:CX8" si="1">(CL7/CL$6)*100</f>
        <v>65.297542043984478</v>
      </c>
      <c r="CM8" s="190">
        <f t="shared" si="1"/>
        <v>51.193548387096776</v>
      </c>
      <c r="CN8" s="190">
        <f t="shared" si="1"/>
        <v>72.929380993897126</v>
      </c>
      <c r="CO8" s="190">
        <f t="shared" si="1"/>
        <v>90.909090909090907</v>
      </c>
      <c r="CP8" s="190">
        <f t="shared" si="1"/>
        <v>90.470446320868518</v>
      </c>
      <c r="CQ8" s="190">
        <f t="shared" si="1"/>
        <v>92.028218694885368</v>
      </c>
      <c r="CR8" s="190">
        <f t="shared" si="1"/>
        <v>79.365079365079367</v>
      </c>
      <c r="CS8" s="190">
        <f t="shared" si="1"/>
        <v>99.843871975019511</v>
      </c>
      <c r="CT8" s="190">
        <f t="shared" si="1"/>
        <v>92.243186582809216</v>
      </c>
      <c r="CU8" s="190">
        <f t="shared" si="1"/>
        <v>103.85088582677164</v>
      </c>
      <c r="CV8" s="190">
        <f t="shared" si="1"/>
        <v>106.03204524033931</v>
      </c>
      <c r="CW8" s="190">
        <f t="shared" si="1"/>
        <v>93.550271172298707</v>
      </c>
      <c r="CX8" s="190">
        <f t="shared" si="1"/>
        <v>72.496383218132138</v>
      </c>
      <c r="CY8" s="190">
        <f>(CY7/CY$6)*100</f>
        <v>75.625</v>
      </c>
      <c r="CZ8" s="190">
        <f>(CZ7/CZ$6)*100</f>
        <v>59.480556344024983</v>
      </c>
      <c r="DA8" s="190">
        <f>(DA7/DA$6)*100</f>
        <v>98.759058870247202</v>
      </c>
    </row>
    <row r="9" spans="1:105">
      <c r="A9" s="4" t="s">
        <v>19</v>
      </c>
      <c r="B9" s="10">
        <v>1035</v>
      </c>
      <c r="C9" s="10">
        <v>1116</v>
      </c>
      <c r="D9" s="10">
        <v>1116</v>
      </c>
      <c r="E9" s="10">
        <v>1260</v>
      </c>
      <c r="F9" s="10">
        <v>1350</v>
      </c>
      <c r="G9" s="43">
        <v>1350</v>
      </c>
      <c r="H9" s="43">
        <v>1296</v>
      </c>
      <c r="I9" s="43">
        <v>1650</v>
      </c>
      <c r="J9" s="48">
        <v>1710</v>
      </c>
      <c r="K9" s="6">
        <v>2040</v>
      </c>
      <c r="L9" s="6">
        <v>2040</v>
      </c>
      <c r="M9" s="6">
        <v>2520</v>
      </c>
      <c r="N9" s="6">
        <v>2700</v>
      </c>
      <c r="O9" s="6">
        <v>2700</v>
      </c>
      <c r="P9" s="6">
        <v>2700</v>
      </c>
      <c r="Q9" s="6">
        <v>2700</v>
      </c>
      <c r="R9" s="6">
        <v>2700</v>
      </c>
      <c r="S9" s="6">
        <v>2700</v>
      </c>
      <c r="T9" s="297">
        <v>3270</v>
      </c>
      <c r="U9" s="207">
        <v>3945</v>
      </c>
      <c r="V9" s="6">
        <v>4140</v>
      </c>
      <c r="W9" s="6">
        <v>4200</v>
      </c>
      <c r="X9" s="6">
        <f>+'[1]Summary Medians'!$C$31</f>
        <v>4260</v>
      </c>
      <c r="Y9" s="344">
        <f>+'[1]Summary Medians'!$D$31</f>
        <v>4320</v>
      </c>
      <c r="Z9" s="6">
        <v>4380</v>
      </c>
      <c r="AA9" s="6">
        <v>4440</v>
      </c>
      <c r="AB9" s="11">
        <v>1702</v>
      </c>
      <c r="AC9" s="10">
        <v>1953</v>
      </c>
      <c r="AD9" s="10">
        <v>1953</v>
      </c>
      <c r="AE9" s="43">
        <v>2385</v>
      </c>
      <c r="AF9" s="43">
        <v>2700</v>
      </c>
      <c r="AG9" s="43">
        <v>2475</v>
      </c>
      <c r="AH9" s="43">
        <v>2496</v>
      </c>
      <c r="AI9" s="43">
        <v>3120</v>
      </c>
      <c r="AJ9" s="48">
        <v>3270</v>
      </c>
      <c r="AK9" s="6">
        <v>3840</v>
      </c>
      <c r="AL9" s="6">
        <v>3840</v>
      </c>
      <c r="AM9" s="6">
        <v>4560</v>
      </c>
      <c r="AN9" s="6">
        <v>4830</v>
      </c>
      <c r="AO9" s="6">
        <v>4830</v>
      </c>
      <c r="AP9" s="6">
        <v>4830</v>
      </c>
      <c r="AQ9" s="6">
        <v>4830</v>
      </c>
      <c r="AR9" s="6">
        <v>4830</v>
      </c>
      <c r="AS9" s="6">
        <v>4830</v>
      </c>
      <c r="AT9" s="207">
        <v>5970</v>
      </c>
      <c r="AU9" s="207">
        <v>7155</v>
      </c>
      <c r="AV9" s="207">
        <v>7410</v>
      </c>
      <c r="AW9" s="207">
        <v>7530</v>
      </c>
      <c r="AX9" s="6">
        <f>+'[1]Summary Medians'!$F$31</f>
        <v>7650</v>
      </c>
      <c r="AY9" s="344">
        <f>+'[1]Summary Medians'!$G$31</f>
        <v>7770</v>
      </c>
      <c r="AZ9" s="6">
        <v>7890</v>
      </c>
      <c r="BA9" s="6">
        <v>8010</v>
      </c>
      <c r="BB9" s="45">
        <v>945</v>
      </c>
      <c r="BC9" s="10">
        <v>981</v>
      </c>
      <c r="BD9" s="10">
        <v>990</v>
      </c>
      <c r="BE9" s="10">
        <v>1103</v>
      </c>
      <c r="BF9" s="10">
        <v>1193</v>
      </c>
      <c r="BG9" s="43">
        <v>1260</v>
      </c>
      <c r="BH9" s="43">
        <v>1152</v>
      </c>
      <c r="BI9" s="43">
        <v>1530</v>
      </c>
      <c r="BJ9" s="48">
        <v>1620</v>
      </c>
      <c r="BK9" s="6">
        <v>1920</v>
      </c>
      <c r="BL9" s="6">
        <v>2040</v>
      </c>
      <c r="BM9" s="6">
        <v>2520</v>
      </c>
      <c r="BN9" s="6">
        <v>2700</v>
      </c>
      <c r="BO9" s="6">
        <v>2700</v>
      </c>
      <c r="BP9" s="6">
        <v>2700</v>
      </c>
      <c r="BQ9" s="6">
        <v>2700</v>
      </c>
      <c r="BR9" s="6">
        <v>2700</v>
      </c>
      <c r="BS9" s="6">
        <v>2700</v>
      </c>
      <c r="BT9" s="207">
        <v>3270</v>
      </c>
      <c r="BU9" s="207">
        <v>3960</v>
      </c>
      <c r="BV9" s="207">
        <v>4020</v>
      </c>
      <c r="BW9" s="207">
        <v>4140</v>
      </c>
      <c r="BX9" s="207">
        <v>4200</v>
      </c>
      <c r="BY9" s="6">
        <f>+'[1]Summary Medians'!$D$35</f>
        <v>4260</v>
      </c>
      <c r="BZ9" s="6">
        <v>4395</v>
      </c>
      <c r="CA9" s="6">
        <v>4455</v>
      </c>
      <c r="CB9" s="11">
        <v>1552</v>
      </c>
      <c r="CC9" s="10">
        <v>1717</v>
      </c>
      <c r="CD9" s="10">
        <v>1733</v>
      </c>
      <c r="CE9" s="43">
        <v>2070</v>
      </c>
      <c r="CF9" s="10">
        <v>2385</v>
      </c>
      <c r="CG9" s="43">
        <v>2340</v>
      </c>
      <c r="CH9" s="10">
        <v>2160</v>
      </c>
      <c r="CI9" s="10">
        <v>3000</v>
      </c>
      <c r="CJ9" s="48">
        <v>3120</v>
      </c>
      <c r="CK9" s="48">
        <v>3720</v>
      </c>
      <c r="CL9" s="6">
        <v>3840</v>
      </c>
      <c r="CM9" s="6">
        <v>4560</v>
      </c>
      <c r="CN9" s="6">
        <v>4830</v>
      </c>
      <c r="CO9" s="6">
        <v>4830</v>
      </c>
      <c r="CP9" s="6">
        <v>4830</v>
      </c>
      <c r="CQ9" s="6">
        <v>4830</v>
      </c>
      <c r="CR9" s="6">
        <v>4830</v>
      </c>
      <c r="CS9" s="6">
        <v>4830</v>
      </c>
      <c r="CT9" s="6">
        <v>5970</v>
      </c>
      <c r="CU9" s="207">
        <v>7200</v>
      </c>
      <c r="CV9" s="207">
        <v>7320</v>
      </c>
      <c r="CW9" s="207">
        <v>7500</v>
      </c>
      <c r="CX9" s="6">
        <f>+'[1]Summary Medians'!$F$35</f>
        <v>7620</v>
      </c>
      <c r="CY9" s="6">
        <f>+'[1]Summary Medians'!$G$35</f>
        <v>7800</v>
      </c>
      <c r="CZ9" s="6">
        <v>7752</v>
      </c>
      <c r="DA9" s="6">
        <v>7950</v>
      </c>
    </row>
    <row r="10" spans="1:105">
      <c r="A10" s="4" t="s">
        <v>20</v>
      </c>
      <c r="B10" s="10">
        <v>744</v>
      </c>
      <c r="C10" s="10">
        <v>792</v>
      </c>
      <c r="D10" s="10">
        <v>840</v>
      </c>
      <c r="E10" s="10">
        <v>897</v>
      </c>
      <c r="F10" s="10">
        <v>912</v>
      </c>
      <c r="G10" s="43">
        <v>947</v>
      </c>
      <c r="H10" s="43">
        <v>941</v>
      </c>
      <c r="I10" s="43">
        <v>1013</v>
      </c>
      <c r="J10" s="10">
        <v>1032</v>
      </c>
      <c r="K10" s="6">
        <v>1260</v>
      </c>
      <c r="L10" s="6">
        <v>1600</v>
      </c>
      <c r="M10" s="6">
        <v>1650</v>
      </c>
      <c r="N10" s="6">
        <v>1760</v>
      </c>
      <c r="O10" s="6">
        <v>1840</v>
      </c>
      <c r="P10" s="6">
        <v>1910</v>
      </c>
      <c r="Q10" s="6">
        <v>1990</v>
      </c>
      <c r="R10" s="6">
        <v>2152.5</v>
      </c>
      <c r="S10" s="6">
        <v>2220</v>
      </c>
      <c r="T10" s="297">
        <v>2360</v>
      </c>
      <c r="U10" s="208">
        <v>2555</v>
      </c>
      <c r="V10" s="6">
        <v>2740</v>
      </c>
      <c r="W10" s="6">
        <v>3002.5</v>
      </c>
      <c r="X10" s="6">
        <f>+'[1]Summary Medians'!$C$48</f>
        <v>3078.75</v>
      </c>
      <c r="Y10" s="344">
        <f>+'[1]Summary Medians'!$D$48</f>
        <v>3175</v>
      </c>
      <c r="Z10" s="6">
        <v>2780</v>
      </c>
      <c r="AA10" s="6">
        <v>2841</v>
      </c>
      <c r="AB10" s="11">
        <v>1704</v>
      </c>
      <c r="AC10" s="10">
        <v>1320</v>
      </c>
      <c r="AD10" s="10">
        <v>1902</v>
      </c>
      <c r="AE10" s="43">
        <v>1920</v>
      </c>
      <c r="AF10" s="43">
        <v>2033</v>
      </c>
      <c r="AG10" s="43">
        <v>2062</v>
      </c>
      <c r="AH10" s="43">
        <v>2114</v>
      </c>
      <c r="AI10" s="43">
        <v>2237</v>
      </c>
      <c r="AJ10" s="10">
        <v>2417</v>
      </c>
      <c r="AK10" s="6">
        <v>2568</v>
      </c>
      <c r="AL10" s="6">
        <v>3000</v>
      </c>
      <c r="AM10" s="6">
        <v>3300</v>
      </c>
      <c r="AN10" s="6">
        <v>3508</v>
      </c>
      <c r="AO10" s="6">
        <v>3750</v>
      </c>
      <c r="AP10" s="6">
        <v>3840</v>
      </c>
      <c r="AQ10" s="6">
        <v>3930</v>
      </c>
      <c r="AR10" s="6">
        <v>4250</v>
      </c>
      <c r="AS10" s="6">
        <v>4355</v>
      </c>
      <c r="AT10" s="207">
        <v>4545</v>
      </c>
      <c r="AU10" s="208">
        <v>4755</v>
      </c>
      <c r="AV10" s="208">
        <v>4921.5</v>
      </c>
      <c r="AW10" s="208">
        <v>5160</v>
      </c>
      <c r="AX10" s="6">
        <f>+'[1]Summary Medians'!$F$48</f>
        <v>5280</v>
      </c>
      <c r="AY10" s="344">
        <f>+'[1]Summary Medians'!$G$48</f>
        <v>5400</v>
      </c>
      <c r="AZ10" s="6">
        <v>4676</v>
      </c>
      <c r="BA10" s="6">
        <v>4751</v>
      </c>
      <c r="BB10" s="104" t="s">
        <v>65</v>
      </c>
      <c r="BC10" s="6" t="s">
        <v>65</v>
      </c>
      <c r="BD10" s="6" t="s">
        <v>65</v>
      </c>
      <c r="BE10" s="6" t="s">
        <v>65</v>
      </c>
      <c r="BF10" s="6" t="s">
        <v>65</v>
      </c>
      <c r="BG10" s="6" t="s">
        <v>65</v>
      </c>
      <c r="BH10" s="6" t="s">
        <v>65</v>
      </c>
      <c r="BI10" s="6" t="s">
        <v>65</v>
      </c>
      <c r="BJ10" s="6" t="s">
        <v>65</v>
      </c>
      <c r="BK10" s="6" t="s">
        <v>65</v>
      </c>
      <c r="BL10" s="6" t="s">
        <v>65</v>
      </c>
      <c r="BM10" s="6" t="s">
        <v>65</v>
      </c>
      <c r="BN10" s="6" t="s">
        <v>65</v>
      </c>
      <c r="BO10" s="6" t="s">
        <v>65</v>
      </c>
      <c r="BP10" s="6" t="s">
        <v>65</v>
      </c>
      <c r="BQ10" s="6" t="s">
        <v>65</v>
      </c>
      <c r="BR10" s="6" t="s">
        <v>65</v>
      </c>
      <c r="BS10" s="6" t="s">
        <v>65</v>
      </c>
      <c r="BT10" s="6" t="s">
        <v>65</v>
      </c>
      <c r="BU10" s="6" t="s">
        <v>65</v>
      </c>
      <c r="BV10" s="6" t="s">
        <v>65</v>
      </c>
      <c r="BW10" s="6" t="s">
        <v>65</v>
      </c>
      <c r="BX10" s="6" t="s">
        <v>65</v>
      </c>
      <c r="BY10" s="6" t="s">
        <v>65</v>
      </c>
      <c r="BZ10" s="6">
        <v>1772.5</v>
      </c>
      <c r="CA10" s="6">
        <v>1772.5</v>
      </c>
      <c r="CB10" s="32" t="s">
        <v>65</v>
      </c>
      <c r="CC10" s="6" t="s">
        <v>65</v>
      </c>
      <c r="CD10" s="6" t="s">
        <v>65</v>
      </c>
      <c r="CE10" s="6" t="s">
        <v>65</v>
      </c>
      <c r="CF10" s="6" t="s">
        <v>65</v>
      </c>
      <c r="CG10" s="6" t="s">
        <v>65</v>
      </c>
      <c r="CH10" s="6" t="s">
        <v>65</v>
      </c>
      <c r="CI10" s="6" t="s">
        <v>65</v>
      </c>
      <c r="CJ10" s="6" t="s">
        <v>65</v>
      </c>
      <c r="CK10" s="6" t="s">
        <v>65</v>
      </c>
      <c r="CL10" s="6" t="s">
        <v>65</v>
      </c>
      <c r="CM10" s="6" t="s">
        <v>65</v>
      </c>
      <c r="CN10" s="6" t="s">
        <v>65</v>
      </c>
      <c r="CO10" s="6" t="s">
        <v>65</v>
      </c>
      <c r="CP10" s="6" t="s">
        <v>65</v>
      </c>
      <c r="CQ10" s="6" t="s">
        <v>65</v>
      </c>
      <c r="CR10" s="6" t="s">
        <v>65</v>
      </c>
      <c r="CS10" s="6" t="s">
        <v>65</v>
      </c>
      <c r="CT10" s="6" t="s">
        <v>65</v>
      </c>
      <c r="CU10" s="6" t="s">
        <v>65</v>
      </c>
      <c r="CV10" s="6" t="s">
        <v>65</v>
      </c>
      <c r="CW10" s="6" t="s">
        <v>65</v>
      </c>
      <c r="CX10" s="6" t="s">
        <v>65</v>
      </c>
      <c r="CY10" s="6" t="s">
        <v>65</v>
      </c>
      <c r="CZ10" s="6">
        <v>1772.5</v>
      </c>
      <c r="DA10" s="6">
        <v>1772.5</v>
      </c>
    </row>
    <row r="11" spans="1:105">
      <c r="A11" s="4" t="s">
        <v>38</v>
      </c>
      <c r="B11" s="10">
        <v>1044</v>
      </c>
      <c r="C11" s="55">
        <f>((D11-B11)/2)+B11</f>
        <v>1155</v>
      </c>
      <c r="D11" s="10">
        <v>1266</v>
      </c>
      <c r="E11" s="10">
        <v>1330</v>
      </c>
      <c r="F11" s="10">
        <v>1380</v>
      </c>
      <c r="G11" s="43">
        <v>1177</v>
      </c>
      <c r="H11" s="43">
        <v>1556</v>
      </c>
      <c r="I11" s="43">
        <v>1616</v>
      </c>
      <c r="J11" s="43">
        <v>1676</v>
      </c>
      <c r="K11" s="6">
        <v>1701</v>
      </c>
      <c r="L11" s="6">
        <v>1806</v>
      </c>
      <c r="M11" s="6">
        <v>1932</v>
      </c>
      <c r="N11" s="6">
        <v>2088</v>
      </c>
      <c r="O11" s="6">
        <v>2196</v>
      </c>
      <c r="P11" s="6">
        <v>2364</v>
      </c>
      <c r="Q11" s="6">
        <v>2490</v>
      </c>
      <c r="R11" s="6">
        <v>2684</v>
      </c>
      <c r="S11" s="6">
        <v>2816</v>
      </c>
      <c r="T11" s="299">
        <v>2942</v>
      </c>
      <c r="U11" s="207">
        <v>3086</v>
      </c>
      <c r="V11" s="6">
        <v>3242</v>
      </c>
      <c r="W11" s="6">
        <v>3380</v>
      </c>
      <c r="X11" s="6">
        <f>+'[1]Summary Medians'!$C$65</f>
        <v>3530</v>
      </c>
      <c r="Y11" s="344">
        <f>+'[1]Summary Medians'!$D$65</f>
        <v>3632</v>
      </c>
      <c r="Z11" s="6">
        <v>3774</v>
      </c>
      <c r="AA11" s="6">
        <v>3978</v>
      </c>
      <c r="AB11" s="11">
        <v>2610</v>
      </c>
      <c r="AC11" s="55">
        <f>((AD11-AB11)/2)+AB11</f>
        <v>2838</v>
      </c>
      <c r="AD11" s="10">
        <v>3066</v>
      </c>
      <c r="AE11" s="43">
        <v>3066</v>
      </c>
      <c r="AF11" s="43">
        <v>3220</v>
      </c>
      <c r="AG11" s="43">
        <v>3360</v>
      </c>
      <c r="AH11" s="43">
        <v>3626</v>
      </c>
      <c r="AI11" s="43">
        <v>3776</v>
      </c>
      <c r="AJ11" s="43">
        <v>3926</v>
      </c>
      <c r="AK11" s="6">
        <v>4185</v>
      </c>
      <c r="AL11" s="6">
        <v>4290</v>
      </c>
      <c r="AM11" s="6">
        <v>4560</v>
      </c>
      <c r="AN11" s="6">
        <v>4860</v>
      </c>
      <c r="AO11" s="6">
        <v>5130</v>
      </c>
      <c r="AP11" s="6">
        <v>5470</v>
      </c>
      <c r="AQ11" s="6">
        <v>5748</v>
      </c>
      <c r="AR11" s="6">
        <v>6194</v>
      </c>
      <c r="AS11" s="6">
        <v>6524</v>
      </c>
      <c r="AT11" s="207">
        <v>6840</v>
      </c>
      <c r="AU11" s="207">
        <v>7200</v>
      </c>
      <c r="AV11" s="207">
        <v>7562</v>
      </c>
      <c r="AW11" s="207">
        <v>7910</v>
      </c>
      <c r="AX11" s="6">
        <f>+'[1]Summary Medians'!$F$65</f>
        <v>8282</v>
      </c>
      <c r="AY11" s="344">
        <f>+'[1]Summary Medians'!$G$65</f>
        <v>8522</v>
      </c>
      <c r="AZ11" s="6">
        <v>8814</v>
      </c>
      <c r="BA11" s="6">
        <v>9198</v>
      </c>
      <c r="BB11" s="104" t="s">
        <v>17</v>
      </c>
      <c r="BC11" s="10" t="s">
        <v>17</v>
      </c>
      <c r="BD11" s="10" t="s">
        <v>17</v>
      </c>
      <c r="BE11" s="10" t="s">
        <v>17</v>
      </c>
      <c r="BF11" s="10" t="s">
        <v>17</v>
      </c>
      <c r="BG11" s="10" t="s">
        <v>17</v>
      </c>
      <c r="BH11" s="10" t="s">
        <v>17</v>
      </c>
      <c r="BI11" s="10" t="s">
        <v>17</v>
      </c>
      <c r="BJ11" s="10" t="s">
        <v>17</v>
      </c>
      <c r="BK11" s="10" t="s">
        <v>17</v>
      </c>
      <c r="BL11" s="10" t="s">
        <v>17</v>
      </c>
      <c r="BM11" s="10" t="s">
        <v>17</v>
      </c>
      <c r="BN11" s="10" t="s">
        <v>17</v>
      </c>
      <c r="BO11" s="10" t="s">
        <v>17</v>
      </c>
      <c r="BP11" s="10" t="s">
        <v>17</v>
      </c>
      <c r="BQ11" s="10" t="s">
        <v>17</v>
      </c>
      <c r="BR11" s="10" t="s">
        <v>17</v>
      </c>
      <c r="BS11" s="10" t="s">
        <v>17</v>
      </c>
      <c r="BT11" s="10" t="s">
        <v>17</v>
      </c>
      <c r="BU11" s="10" t="s">
        <v>17</v>
      </c>
      <c r="BV11" s="10" t="s">
        <v>17</v>
      </c>
      <c r="BW11" s="10" t="s">
        <v>17</v>
      </c>
      <c r="BX11" s="10" t="s">
        <v>17</v>
      </c>
      <c r="BY11" s="10" t="s">
        <v>17</v>
      </c>
      <c r="BZ11" s="10" t="s">
        <v>17</v>
      </c>
      <c r="CA11" s="10" t="s">
        <v>17</v>
      </c>
      <c r="CB11" s="32" t="s">
        <v>17</v>
      </c>
      <c r="CC11" s="10" t="s">
        <v>17</v>
      </c>
      <c r="CD11" s="10" t="s">
        <v>17</v>
      </c>
      <c r="CE11" s="10" t="s">
        <v>17</v>
      </c>
      <c r="CF11" s="10" t="s">
        <v>17</v>
      </c>
      <c r="CG11" s="10" t="s">
        <v>17</v>
      </c>
      <c r="CH11" s="10" t="s">
        <v>17</v>
      </c>
      <c r="CI11" s="10" t="s">
        <v>17</v>
      </c>
      <c r="CJ11" s="10" t="s">
        <v>17</v>
      </c>
      <c r="CK11" s="10" t="s">
        <v>17</v>
      </c>
      <c r="CL11" s="10" t="s">
        <v>17</v>
      </c>
      <c r="CM11" s="10" t="s">
        <v>17</v>
      </c>
      <c r="CN11" s="10" t="s">
        <v>17</v>
      </c>
      <c r="CO11" s="10" t="s">
        <v>17</v>
      </c>
      <c r="CP11" s="10" t="s">
        <v>17</v>
      </c>
      <c r="CQ11" s="10" t="s">
        <v>17</v>
      </c>
      <c r="CR11" s="10" t="s">
        <v>17</v>
      </c>
      <c r="CS11" s="10" t="s">
        <v>17</v>
      </c>
      <c r="CT11" s="10" t="s">
        <v>17</v>
      </c>
      <c r="CU11" s="10" t="s">
        <v>17</v>
      </c>
      <c r="CV11" s="10" t="s">
        <v>17</v>
      </c>
      <c r="CW11" s="10" t="s">
        <v>17</v>
      </c>
      <c r="CX11" s="10" t="s">
        <v>17</v>
      </c>
      <c r="CY11" s="10" t="s">
        <v>17</v>
      </c>
      <c r="CZ11" s="10" t="s">
        <v>17</v>
      </c>
      <c r="DA11" s="10" t="s">
        <v>17</v>
      </c>
    </row>
    <row r="12" spans="1:105">
      <c r="A12" s="4" t="s">
        <v>21</v>
      </c>
      <c r="B12" s="10">
        <v>990</v>
      </c>
      <c r="C12" s="10">
        <v>1047</v>
      </c>
      <c r="D12" s="10">
        <v>1050</v>
      </c>
      <c r="E12" s="10">
        <v>1073</v>
      </c>
      <c r="F12" s="10">
        <v>1147.5</v>
      </c>
      <c r="G12" s="43">
        <v>1245</v>
      </c>
      <c r="H12" s="43">
        <v>1329.6</v>
      </c>
      <c r="I12" s="43">
        <v>1386.6</v>
      </c>
      <c r="J12" s="43">
        <v>1455.45</v>
      </c>
      <c r="K12" s="6">
        <v>1513.5</v>
      </c>
      <c r="L12" s="6">
        <v>1582.5</v>
      </c>
      <c r="M12" s="6">
        <v>1695</v>
      </c>
      <c r="N12" s="6">
        <v>1772.5</v>
      </c>
      <c r="O12" s="6">
        <v>1911</v>
      </c>
      <c r="P12" s="6">
        <v>2020.35</v>
      </c>
      <c r="Q12" s="6">
        <v>2034.75</v>
      </c>
      <c r="R12" s="6">
        <v>2265</v>
      </c>
      <c r="S12" s="6">
        <v>2553</v>
      </c>
      <c r="T12" s="297">
        <v>2760</v>
      </c>
      <c r="U12" s="207">
        <v>2974.2</v>
      </c>
      <c r="V12" s="6">
        <v>3074.4</v>
      </c>
      <c r="W12" s="6">
        <v>3105.15</v>
      </c>
      <c r="X12" s="6">
        <f>+'[1]Summary Medians'!$C$82</f>
        <v>3117.75</v>
      </c>
      <c r="Y12" s="344">
        <f>+'[1]Summary Medians'!$D$82</f>
        <v>3127.3500000000004</v>
      </c>
      <c r="Z12" s="6">
        <v>2994</v>
      </c>
      <c r="AA12" s="6">
        <v>2916</v>
      </c>
      <c r="AB12" s="11">
        <v>3600</v>
      </c>
      <c r="AC12" s="10">
        <v>3802.5</v>
      </c>
      <c r="AD12" s="10">
        <v>3933</v>
      </c>
      <c r="AE12" s="43">
        <v>3990</v>
      </c>
      <c r="AF12" s="43">
        <v>4271</v>
      </c>
      <c r="AG12" s="43">
        <v>4634</v>
      </c>
      <c r="AH12" s="43">
        <v>4952.25</v>
      </c>
      <c r="AI12" s="43">
        <v>5161.6499999999996</v>
      </c>
      <c r="AJ12" s="43">
        <v>5411.25</v>
      </c>
      <c r="AK12" s="6">
        <v>5650.8</v>
      </c>
      <c r="AL12" s="6">
        <v>5828</v>
      </c>
      <c r="AM12" s="6">
        <v>6305</v>
      </c>
      <c r="AN12" s="6">
        <v>6630</v>
      </c>
      <c r="AO12" s="6">
        <v>7079.5</v>
      </c>
      <c r="AP12" s="6">
        <v>7431</v>
      </c>
      <c r="AQ12" s="6">
        <v>7460.25</v>
      </c>
      <c r="AR12" s="6">
        <v>8435.5499999999993</v>
      </c>
      <c r="AS12" s="6">
        <v>9530.25</v>
      </c>
      <c r="AT12" s="207">
        <v>10328.549999999999</v>
      </c>
      <c r="AU12" s="207">
        <v>11219.400000000001</v>
      </c>
      <c r="AV12" s="207">
        <v>11574</v>
      </c>
      <c r="AW12" s="207">
        <v>11716</v>
      </c>
      <c r="AX12" s="6">
        <f>+'[1]Summary Medians'!$F$82</f>
        <v>11722.95</v>
      </c>
      <c r="AY12" s="344">
        <f>+'[1]Summary Medians'!$G$82</f>
        <v>11779.05</v>
      </c>
      <c r="AZ12" s="6">
        <v>10726</v>
      </c>
      <c r="BA12" s="6">
        <v>10611</v>
      </c>
      <c r="BB12" s="104" t="s">
        <v>65</v>
      </c>
      <c r="BC12" s="6" t="s">
        <v>65</v>
      </c>
      <c r="BD12" s="6" t="s">
        <v>65</v>
      </c>
      <c r="BE12" s="6" t="s">
        <v>65</v>
      </c>
      <c r="BF12" s="6" t="s">
        <v>65</v>
      </c>
      <c r="BG12" s="6" t="s">
        <v>65</v>
      </c>
      <c r="BH12" s="6" t="s">
        <v>65</v>
      </c>
      <c r="BI12" s="6" t="s">
        <v>65</v>
      </c>
      <c r="BJ12" s="6" t="s">
        <v>65</v>
      </c>
      <c r="BK12" s="6" t="s">
        <v>65</v>
      </c>
      <c r="BL12" s="6" t="s">
        <v>65</v>
      </c>
      <c r="BM12" s="6" t="s">
        <v>65</v>
      </c>
      <c r="BN12" s="6" t="s">
        <v>65</v>
      </c>
      <c r="BO12" s="6" t="s">
        <v>65</v>
      </c>
      <c r="BP12" s="6" t="s">
        <v>65</v>
      </c>
      <c r="BQ12" s="6" t="s">
        <v>65</v>
      </c>
      <c r="BR12" s="6" t="s">
        <v>65</v>
      </c>
      <c r="BS12" s="6" t="s">
        <v>65</v>
      </c>
      <c r="BT12" s="6" t="s">
        <v>65</v>
      </c>
      <c r="BU12" s="6" t="s">
        <v>65</v>
      </c>
      <c r="BV12" s="6" t="s">
        <v>65</v>
      </c>
      <c r="BW12" s="6" t="s">
        <v>65</v>
      </c>
      <c r="BX12" s="6" t="s">
        <v>65</v>
      </c>
      <c r="BY12" s="6" t="s">
        <v>65</v>
      </c>
      <c r="BZ12" s="6">
        <v>3251</v>
      </c>
      <c r="CA12" s="6">
        <v>3251</v>
      </c>
      <c r="CB12" s="32" t="s">
        <v>65</v>
      </c>
      <c r="CC12" s="6" t="s">
        <v>65</v>
      </c>
      <c r="CD12" s="6" t="s">
        <v>65</v>
      </c>
      <c r="CE12" s="6" t="s">
        <v>65</v>
      </c>
      <c r="CF12" s="6" t="s">
        <v>65</v>
      </c>
      <c r="CG12" s="6" t="s">
        <v>65</v>
      </c>
      <c r="CH12" s="6" t="s">
        <v>65</v>
      </c>
      <c r="CI12" s="6" t="s">
        <v>65</v>
      </c>
      <c r="CJ12" s="6" t="s">
        <v>65</v>
      </c>
      <c r="CK12" s="6" t="s">
        <v>65</v>
      </c>
      <c r="CL12" s="6" t="s">
        <v>65</v>
      </c>
      <c r="CM12" s="6" t="s">
        <v>65</v>
      </c>
      <c r="CN12" s="6" t="s">
        <v>65</v>
      </c>
      <c r="CO12" s="6" t="s">
        <v>65</v>
      </c>
      <c r="CP12" s="6" t="s">
        <v>65</v>
      </c>
      <c r="CQ12" s="6" t="s">
        <v>65</v>
      </c>
      <c r="CR12" s="6" t="s">
        <v>65</v>
      </c>
      <c r="CS12" s="6" t="s">
        <v>65</v>
      </c>
      <c r="CT12" s="6" t="s">
        <v>65</v>
      </c>
      <c r="CU12" s="6" t="s">
        <v>65</v>
      </c>
      <c r="CV12" s="6" t="s">
        <v>65</v>
      </c>
      <c r="CW12" s="6" t="s">
        <v>65</v>
      </c>
      <c r="CX12" s="6" t="s">
        <v>65</v>
      </c>
      <c r="CY12" s="6" t="s">
        <v>65</v>
      </c>
      <c r="CZ12" s="6">
        <v>11725</v>
      </c>
      <c r="DA12" s="6">
        <v>11725</v>
      </c>
    </row>
    <row r="13" spans="1:105">
      <c r="A13" s="4" t="s">
        <v>22</v>
      </c>
      <c r="B13" s="10">
        <v>1092</v>
      </c>
      <c r="C13" s="10">
        <v>1134</v>
      </c>
      <c r="D13" s="10">
        <v>1164</v>
      </c>
      <c r="E13" s="10">
        <v>1128</v>
      </c>
      <c r="F13" s="10">
        <v>1188</v>
      </c>
      <c r="G13" s="43">
        <v>1275</v>
      </c>
      <c r="H13" s="43">
        <v>1312</v>
      </c>
      <c r="I13" s="43">
        <v>1366</v>
      </c>
      <c r="J13" s="43">
        <v>1474</v>
      </c>
      <c r="K13" s="6">
        <v>1450</v>
      </c>
      <c r="L13" s="6">
        <v>1522</v>
      </c>
      <c r="M13" s="6">
        <v>1582</v>
      </c>
      <c r="N13" s="6">
        <v>1656</v>
      </c>
      <c r="O13" s="6">
        <v>1742</v>
      </c>
      <c r="P13" s="6">
        <v>1832</v>
      </c>
      <c r="Q13" s="6">
        <v>2089</v>
      </c>
      <c r="R13" s="6">
        <v>2303</v>
      </c>
      <c r="S13" s="6">
        <v>2954</v>
      </c>
      <c r="T13" s="297">
        <v>3175</v>
      </c>
      <c r="U13" s="207">
        <v>3515</v>
      </c>
      <c r="V13" s="6">
        <v>3532</v>
      </c>
      <c r="W13" s="6">
        <v>3620</v>
      </c>
      <c r="X13" s="6">
        <f>+'[1]Summary Medians'!$C$99</f>
        <v>3698</v>
      </c>
      <c r="Y13" s="344">
        <f>+'[1]Summary Medians'!$D$99</f>
        <v>3801</v>
      </c>
      <c r="Z13" s="6">
        <v>3255.5</v>
      </c>
      <c r="AA13" s="6">
        <v>3360</v>
      </c>
      <c r="AB13" s="11">
        <v>3018</v>
      </c>
      <c r="AC13" s="10">
        <v>3102</v>
      </c>
      <c r="AD13" s="10">
        <v>3204</v>
      </c>
      <c r="AE13" s="43">
        <v>3510</v>
      </c>
      <c r="AF13" s="43">
        <v>4082</v>
      </c>
      <c r="AG13" s="43">
        <v>4440</v>
      </c>
      <c r="AH13" s="43">
        <v>4852</v>
      </c>
      <c r="AI13" s="43">
        <v>5068</v>
      </c>
      <c r="AJ13" s="43">
        <v>5314</v>
      </c>
      <c r="AK13" s="6">
        <v>5290</v>
      </c>
      <c r="AL13" s="6">
        <v>5518</v>
      </c>
      <c r="AM13" s="6">
        <v>5776</v>
      </c>
      <c r="AN13" s="6">
        <v>6060</v>
      </c>
      <c r="AO13" s="6">
        <v>6366</v>
      </c>
      <c r="AP13" s="6">
        <v>6640</v>
      </c>
      <c r="AQ13" s="6">
        <v>7362</v>
      </c>
      <c r="AR13" s="6">
        <v>7826</v>
      </c>
      <c r="AS13" s="6">
        <v>9893</v>
      </c>
      <c r="AT13" s="207">
        <v>10053</v>
      </c>
      <c r="AU13" s="207">
        <v>10395</v>
      </c>
      <c r="AV13" s="207">
        <v>10582</v>
      </c>
      <c r="AW13" s="207">
        <v>10846</v>
      </c>
      <c r="AX13" s="6">
        <f>+'[1]Summary Medians'!$F$99</f>
        <v>11106</v>
      </c>
      <c r="AY13" s="344">
        <f>+'[1]Summary Medians'!$G$99</f>
        <v>11450</v>
      </c>
      <c r="AZ13" s="6">
        <v>9328</v>
      </c>
      <c r="BA13" s="6">
        <v>9476</v>
      </c>
      <c r="BB13" s="45">
        <v>556</v>
      </c>
      <c r="BC13" s="10">
        <v>602</v>
      </c>
      <c r="BD13" s="10">
        <v>657</v>
      </c>
      <c r="BE13" s="10">
        <v>816</v>
      </c>
      <c r="BF13" s="10">
        <v>846</v>
      </c>
      <c r="BG13" s="43">
        <v>861</v>
      </c>
      <c r="BH13" s="43">
        <v>866</v>
      </c>
      <c r="BI13" s="43">
        <v>946</v>
      </c>
      <c r="BJ13" s="43">
        <v>994</v>
      </c>
      <c r="BK13" s="6">
        <v>1032</v>
      </c>
      <c r="BL13" s="6">
        <v>1068</v>
      </c>
      <c r="BM13" s="6">
        <v>1110</v>
      </c>
      <c r="BN13" s="6">
        <v>1146</v>
      </c>
      <c r="BO13" s="6">
        <v>1359</v>
      </c>
      <c r="BP13" s="6">
        <v>1359</v>
      </c>
      <c r="BQ13" s="6">
        <v>1539</v>
      </c>
      <c r="BR13" s="6">
        <v>1539</v>
      </c>
      <c r="BS13" s="6">
        <v>2044.5</v>
      </c>
      <c r="BT13" s="207">
        <v>2271</v>
      </c>
      <c r="BU13" s="207">
        <v>2530</v>
      </c>
      <c r="BV13" s="207">
        <v>2760.5</v>
      </c>
      <c r="BW13" s="207">
        <v>3047</v>
      </c>
      <c r="BX13" s="6">
        <f>+'[1]Summary Medians'!$C$103</f>
        <v>3218</v>
      </c>
      <c r="BY13" s="6">
        <f>+'[1]Summary Medians'!$D$103</f>
        <v>3243</v>
      </c>
      <c r="BZ13" s="6">
        <v>2756</v>
      </c>
      <c r="CA13" s="6">
        <v>2794</v>
      </c>
      <c r="CB13" s="11">
        <v>951</v>
      </c>
      <c r="CC13" s="10">
        <v>1182</v>
      </c>
      <c r="CD13" s="10">
        <v>1275</v>
      </c>
      <c r="CE13" s="43">
        <v>1582.5</v>
      </c>
      <c r="CF13" s="10">
        <v>1626</v>
      </c>
      <c r="CG13" s="43">
        <v>1650</v>
      </c>
      <c r="CH13" s="10">
        <v>1644</v>
      </c>
      <c r="CI13" s="10">
        <v>1764</v>
      </c>
      <c r="CJ13" s="10">
        <v>1878</v>
      </c>
      <c r="CK13" s="10">
        <v>1938</v>
      </c>
      <c r="CL13" s="6">
        <v>2007</v>
      </c>
      <c r="CM13" s="6">
        <v>2094</v>
      </c>
      <c r="CN13" s="6">
        <v>2154</v>
      </c>
      <c r="CO13" s="6">
        <v>2475</v>
      </c>
      <c r="CP13" s="6">
        <v>2475</v>
      </c>
      <c r="CQ13" s="6">
        <v>2835</v>
      </c>
      <c r="CR13" s="6">
        <v>2835</v>
      </c>
      <c r="CS13" s="6">
        <v>3844.5</v>
      </c>
      <c r="CT13" s="6">
        <v>4296</v>
      </c>
      <c r="CU13" s="207">
        <v>4780</v>
      </c>
      <c r="CV13" s="207">
        <v>5160.5</v>
      </c>
      <c r="CW13" s="207">
        <v>5597</v>
      </c>
      <c r="CX13" s="6">
        <f>+'[1]Summary Medians'!$F$103</f>
        <v>5888</v>
      </c>
      <c r="CY13" s="6">
        <f>+'[1]Summary Medians'!$G$103</f>
        <v>5913</v>
      </c>
      <c r="CZ13" s="6">
        <v>4892</v>
      </c>
      <c r="DA13" s="6">
        <v>4930</v>
      </c>
    </row>
    <row r="14" spans="1:105">
      <c r="A14" s="4" t="s">
        <v>23</v>
      </c>
      <c r="B14" s="43">
        <v>700</v>
      </c>
      <c r="C14" s="10">
        <v>840</v>
      </c>
      <c r="D14" s="43">
        <v>960</v>
      </c>
      <c r="E14" s="10">
        <v>980</v>
      </c>
      <c r="F14" s="10">
        <v>1080</v>
      </c>
      <c r="G14" s="43">
        <v>1100</v>
      </c>
      <c r="H14" s="43">
        <v>1140</v>
      </c>
      <c r="I14" s="43">
        <v>1180</v>
      </c>
      <c r="J14" s="43">
        <v>1180</v>
      </c>
      <c r="K14" s="6">
        <v>1450</v>
      </c>
      <c r="L14" s="6">
        <v>1536</v>
      </c>
      <c r="M14" s="6">
        <v>2370</v>
      </c>
      <c r="N14" s="6">
        <v>2760</v>
      </c>
      <c r="O14" s="6">
        <v>2940</v>
      </c>
      <c r="P14" s="6">
        <v>3270</v>
      </c>
      <c r="Q14" s="6">
        <v>3450</v>
      </c>
      <c r="R14" s="6">
        <v>3630</v>
      </c>
      <c r="S14" s="6">
        <v>3750</v>
      </c>
      <c r="T14" s="297">
        <v>3900</v>
      </c>
      <c r="U14" s="207">
        <v>4050</v>
      </c>
      <c r="V14" s="6">
        <v>4200</v>
      </c>
      <c r="W14" s="6">
        <v>4320</v>
      </c>
      <c r="X14" s="6">
        <f>+'[1]Summary Medians'!$C$116</f>
        <v>4530</v>
      </c>
      <c r="Y14" s="344">
        <f>+'[1]Summary Medians'!$D$116</f>
        <v>4650</v>
      </c>
      <c r="Z14" s="6">
        <v>3936</v>
      </c>
      <c r="AA14" s="6">
        <v>4080</v>
      </c>
      <c r="AB14" s="44">
        <v>2100</v>
      </c>
      <c r="AC14" s="10">
        <v>2520</v>
      </c>
      <c r="AD14" s="43">
        <v>2880</v>
      </c>
      <c r="AE14" s="43">
        <v>2940</v>
      </c>
      <c r="AF14" s="43">
        <v>3080</v>
      </c>
      <c r="AG14" s="43">
        <v>3140</v>
      </c>
      <c r="AH14" s="43">
        <v>3260</v>
      </c>
      <c r="AI14" s="43">
        <v>3380</v>
      </c>
      <c r="AJ14" s="43">
        <v>3380</v>
      </c>
      <c r="AK14" s="6">
        <v>4350</v>
      </c>
      <c r="AL14" s="6">
        <v>4608</v>
      </c>
      <c r="AM14" s="6">
        <v>7110</v>
      </c>
      <c r="AN14" s="6">
        <v>8280</v>
      </c>
      <c r="AO14" s="6">
        <v>8820</v>
      </c>
      <c r="AP14" s="6">
        <v>9810</v>
      </c>
      <c r="AQ14" s="6">
        <v>10350</v>
      </c>
      <c r="AR14" s="6">
        <v>11700</v>
      </c>
      <c r="AS14" s="6">
        <v>12750</v>
      </c>
      <c r="AT14" s="208">
        <v>13350</v>
      </c>
      <c r="AU14" s="207">
        <v>13950</v>
      </c>
      <c r="AV14" s="207">
        <v>14700</v>
      </c>
      <c r="AW14" s="207">
        <v>15120</v>
      </c>
      <c r="AX14" s="6">
        <f>+'[1]Summary Medians'!$F$116</f>
        <v>15570</v>
      </c>
      <c r="AY14" s="344">
        <f>+'[1]Summary Medians'!$G$116</f>
        <v>15690</v>
      </c>
      <c r="AZ14" s="6">
        <v>13296</v>
      </c>
      <c r="BA14" s="6">
        <v>13800</v>
      </c>
      <c r="BB14" s="45">
        <v>375</v>
      </c>
      <c r="BC14" s="10">
        <v>500</v>
      </c>
      <c r="BD14" s="43">
        <v>500</v>
      </c>
      <c r="BE14" s="55">
        <f>(($BH$14-$BD$14)/4)+BD14</f>
        <v>575</v>
      </c>
      <c r="BF14" s="55">
        <f>(($BH$14-$BD$14)/4)+BE14</f>
        <v>650</v>
      </c>
      <c r="BG14" s="55">
        <f>(($BH$14-$BD$14)/4)+BF14</f>
        <v>725</v>
      </c>
      <c r="BH14" s="43">
        <v>800</v>
      </c>
      <c r="BI14" s="43">
        <v>740</v>
      </c>
      <c r="BJ14" s="43">
        <v>740</v>
      </c>
      <c r="BK14" s="6">
        <v>1450</v>
      </c>
      <c r="BL14" s="6">
        <v>1536</v>
      </c>
      <c r="BM14" s="6">
        <v>2370</v>
      </c>
      <c r="BN14" s="6">
        <v>2760</v>
      </c>
      <c r="BO14" s="6">
        <v>3044</v>
      </c>
      <c r="BP14" s="6">
        <v>3270</v>
      </c>
      <c r="BQ14" s="6">
        <v>3450</v>
      </c>
      <c r="BR14" s="6">
        <v>3630</v>
      </c>
      <c r="BS14" s="6">
        <v>3750</v>
      </c>
      <c r="BT14" s="207">
        <v>3900</v>
      </c>
      <c r="BU14" s="207">
        <v>4050</v>
      </c>
      <c r="BV14" s="207">
        <v>4200</v>
      </c>
      <c r="BW14" s="207">
        <v>4320</v>
      </c>
      <c r="BX14" s="6">
        <f>+'[1]Summary Medians'!$C$120</f>
        <v>4530</v>
      </c>
      <c r="BY14" s="6">
        <f>+'[1]Summary Medians'!$D$120</f>
        <v>4650</v>
      </c>
      <c r="BZ14" s="6">
        <v>3976</v>
      </c>
      <c r="CA14" s="6">
        <v>4120</v>
      </c>
      <c r="CB14" s="11">
        <v>750</v>
      </c>
      <c r="CC14" s="10">
        <v>1000</v>
      </c>
      <c r="CD14" s="43">
        <v>1000</v>
      </c>
      <c r="CE14" s="55">
        <f>(($CH$14-$CD$14)/4)+CD14</f>
        <v>1110</v>
      </c>
      <c r="CF14" s="55">
        <f>(($CH$14-$CD$14)/4)+CE14</f>
        <v>1220</v>
      </c>
      <c r="CG14" s="55">
        <f>(($CH$14-$CD$14)/4)+CF14</f>
        <v>1330</v>
      </c>
      <c r="CH14" s="10">
        <v>1440</v>
      </c>
      <c r="CI14" s="10">
        <v>1400</v>
      </c>
      <c r="CJ14" s="10">
        <v>1400</v>
      </c>
      <c r="CK14" s="10">
        <v>4350</v>
      </c>
      <c r="CL14" s="6">
        <v>4608</v>
      </c>
      <c r="CM14" s="6">
        <v>7110</v>
      </c>
      <c r="CN14" s="6">
        <v>8280</v>
      </c>
      <c r="CO14" s="6">
        <v>10360</v>
      </c>
      <c r="CP14" s="6">
        <v>9810</v>
      </c>
      <c r="CQ14" s="6">
        <v>10350</v>
      </c>
      <c r="CR14" s="6">
        <v>11700</v>
      </c>
      <c r="CS14" s="6">
        <v>12750</v>
      </c>
      <c r="CT14" s="6">
        <v>13350</v>
      </c>
      <c r="CU14" s="207">
        <v>13950</v>
      </c>
      <c r="CV14" s="207">
        <v>14700</v>
      </c>
      <c r="CW14" s="207">
        <v>15120</v>
      </c>
      <c r="CX14" s="6">
        <f>+'[1]Summary Medians'!$F$120</f>
        <v>15570</v>
      </c>
      <c r="CY14" s="6">
        <f>+'[1]Summary Medians'!$G$120</f>
        <v>15690</v>
      </c>
      <c r="CZ14" s="6">
        <v>13336</v>
      </c>
      <c r="DA14" s="6">
        <v>13840</v>
      </c>
    </row>
    <row r="15" spans="1:105">
      <c r="A15" s="4" t="s">
        <v>24</v>
      </c>
      <c r="B15" s="10">
        <v>1058</v>
      </c>
      <c r="C15" s="10">
        <v>1085</v>
      </c>
      <c r="D15" s="10">
        <v>1060</v>
      </c>
      <c r="E15" s="10">
        <v>1060</v>
      </c>
      <c r="F15" s="10">
        <v>1060</v>
      </c>
      <c r="G15" s="43">
        <v>1115</v>
      </c>
      <c r="H15" s="43">
        <v>1148</v>
      </c>
      <c r="I15" s="43">
        <v>1155.5</v>
      </c>
      <c r="J15" s="43">
        <v>1360</v>
      </c>
      <c r="K15" s="6">
        <v>1405</v>
      </c>
      <c r="L15" s="6">
        <v>1490</v>
      </c>
      <c r="M15" s="6">
        <v>1708</v>
      </c>
      <c r="N15" s="6">
        <v>1836</v>
      </c>
      <c r="O15" s="6">
        <v>1876.5</v>
      </c>
      <c r="P15" s="6">
        <v>1876</v>
      </c>
      <c r="Q15" s="6">
        <v>1901</v>
      </c>
      <c r="R15" s="6">
        <v>1989</v>
      </c>
      <c r="S15" s="6">
        <v>2058</v>
      </c>
      <c r="T15" s="297">
        <v>2332</v>
      </c>
      <c r="U15" s="207">
        <v>2662</v>
      </c>
      <c r="V15" s="6">
        <v>2911</v>
      </c>
      <c r="W15" s="6">
        <v>3292</v>
      </c>
      <c r="X15" s="6">
        <f>+'[1]Summary Medians'!$C$133</f>
        <v>3615.6</v>
      </c>
      <c r="Y15" s="344">
        <f>+'[1]Summary Medians'!$D$133</f>
        <v>3980.96</v>
      </c>
      <c r="Z15" s="6">
        <v>4103</v>
      </c>
      <c r="AA15" s="6">
        <v>4158</v>
      </c>
      <c r="AB15" s="11">
        <v>2210</v>
      </c>
      <c r="AC15" s="10">
        <v>2248</v>
      </c>
      <c r="AD15" s="10">
        <v>2256</v>
      </c>
      <c r="AE15" s="43">
        <v>2256</v>
      </c>
      <c r="AF15" s="43">
        <v>2256</v>
      </c>
      <c r="AG15" s="43">
        <v>3048</v>
      </c>
      <c r="AH15" s="43">
        <v>3395</v>
      </c>
      <c r="AI15" s="43">
        <v>3445</v>
      </c>
      <c r="AJ15" s="43">
        <v>3856</v>
      </c>
      <c r="AK15" s="6">
        <v>3868</v>
      </c>
      <c r="AL15" s="6">
        <v>3885</v>
      </c>
      <c r="AM15" s="6">
        <v>4135</v>
      </c>
      <c r="AN15" s="6">
        <v>4300</v>
      </c>
      <c r="AO15" s="6">
        <v>4387</v>
      </c>
      <c r="AP15" s="6">
        <v>4451</v>
      </c>
      <c r="AQ15" s="6">
        <v>4451</v>
      </c>
      <c r="AR15" s="6">
        <v>4520</v>
      </c>
      <c r="AS15" s="6">
        <v>4317</v>
      </c>
      <c r="AT15" s="207">
        <v>4948</v>
      </c>
      <c r="AU15" s="207">
        <v>5460</v>
      </c>
      <c r="AV15" s="207">
        <v>6137</v>
      </c>
      <c r="AW15" s="207">
        <v>6841</v>
      </c>
      <c r="AX15" s="6">
        <f>+'[1]Summary Medians'!$F$133</f>
        <v>7519.2</v>
      </c>
      <c r="AY15" s="344">
        <f>+'[1]Summary Medians'!$G$133</f>
        <v>8256.2000000000007</v>
      </c>
      <c r="AZ15" s="6">
        <v>8200</v>
      </c>
      <c r="BA15" s="6">
        <v>7810</v>
      </c>
      <c r="BB15" s="47">
        <v>300</v>
      </c>
      <c r="BC15" s="55">
        <f>((BD15-BB15)/2)+BB15</f>
        <v>360</v>
      </c>
      <c r="BD15" s="43">
        <v>420</v>
      </c>
      <c r="BE15" s="10">
        <v>420</v>
      </c>
      <c r="BF15" s="10">
        <v>420</v>
      </c>
      <c r="BG15" s="43">
        <v>420</v>
      </c>
      <c r="BH15" s="55">
        <f>((BI15-BG15)/2)+BG15</f>
        <v>325</v>
      </c>
      <c r="BI15" s="43">
        <v>230</v>
      </c>
      <c r="BJ15" s="43">
        <v>405</v>
      </c>
      <c r="BK15" s="6">
        <v>442</v>
      </c>
      <c r="BL15" s="6">
        <v>484</v>
      </c>
      <c r="BM15" s="6">
        <v>681</v>
      </c>
      <c r="BN15" s="6">
        <v>927</v>
      </c>
      <c r="BO15" s="6">
        <v>951</v>
      </c>
      <c r="BP15" s="6">
        <v>926</v>
      </c>
      <c r="BQ15" s="6">
        <v>886</v>
      </c>
      <c r="BR15" s="6">
        <v>804</v>
      </c>
      <c r="BS15" s="6">
        <v>974</v>
      </c>
      <c r="BT15" s="207">
        <v>1177</v>
      </c>
      <c r="BU15" s="207">
        <v>1484</v>
      </c>
      <c r="BV15" s="207">
        <v>2831</v>
      </c>
      <c r="BW15" s="207">
        <v>3234.5</v>
      </c>
      <c r="BX15" s="6">
        <f>+'[1]Summary Medians'!$C$137</f>
        <v>3575.6</v>
      </c>
      <c r="BY15" s="6">
        <f>+'[1]Summary Medians'!$D$137</f>
        <v>3930.96</v>
      </c>
      <c r="BZ15" s="6">
        <v>4089</v>
      </c>
      <c r="CA15" s="6">
        <v>4027.5</v>
      </c>
      <c r="CB15" s="44">
        <v>600</v>
      </c>
      <c r="CC15" s="55">
        <f>((CD15-CB15)/2)+CB15</f>
        <v>720</v>
      </c>
      <c r="CD15" s="43">
        <v>840</v>
      </c>
      <c r="CE15" s="43">
        <v>840</v>
      </c>
      <c r="CF15" s="10">
        <v>840</v>
      </c>
      <c r="CG15" s="43">
        <v>840</v>
      </c>
      <c r="CH15" s="55">
        <f>((CI15-CG15)/2)+CG15</f>
        <v>635</v>
      </c>
      <c r="CI15" s="10">
        <v>430</v>
      </c>
      <c r="CJ15" s="10">
        <v>735</v>
      </c>
      <c r="CK15" s="10">
        <v>874</v>
      </c>
      <c r="CL15" s="6">
        <v>958</v>
      </c>
      <c r="CM15" s="6">
        <v>1169</v>
      </c>
      <c r="CN15" s="6">
        <v>1455</v>
      </c>
      <c r="CO15" s="6">
        <v>1503</v>
      </c>
      <c r="CP15" s="6">
        <v>1478</v>
      </c>
      <c r="CQ15" s="6">
        <v>1438</v>
      </c>
      <c r="CR15" s="6">
        <v>1394.8</v>
      </c>
      <c r="CS15" s="6">
        <v>1604</v>
      </c>
      <c r="CT15" s="6">
        <v>1938</v>
      </c>
      <c r="CU15" s="207">
        <v>3044</v>
      </c>
      <c r="CV15" s="207">
        <v>5604</v>
      </c>
      <c r="CW15" s="207">
        <v>5855</v>
      </c>
      <c r="CX15" s="6">
        <f>+'[1]Summary Medians'!$F$137</f>
        <v>6399.8899999999994</v>
      </c>
      <c r="CY15" s="6">
        <f>+'[1]Summary Medians'!$G$137</f>
        <v>7448.92</v>
      </c>
      <c r="CZ15" s="6">
        <v>7612</v>
      </c>
      <c r="DA15" s="6">
        <v>7550.5</v>
      </c>
    </row>
    <row r="16" spans="1:105">
      <c r="A16" s="4" t="s">
        <v>25</v>
      </c>
      <c r="B16" s="10">
        <v>1560</v>
      </c>
      <c r="C16" s="10">
        <v>1605</v>
      </c>
      <c r="D16" s="10">
        <v>1864.95</v>
      </c>
      <c r="E16" s="10">
        <v>1886</v>
      </c>
      <c r="F16" s="10">
        <v>1980</v>
      </c>
      <c r="G16" s="43">
        <v>2070</v>
      </c>
      <c r="H16" s="43">
        <v>2280</v>
      </c>
      <c r="I16" s="43">
        <v>2310</v>
      </c>
      <c r="J16" s="43">
        <v>2366.25</v>
      </c>
      <c r="K16" s="6">
        <v>2379</v>
      </c>
      <c r="L16" s="6">
        <v>2553</v>
      </c>
      <c r="M16" s="6">
        <v>2695</v>
      </c>
      <c r="N16" s="6">
        <v>2805.5</v>
      </c>
      <c r="O16" s="6">
        <v>2927</v>
      </c>
      <c r="P16" s="6">
        <v>2959.5</v>
      </c>
      <c r="Q16" s="6">
        <v>3065</v>
      </c>
      <c r="R16" s="6">
        <v>3122</v>
      </c>
      <c r="S16" s="6">
        <v>3215</v>
      </c>
      <c r="T16" s="297">
        <v>3408</v>
      </c>
      <c r="U16" s="207">
        <v>3573</v>
      </c>
      <c r="V16" s="6">
        <v>3776</v>
      </c>
      <c r="W16" s="6">
        <v>3872.5</v>
      </c>
      <c r="X16" s="6">
        <f>+'[1]Summary Medians'!$C$150</f>
        <v>3887.5</v>
      </c>
      <c r="Y16" s="344">
        <f>+'[1]Summary Medians'!$D$150</f>
        <v>4170.5</v>
      </c>
      <c r="Z16" s="6">
        <v>3700</v>
      </c>
      <c r="AA16" s="6">
        <v>3794</v>
      </c>
      <c r="AB16" s="11">
        <v>4200</v>
      </c>
      <c r="AC16" s="10">
        <v>4590</v>
      </c>
      <c r="AD16" s="10">
        <v>4778.1000000000004</v>
      </c>
      <c r="AE16" s="43">
        <v>4969</v>
      </c>
      <c r="AF16" s="43">
        <v>5250</v>
      </c>
      <c r="AG16" s="43">
        <v>5400</v>
      </c>
      <c r="AH16" s="43">
        <v>5700</v>
      </c>
      <c r="AI16" s="43">
        <v>6540</v>
      </c>
      <c r="AJ16" s="43">
        <v>5820</v>
      </c>
      <c r="AK16" s="6">
        <v>6034</v>
      </c>
      <c r="AL16" s="6">
        <v>6145</v>
      </c>
      <c r="AM16" s="6">
        <v>6145</v>
      </c>
      <c r="AN16" s="6">
        <v>6881.5</v>
      </c>
      <c r="AO16" s="6">
        <v>6999.5</v>
      </c>
      <c r="AP16" s="6">
        <v>7210.5</v>
      </c>
      <c r="AQ16" s="6">
        <v>7348</v>
      </c>
      <c r="AR16" s="6">
        <v>7380</v>
      </c>
      <c r="AS16" s="6">
        <v>7758.5</v>
      </c>
      <c r="AT16" s="207">
        <v>7913.5</v>
      </c>
      <c r="AU16" s="207">
        <v>8071</v>
      </c>
      <c r="AV16" s="207">
        <v>8276.5</v>
      </c>
      <c r="AW16" s="207">
        <v>8445.5</v>
      </c>
      <c r="AX16" s="6">
        <f>+'[1]Summary Medians'!$F$150</f>
        <v>8713</v>
      </c>
      <c r="AY16" s="344">
        <f>+'[1]Summary Medians'!$G$150</f>
        <v>9099</v>
      </c>
      <c r="AZ16" s="6">
        <v>8005</v>
      </c>
      <c r="BA16" s="6">
        <v>8265.5</v>
      </c>
      <c r="BB16" s="47" t="s">
        <v>31</v>
      </c>
      <c r="BC16" s="43" t="s">
        <v>31</v>
      </c>
      <c r="BD16" s="43" t="s">
        <v>31</v>
      </c>
      <c r="BE16" s="43" t="s">
        <v>31</v>
      </c>
      <c r="BF16" s="43" t="s">
        <v>31</v>
      </c>
      <c r="BG16" s="43" t="s">
        <v>31</v>
      </c>
      <c r="BH16" s="43" t="s">
        <v>31</v>
      </c>
      <c r="BI16" s="43" t="s">
        <v>31</v>
      </c>
      <c r="BJ16" s="43" t="s">
        <v>31</v>
      </c>
      <c r="BK16" s="43" t="s">
        <v>31</v>
      </c>
      <c r="BL16" s="43" t="s">
        <v>31</v>
      </c>
      <c r="BM16" s="6" t="s">
        <v>17</v>
      </c>
      <c r="BN16" s="6" t="s">
        <v>17</v>
      </c>
      <c r="BO16" s="6" t="s">
        <v>17</v>
      </c>
      <c r="BP16" s="6" t="s">
        <v>17</v>
      </c>
      <c r="BQ16" s="6" t="s">
        <v>17</v>
      </c>
      <c r="BR16" s="6" t="s">
        <v>17</v>
      </c>
      <c r="BS16" s="6" t="s">
        <v>17</v>
      </c>
      <c r="BT16" s="6" t="s">
        <v>17</v>
      </c>
      <c r="BU16" s="6" t="s">
        <v>17</v>
      </c>
      <c r="BV16" s="6" t="s">
        <v>17</v>
      </c>
      <c r="BW16" s="6" t="s">
        <v>17</v>
      </c>
      <c r="BX16" s="6" t="s">
        <v>17</v>
      </c>
      <c r="BY16" s="6" t="s">
        <v>17</v>
      </c>
      <c r="BZ16" s="6" t="s">
        <v>17</v>
      </c>
      <c r="CA16" s="6" t="s">
        <v>17</v>
      </c>
      <c r="CB16" s="32" t="s">
        <v>17</v>
      </c>
      <c r="CC16" s="10" t="s">
        <v>17</v>
      </c>
      <c r="CD16" s="10" t="s">
        <v>17</v>
      </c>
      <c r="CE16" s="10" t="s">
        <v>17</v>
      </c>
      <c r="CF16" s="10" t="s">
        <v>17</v>
      </c>
      <c r="CG16" s="10" t="s">
        <v>17</v>
      </c>
      <c r="CH16" s="10" t="s">
        <v>17</v>
      </c>
      <c r="CI16" s="10" t="s">
        <v>17</v>
      </c>
      <c r="CJ16" s="10" t="s">
        <v>17</v>
      </c>
      <c r="CK16" s="10" t="s">
        <v>17</v>
      </c>
      <c r="CL16" s="10" t="s">
        <v>17</v>
      </c>
      <c r="CM16" s="10" t="s">
        <v>17</v>
      </c>
      <c r="CN16" s="10" t="s">
        <v>17</v>
      </c>
      <c r="CO16" s="10" t="s">
        <v>17</v>
      </c>
      <c r="CP16" s="10" t="s">
        <v>17</v>
      </c>
      <c r="CQ16" s="10" t="s">
        <v>17</v>
      </c>
      <c r="CR16" s="10" t="s">
        <v>17</v>
      </c>
      <c r="CS16" s="10" t="s">
        <v>17</v>
      </c>
      <c r="CT16" s="10" t="s">
        <v>17</v>
      </c>
      <c r="CU16" s="10" t="s">
        <v>17</v>
      </c>
      <c r="CV16" s="10" t="s">
        <v>17</v>
      </c>
      <c r="CW16" s="10" t="s">
        <v>17</v>
      </c>
      <c r="CX16" s="10" t="s">
        <v>17</v>
      </c>
      <c r="CY16" s="10" t="s">
        <v>17</v>
      </c>
      <c r="CZ16" s="6" t="s">
        <v>17</v>
      </c>
      <c r="DA16" s="6" t="s">
        <v>17</v>
      </c>
    </row>
    <row r="17" spans="1:105">
      <c r="A17" s="4" t="s">
        <v>26</v>
      </c>
      <c r="B17" s="10">
        <v>960</v>
      </c>
      <c r="C17" s="10">
        <v>960</v>
      </c>
      <c r="D17" s="10">
        <v>960</v>
      </c>
      <c r="E17" s="10">
        <v>970</v>
      </c>
      <c r="F17" s="10">
        <v>970</v>
      </c>
      <c r="G17" s="43">
        <v>970</v>
      </c>
      <c r="H17" s="43">
        <v>1000</v>
      </c>
      <c r="I17" s="43">
        <v>1000</v>
      </c>
      <c r="J17" s="43">
        <v>1050</v>
      </c>
      <c r="K17" s="6">
        <v>1260</v>
      </c>
      <c r="L17" s="6">
        <v>1402</v>
      </c>
      <c r="M17" s="6">
        <v>1424</v>
      </c>
      <c r="N17" s="6">
        <v>1600</v>
      </c>
      <c r="O17" s="6">
        <v>1726</v>
      </c>
      <c r="P17" s="6">
        <v>1740</v>
      </c>
      <c r="Q17" s="6">
        <v>1740</v>
      </c>
      <c r="R17" s="6">
        <v>1800</v>
      </c>
      <c r="S17" s="6">
        <v>1806</v>
      </c>
      <c r="T17" s="297">
        <v>2100</v>
      </c>
      <c r="U17" s="207">
        <v>2100</v>
      </c>
      <c r="V17" s="6">
        <v>2244</v>
      </c>
      <c r="W17" s="6">
        <v>2322</v>
      </c>
      <c r="X17" s="6">
        <f>+'[1]Summary Medians'!$C$167</f>
        <v>2500</v>
      </c>
      <c r="Y17" s="344">
        <f>+'[1]Summary Medians'!$D$167</f>
        <v>2550</v>
      </c>
      <c r="Z17" s="6">
        <v>2740</v>
      </c>
      <c r="AA17" s="6">
        <v>3110</v>
      </c>
      <c r="AB17" s="11">
        <v>2000</v>
      </c>
      <c r="AC17" s="10">
        <v>2000</v>
      </c>
      <c r="AD17" s="10">
        <v>2000</v>
      </c>
      <c r="AE17" s="43">
        <v>2070</v>
      </c>
      <c r="AF17" s="43">
        <v>2100</v>
      </c>
      <c r="AG17" s="43">
        <v>2364</v>
      </c>
      <c r="AH17" s="43">
        <v>2400</v>
      </c>
      <c r="AI17" s="43">
        <v>2754</v>
      </c>
      <c r="AJ17" s="43">
        <v>2824</v>
      </c>
      <c r="AK17" s="6">
        <v>3048</v>
      </c>
      <c r="AL17" s="6">
        <v>3200</v>
      </c>
      <c r="AM17" s="6">
        <v>3248</v>
      </c>
      <c r="AN17" s="6">
        <v>3448</v>
      </c>
      <c r="AO17" s="6">
        <v>3600</v>
      </c>
      <c r="AP17" s="6">
        <v>3600</v>
      </c>
      <c r="AQ17" s="6">
        <v>3652</v>
      </c>
      <c r="AR17" s="6">
        <v>3650</v>
      </c>
      <c r="AS17" s="6">
        <v>3818</v>
      </c>
      <c r="AT17" s="207">
        <v>4278</v>
      </c>
      <c r="AU17" s="207">
        <v>4318</v>
      </c>
      <c r="AV17" s="207">
        <v>4450</v>
      </c>
      <c r="AW17" s="207">
        <v>4572</v>
      </c>
      <c r="AX17" s="6">
        <f>+'[1]Summary Medians'!$F$167</f>
        <v>4800</v>
      </c>
      <c r="AY17" s="344">
        <f>+'[1]Summary Medians'!$G$167</f>
        <v>4838</v>
      </c>
      <c r="AZ17" s="6">
        <v>5000</v>
      </c>
      <c r="BA17" s="6">
        <v>5400</v>
      </c>
      <c r="BB17" s="47" t="s">
        <v>31</v>
      </c>
      <c r="BC17" s="43" t="s">
        <v>31</v>
      </c>
      <c r="BD17" s="43" t="s">
        <v>31</v>
      </c>
      <c r="BE17" s="43" t="s">
        <v>31</v>
      </c>
      <c r="BF17" s="43" t="s">
        <v>31</v>
      </c>
      <c r="BG17" s="43" t="s">
        <v>31</v>
      </c>
      <c r="BH17" s="43" t="s">
        <v>31</v>
      </c>
      <c r="BI17" s="43" t="s">
        <v>31</v>
      </c>
      <c r="BJ17" s="43" t="s">
        <v>31</v>
      </c>
      <c r="BK17" s="6" t="s">
        <v>17</v>
      </c>
      <c r="BL17" s="6" t="s">
        <v>17</v>
      </c>
      <c r="BM17" s="6" t="s">
        <v>17</v>
      </c>
      <c r="BN17" s="6" t="s">
        <v>17</v>
      </c>
      <c r="BO17" s="6" t="s">
        <v>17</v>
      </c>
      <c r="BP17" s="6" t="s">
        <v>17</v>
      </c>
      <c r="BQ17" s="6" t="s">
        <v>17</v>
      </c>
      <c r="BR17" s="6" t="s">
        <v>17</v>
      </c>
      <c r="BS17" s="6" t="s">
        <v>17</v>
      </c>
      <c r="BT17" s="6" t="s">
        <v>17</v>
      </c>
      <c r="BU17" s="6" t="s">
        <v>17</v>
      </c>
      <c r="BV17" s="6" t="s">
        <v>17</v>
      </c>
      <c r="BW17" s="6" t="s">
        <v>17</v>
      </c>
      <c r="BX17" s="6" t="s">
        <v>17</v>
      </c>
      <c r="BY17" s="6" t="s">
        <v>17</v>
      </c>
      <c r="BZ17" s="6" t="s">
        <v>17</v>
      </c>
      <c r="CA17" s="6" t="s">
        <v>17</v>
      </c>
      <c r="CB17" s="32" t="s">
        <v>17</v>
      </c>
      <c r="CC17" s="10" t="s">
        <v>17</v>
      </c>
      <c r="CD17" s="10" t="s">
        <v>17</v>
      </c>
      <c r="CE17" s="10" t="s">
        <v>17</v>
      </c>
      <c r="CF17" s="10" t="s">
        <v>17</v>
      </c>
      <c r="CG17" s="10" t="s">
        <v>17</v>
      </c>
      <c r="CH17" s="10" t="s">
        <v>17</v>
      </c>
      <c r="CI17" s="10" t="s">
        <v>17</v>
      </c>
      <c r="CJ17" s="10" t="s">
        <v>17</v>
      </c>
      <c r="CK17" s="10" t="s">
        <v>17</v>
      </c>
      <c r="CL17" s="10" t="s">
        <v>17</v>
      </c>
      <c r="CM17" s="10" t="s">
        <v>17</v>
      </c>
      <c r="CN17" s="10" t="s">
        <v>17</v>
      </c>
      <c r="CO17" s="10" t="s">
        <v>17</v>
      </c>
      <c r="CP17" s="10" t="s">
        <v>17</v>
      </c>
      <c r="CQ17" s="10" t="s">
        <v>17</v>
      </c>
      <c r="CR17" s="10" t="s">
        <v>17</v>
      </c>
      <c r="CS17" s="10" t="s">
        <v>17</v>
      </c>
      <c r="CT17" s="10" t="s">
        <v>17</v>
      </c>
      <c r="CU17" s="10" t="s">
        <v>17</v>
      </c>
      <c r="CV17" s="10" t="s">
        <v>17</v>
      </c>
      <c r="CW17" s="10" t="s">
        <v>17</v>
      </c>
      <c r="CX17" s="10" t="s">
        <v>17</v>
      </c>
      <c r="CY17" s="10" t="s">
        <v>17</v>
      </c>
      <c r="CZ17" s="6" t="s">
        <v>17</v>
      </c>
      <c r="DA17" s="6" t="s">
        <v>17</v>
      </c>
    </row>
    <row r="18" spans="1:105">
      <c r="A18" s="4" t="s">
        <v>27</v>
      </c>
      <c r="B18" s="10">
        <v>557</v>
      </c>
      <c r="C18" s="10">
        <v>556.5</v>
      </c>
      <c r="D18" s="10">
        <v>557</v>
      </c>
      <c r="E18" s="10">
        <v>557</v>
      </c>
      <c r="F18" s="10">
        <v>578</v>
      </c>
      <c r="G18" s="43">
        <v>578</v>
      </c>
      <c r="H18" s="43">
        <v>578</v>
      </c>
      <c r="I18" s="43">
        <v>777</v>
      </c>
      <c r="J18" s="43">
        <v>910</v>
      </c>
      <c r="K18" s="6">
        <v>1010</v>
      </c>
      <c r="L18" s="6">
        <v>1128</v>
      </c>
      <c r="M18" s="6">
        <v>1166</v>
      </c>
      <c r="N18" s="6">
        <v>1254.5</v>
      </c>
      <c r="O18" s="6">
        <v>1324</v>
      </c>
      <c r="P18" s="6">
        <v>1324</v>
      </c>
      <c r="Q18" s="6">
        <v>1409</v>
      </c>
      <c r="R18" s="6">
        <v>1424</v>
      </c>
      <c r="S18" s="6">
        <v>1682</v>
      </c>
      <c r="T18" s="297">
        <v>1797.5</v>
      </c>
      <c r="U18" s="207">
        <v>2195</v>
      </c>
      <c r="V18" s="6">
        <v>2281</v>
      </c>
      <c r="W18" s="6">
        <v>2365.5</v>
      </c>
      <c r="X18" s="6">
        <f>+'[1]Summary Medians'!$C$184</f>
        <v>2385.5</v>
      </c>
      <c r="Y18" s="344">
        <f>+'[1]Summary Medians'!$D$184</f>
        <v>2395</v>
      </c>
      <c r="Z18" s="6">
        <v>2524</v>
      </c>
      <c r="AA18" s="6">
        <v>2532</v>
      </c>
      <c r="AB18" s="44">
        <v>4515</v>
      </c>
      <c r="AC18" s="10">
        <v>4515</v>
      </c>
      <c r="AD18" s="43">
        <v>4515</v>
      </c>
      <c r="AE18" s="43">
        <v>4515</v>
      </c>
      <c r="AF18" s="43">
        <v>4537</v>
      </c>
      <c r="AG18" s="43">
        <v>4537</v>
      </c>
      <c r="AH18" s="43">
        <v>4537</v>
      </c>
      <c r="AI18" s="43">
        <v>4781</v>
      </c>
      <c r="AJ18" s="43">
        <v>5462</v>
      </c>
      <c r="AK18" s="6">
        <v>5544</v>
      </c>
      <c r="AL18" s="6">
        <v>6136</v>
      </c>
      <c r="AM18" s="6">
        <v>6334</v>
      </c>
      <c r="AN18" s="6">
        <v>6780</v>
      </c>
      <c r="AO18" s="6">
        <v>7084</v>
      </c>
      <c r="AP18" s="6">
        <v>7084</v>
      </c>
      <c r="AQ18" s="6">
        <v>7531</v>
      </c>
      <c r="AR18" s="6">
        <v>7546.7</v>
      </c>
      <c r="AS18" s="6">
        <v>7803.6</v>
      </c>
      <c r="AT18" s="207">
        <v>7557.5</v>
      </c>
      <c r="AU18" s="207">
        <v>7955</v>
      </c>
      <c r="AV18" s="207">
        <v>8425</v>
      </c>
      <c r="AW18" s="207">
        <v>8508.5</v>
      </c>
      <c r="AX18" s="6">
        <f>+'[1]Summary Medians'!$F$184</f>
        <v>8527.5</v>
      </c>
      <c r="AY18" s="344">
        <f>+'[1]Summary Medians'!$G$184</f>
        <v>8535.5</v>
      </c>
      <c r="AZ18" s="6">
        <v>8668</v>
      </c>
      <c r="BA18" s="6">
        <v>8676</v>
      </c>
      <c r="BB18" s="47" t="s">
        <v>31</v>
      </c>
      <c r="BC18" s="43" t="s">
        <v>31</v>
      </c>
      <c r="BD18" s="43" t="s">
        <v>31</v>
      </c>
      <c r="BE18" s="43" t="s">
        <v>31</v>
      </c>
      <c r="BF18" s="43" t="s">
        <v>31</v>
      </c>
      <c r="BG18" s="43" t="s">
        <v>31</v>
      </c>
      <c r="BH18" s="43" t="s">
        <v>31</v>
      </c>
      <c r="BI18" s="43" t="s">
        <v>31</v>
      </c>
      <c r="BJ18" s="43" t="s">
        <v>31</v>
      </c>
      <c r="BK18" s="6" t="s">
        <v>17</v>
      </c>
      <c r="BL18" s="6" t="s">
        <v>17</v>
      </c>
      <c r="BM18" s="6" t="s">
        <v>17</v>
      </c>
      <c r="BN18" s="6" t="s">
        <v>17</v>
      </c>
      <c r="BO18" s="6" t="s">
        <v>17</v>
      </c>
      <c r="BP18" s="6" t="s">
        <v>17</v>
      </c>
      <c r="BQ18" s="6" t="s">
        <v>17</v>
      </c>
      <c r="BR18" s="6" t="s">
        <v>17</v>
      </c>
      <c r="BS18" s="6" t="s">
        <v>17</v>
      </c>
      <c r="BT18" s="6" t="s">
        <v>17</v>
      </c>
      <c r="BU18" s="6" t="s">
        <v>17</v>
      </c>
      <c r="BV18" s="6" t="s">
        <v>17</v>
      </c>
      <c r="BW18" s="6" t="s">
        <v>17</v>
      </c>
      <c r="BX18" s="6" t="s">
        <v>17</v>
      </c>
      <c r="BY18" s="6" t="s">
        <v>17</v>
      </c>
      <c r="BZ18" s="6" t="s">
        <v>17</v>
      </c>
      <c r="CA18" s="6" t="s">
        <v>17</v>
      </c>
      <c r="CB18" s="32" t="s">
        <v>17</v>
      </c>
      <c r="CC18" s="10" t="s">
        <v>17</v>
      </c>
      <c r="CD18" s="10" t="s">
        <v>17</v>
      </c>
      <c r="CE18" s="10" t="s">
        <v>17</v>
      </c>
      <c r="CF18" s="10" t="s">
        <v>17</v>
      </c>
      <c r="CG18" s="10" t="s">
        <v>17</v>
      </c>
      <c r="CH18" s="10" t="s">
        <v>17</v>
      </c>
      <c r="CI18" s="10" t="s">
        <v>17</v>
      </c>
      <c r="CJ18" s="10" t="s">
        <v>17</v>
      </c>
      <c r="CK18" s="10" t="s">
        <v>17</v>
      </c>
      <c r="CL18" s="10" t="s">
        <v>17</v>
      </c>
      <c r="CM18" s="10" t="s">
        <v>17</v>
      </c>
      <c r="CN18" s="10" t="s">
        <v>17</v>
      </c>
      <c r="CO18" s="10" t="s">
        <v>17</v>
      </c>
      <c r="CP18" s="10" t="s">
        <v>17</v>
      </c>
      <c r="CQ18" s="10" t="s">
        <v>17</v>
      </c>
      <c r="CR18" s="10" t="s">
        <v>17</v>
      </c>
      <c r="CS18" s="10" t="s">
        <v>17</v>
      </c>
      <c r="CT18" s="10" t="s">
        <v>17</v>
      </c>
      <c r="CU18" s="10" t="s">
        <v>17</v>
      </c>
      <c r="CV18" s="10" t="s">
        <v>17</v>
      </c>
      <c r="CW18" s="10" t="s">
        <v>17</v>
      </c>
      <c r="CX18" s="10" t="s">
        <v>17</v>
      </c>
      <c r="CY18" s="10" t="s">
        <v>17</v>
      </c>
      <c r="CZ18" s="6" t="s">
        <v>17</v>
      </c>
      <c r="DA18" s="6" t="s">
        <v>17</v>
      </c>
    </row>
    <row r="19" spans="1:105">
      <c r="A19" s="4" t="s">
        <v>28</v>
      </c>
      <c r="B19" s="10">
        <v>960</v>
      </c>
      <c r="C19" s="10">
        <v>1004</v>
      </c>
      <c r="D19" s="10">
        <v>1075</v>
      </c>
      <c r="E19" s="10">
        <v>1135</v>
      </c>
      <c r="F19" s="10">
        <v>1170</v>
      </c>
      <c r="G19" s="43">
        <v>1299</v>
      </c>
      <c r="H19" s="43">
        <v>1308</v>
      </c>
      <c r="I19" s="43">
        <v>1431</v>
      </c>
      <c r="J19" s="43">
        <v>1447.1</v>
      </c>
      <c r="K19" s="6">
        <v>1550</v>
      </c>
      <c r="L19" s="6">
        <v>1625.5</v>
      </c>
      <c r="M19" s="6">
        <v>1922.5</v>
      </c>
      <c r="N19" s="6">
        <v>2109</v>
      </c>
      <c r="O19" s="6">
        <v>2270</v>
      </c>
      <c r="P19" s="6">
        <v>2376.9</v>
      </c>
      <c r="Q19" s="6">
        <v>2518.9499999999998</v>
      </c>
      <c r="R19" s="6">
        <v>2695.95</v>
      </c>
      <c r="S19" s="6">
        <v>2696</v>
      </c>
      <c r="T19" s="297">
        <v>2811.75</v>
      </c>
      <c r="U19" s="207">
        <v>3028.35</v>
      </c>
      <c r="V19" s="6">
        <v>3187.55</v>
      </c>
      <c r="W19" s="6">
        <v>3385</v>
      </c>
      <c r="X19" s="6">
        <f>+'[1]Summary Medians'!$C$201</f>
        <v>3626.25</v>
      </c>
      <c r="Y19" s="344">
        <f>+'[1]Summary Medians'!$D$201</f>
        <v>3802.8</v>
      </c>
      <c r="Z19" s="6">
        <v>3767.5</v>
      </c>
      <c r="AA19" s="6">
        <v>4124</v>
      </c>
      <c r="AB19" s="11">
        <v>2550</v>
      </c>
      <c r="AC19" s="10">
        <v>2690</v>
      </c>
      <c r="AD19" s="10">
        <v>2761</v>
      </c>
      <c r="AE19" s="43">
        <v>2935</v>
      </c>
      <c r="AF19" s="43">
        <v>2978</v>
      </c>
      <c r="AG19" s="43">
        <v>3189</v>
      </c>
      <c r="AH19" s="43">
        <v>3203</v>
      </c>
      <c r="AI19" s="43">
        <v>3462</v>
      </c>
      <c r="AJ19" s="43">
        <v>3472.1</v>
      </c>
      <c r="AK19" s="6">
        <v>3765.5</v>
      </c>
      <c r="AL19" s="6">
        <v>4030</v>
      </c>
      <c r="AM19" s="6">
        <v>4587</v>
      </c>
      <c r="AN19" s="6">
        <v>5070</v>
      </c>
      <c r="AO19" s="6">
        <v>5366</v>
      </c>
      <c r="AP19" s="6">
        <v>5602.5</v>
      </c>
      <c r="AQ19" s="6">
        <v>6086.55</v>
      </c>
      <c r="AR19" s="6">
        <v>6550.9500000000007</v>
      </c>
      <c r="AS19" s="6">
        <v>6551</v>
      </c>
      <c r="AT19" s="207">
        <v>6915.45</v>
      </c>
      <c r="AU19" s="207">
        <v>7307.7</v>
      </c>
      <c r="AV19" s="207">
        <v>7684.65</v>
      </c>
      <c r="AW19" s="207">
        <v>7983</v>
      </c>
      <c r="AX19" s="6">
        <f>+'[1]Summary Medians'!$F$201</f>
        <v>8412</v>
      </c>
      <c r="AY19" s="344">
        <f>+'[1]Summary Medians'!$G$201</f>
        <v>8734.2000000000007</v>
      </c>
      <c r="AZ19" s="6">
        <v>9272.5</v>
      </c>
      <c r="BA19" s="6">
        <v>9442</v>
      </c>
      <c r="BB19" s="104" t="s">
        <v>65</v>
      </c>
      <c r="BC19" s="6" t="s">
        <v>65</v>
      </c>
      <c r="BD19" s="6" t="s">
        <v>65</v>
      </c>
      <c r="BE19" s="6" t="s">
        <v>65</v>
      </c>
      <c r="BF19" s="6" t="s">
        <v>65</v>
      </c>
      <c r="BG19" s="6" t="s">
        <v>65</v>
      </c>
      <c r="BH19" s="6" t="s">
        <v>65</v>
      </c>
      <c r="BI19" s="6" t="s">
        <v>65</v>
      </c>
      <c r="BJ19" s="6" t="s">
        <v>65</v>
      </c>
      <c r="BK19" s="6" t="s">
        <v>65</v>
      </c>
      <c r="BL19" s="6">
        <v>1312</v>
      </c>
      <c r="BM19" s="71">
        <v>1312</v>
      </c>
      <c r="BN19" s="6">
        <v>1312</v>
      </c>
      <c r="BO19" s="6">
        <v>1125</v>
      </c>
      <c r="BP19" s="6">
        <v>1125</v>
      </c>
      <c r="BQ19" s="6">
        <v>1125</v>
      </c>
      <c r="BR19" s="6">
        <v>1125</v>
      </c>
      <c r="BS19" s="6">
        <v>1125</v>
      </c>
      <c r="BT19" s="207">
        <v>1440</v>
      </c>
      <c r="BU19" s="207">
        <v>1450</v>
      </c>
      <c r="BV19" s="207">
        <v>1450</v>
      </c>
      <c r="BW19" s="207">
        <v>1575</v>
      </c>
      <c r="BX19" s="6">
        <f>+'[1]Summary Medians'!$C$205</f>
        <v>1575</v>
      </c>
      <c r="BY19" s="6">
        <f>+'[1]Summary Medians'!$D$205</f>
        <v>1600</v>
      </c>
      <c r="BZ19" s="486">
        <v>5175</v>
      </c>
      <c r="CA19" s="6" t="s">
        <v>17</v>
      </c>
      <c r="CB19" s="104" t="s">
        <v>65</v>
      </c>
      <c r="CC19" s="6" t="s">
        <v>65</v>
      </c>
      <c r="CD19" s="6" t="s">
        <v>65</v>
      </c>
      <c r="CE19" s="6" t="s">
        <v>65</v>
      </c>
      <c r="CF19" s="6" t="s">
        <v>65</v>
      </c>
      <c r="CG19" s="6" t="s">
        <v>65</v>
      </c>
      <c r="CH19" s="6" t="s">
        <v>65</v>
      </c>
      <c r="CI19" s="6" t="s">
        <v>65</v>
      </c>
      <c r="CJ19" s="6" t="s">
        <v>65</v>
      </c>
      <c r="CK19" s="6" t="s">
        <v>65</v>
      </c>
      <c r="CL19" s="6">
        <v>1610</v>
      </c>
      <c r="CM19" s="71">
        <f>((CN19-CL19)/2)+CL19</f>
        <v>2117.5</v>
      </c>
      <c r="CN19" s="6">
        <v>2625</v>
      </c>
      <c r="CO19" s="6">
        <v>2250</v>
      </c>
      <c r="CP19" s="6">
        <v>2250</v>
      </c>
      <c r="CQ19" s="6">
        <v>2610</v>
      </c>
      <c r="CR19" s="6">
        <v>2250</v>
      </c>
      <c r="CS19" s="6">
        <v>2250</v>
      </c>
      <c r="CT19" s="6">
        <v>2700</v>
      </c>
      <c r="CU19" s="6">
        <v>2700</v>
      </c>
      <c r="CV19" s="6">
        <v>2700</v>
      </c>
      <c r="CW19" s="6" t="s">
        <v>65</v>
      </c>
      <c r="CX19" s="6">
        <f>+'[1]Summary Medians'!$F$205</f>
        <v>3150</v>
      </c>
      <c r="CY19" s="6">
        <f>+'[1]Summary Medians'!$G$205</f>
        <v>3175</v>
      </c>
      <c r="CZ19" s="486">
        <v>5175</v>
      </c>
      <c r="DA19" s="6" t="s">
        <v>17</v>
      </c>
    </row>
    <row r="20" spans="1:105">
      <c r="A20" s="4" t="s">
        <v>29</v>
      </c>
      <c r="B20" s="10">
        <v>900</v>
      </c>
      <c r="C20" s="10">
        <v>916</v>
      </c>
      <c r="D20" s="10">
        <v>990</v>
      </c>
      <c r="E20" s="10">
        <v>1000</v>
      </c>
      <c r="F20" s="10">
        <v>1048</v>
      </c>
      <c r="G20" s="43">
        <v>1080</v>
      </c>
      <c r="H20" s="43">
        <v>1100</v>
      </c>
      <c r="I20" s="43">
        <v>1224</v>
      </c>
      <c r="J20" s="43">
        <v>1300</v>
      </c>
      <c r="K20" s="6">
        <v>1720</v>
      </c>
      <c r="L20" s="6">
        <v>2136</v>
      </c>
      <c r="M20" s="6">
        <v>2600</v>
      </c>
      <c r="N20" s="6">
        <v>2836</v>
      </c>
      <c r="O20" s="6">
        <v>3000</v>
      </c>
      <c r="P20" s="6">
        <v>3094</v>
      </c>
      <c r="Q20" s="6">
        <v>3190</v>
      </c>
      <c r="R20" s="6">
        <v>3270</v>
      </c>
      <c r="S20" s="207">
        <v>3367</v>
      </c>
      <c r="T20" s="297">
        <v>3535</v>
      </c>
      <c r="U20" s="6">
        <v>3643</v>
      </c>
      <c r="V20" s="6">
        <v>3740</v>
      </c>
      <c r="W20" s="6">
        <v>3844</v>
      </c>
      <c r="X20" s="6">
        <f>+'[1]Summary Medians'!$C$218</f>
        <v>3950</v>
      </c>
      <c r="Y20" s="344">
        <f>+'[1]Summary Medians'!$D$218</f>
        <v>4081</v>
      </c>
      <c r="Z20" s="6">
        <v>4313</v>
      </c>
      <c r="AA20" s="6">
        <v>4421</v>
      </c>
      <c r="AB20" s="11">
        <v>1440</v>
      </c>
      <c r="AC20" s="10">
        <v>1632</v>
      </c>
      <c r="AD20" s="10">
        <v>1672</v>
      </c>
      <c r="AE20" s="43">
        <v>1702</v>
      </c>
      <c r="AF20" s="43">
        <v>1756</v>
      </c>
      <c r="AG20" s="43">
        <v>3144</v>
      </c>
      <c r="AH20" s="43">
        <v>3270</v>
      </c>
      <c r="AI20" s="43">
        <v>3300</v>
      </c>
      <c r="AJ20" s="43">
        <v>3672</v>
      </c>
      <c r="AK20" s="6">
        <v>3844</v>
      </c>
      <c r="AL20" s="6">
        <v>4492</v>
      </c>
      <c r="AM20" s="6">
        <v>5188</v>
      </c>
      <c r="AN20" s="6">
        <v>5370</v>
      </c>
      <c r="AO20" s="6">
        <v>5932</v>
      </c>
      <c r="AP20" s="6">
        <v>5988</v>
      </c>
      <c r="AQ20" s="6">
        <v>6594</v>
      </c>
      <c r="AR20" s="6">
        <v>6912</v>
      </c>
      <c r="AS20" s="207">
        <v>7074</v>
      </c>
      <c r="AT20" s="207">
        <v>7355</v>
      </c>
      <c r="AU20" s="6">
        <v>7638</v>
      </c>
      <c r="AV20" s="6">
        <v>7813</v>
      </c>
      <c r="AW20" s="6">
        <v>8050</v>
      </c>
      <c r="AX20" s="6">
        <f>+'[1]Summary Medians'!$F$218</f>
        <v>8323</v>
      </c>
      <c r="AY20" s="344">
        <f>+'[1]Summary Medians'!$G$218</f>
        <v>8062</v>
      </c>
      <c r="AZ20" s="6">
        <v>8621</v>
      </c>
      <c r="BA20" s="6">
        <v>8886</v>
      </c>
      <c r="BB20" s="47" t="s">
        <v>31</v>
      </c>
      <c r="BC20" s="43" t="s">
        <v>31</v>
      </c>
      <c r="BD20" s="43" t="s">
        <v>31</v>
      </c>
      <c r="BE20" s="43" t="s">
        <v>31</v>
      </c>
      <c r="BF20" s="43" t="s">
        <v>31</v>
      </c>
      <c r="BG20" s="43" t="s">
        <v>31</v>
      </c>
      <c r="BH20" s="43" t="s">
        <v>31</v>
      </c>
      <c r="BI20" s="43" t="s">
        <v>31</v>
      </c>
      <c r="BJ20" s="43" t="s">
        <v>31</v>
      </c>
      <c r="BK20" s="6" t="s">
        <v>17</v>
      </c>
      <c r="BL20" s="6" t="s">
        <v>17</v>
      </c>
      <c r="BM20" s="6" t="s">
        <v>17</v>
      </c>
      <c r="BN20" s="6" t="s">
        <v>17</v>
      </c>
      <c r="BO20" s="6" t="s">
        <v>17</v>
      </c>
      <c r="BP20" s="6" t="s">
        <v>17</v>
      </c>
      <c r="BQ20" s="6" t="s">
        <v>17</v>
      </c>
      <c r="BR20" s="6" t="s">
        <v>17</v>
      </c>
      <c r="BS20" s="6" t="s">
        <v>17</v>
      </c>
      <c r="BT20" s="6" t="s">
        <v>17</v>
      </c>
      <c r="BU20" s="6" t="s">
        <v>17</v>
      </c>
      <c r="BV20" s="6" t="s">
        <v>17</v>
      </c>
      <c r="BW20" s="6" t="s">
        <v>17</v>
      </c>
      <c r="BX20" s="6" t="s">
        <v>17</v>
      </c>
      <c r="BY20" s="6" t="s">
        <v>17</v>
      </c>
      <c r="BZ20" s="6" t="s">
        <v>17</v>
      </c>
      <c r="CA20" s="6" t="s">
        <v>17</v>
      </c>
      <c r="CB20" s="32" t="s">
        <v>17</v>
      </c>
      <c r="CC20" s="10" t="s">
        <v>17</v>
      </c>
      <c r="CD20" s="10" t="s">
        <v>17</v>
      </c>
      <c r="CE20" s="10" t="s">
        <v>17</v>
      </c>
      <c r="CF20" s="10" t="s">
        <v>17</v>
      </c>
      <c r="CG20" s="10" t="s">
        <v>17</v>
      </c>
      <c r="CH20" s="10" t="s">
        <v>17</v>
      </c>
      <c r="CI20" s="10" t="s">
        <v>17</v>
      </c>
      <c r="CJ20" s="10" t="s">
        <v>17</v>
      </c>
      <c r="CK20" s="10" t="s">
        <v>17</v>
      </c>
      <c r="CL20" s="10" t="s">
        <v>17</v>
      </c>
      <c r="CM20" s="10" t="s">
        <v>17</v>
      </c>
      <c r="CN20" s="10" t="s">
        <v>17</v>
      </c>
      <c r="CO20" s="10" t="s">
        <v>17</v>
      </c>
      <c r="CP20" s="10" t="s">
        <v>17</v>
      </c>
      <c r="CQ20" s="10" t="s">
        <v>17</v>
      </c>
      <c r="CR20" s="10" t="s">
        <v>17</v>
      </c>
      <c r="CS20" s="10" t="s">
        <v>17</v>
      </c>
      <c r="CT20" s="10" t="s">
        <v>17</v>
      </c>
      <c r="CU20" s="10" t="s">
        <v>17</v>
      </c>
      <c r="CV20" s="10" t="s">
        <v>17</v>
      </c>
      <c r="CW20" s="10" t="s">
        <v>17</v>
      </c>
      <c r="CX20" s="10" t="s">
        <v>17</v>
      </c>
      <c r="CY20" s="10" t="s">
        <v>17</v>
      </c>
      <c r="CZ20" s="6" t="s">
        <v>17</v>
      </c>
      <c r="DA20" s="6" t="s">
        <v>17</v>
      </c>
    </row>
    <row r="21" spans="1:105">
      <c r="A21" s="4" t="s">
        <v>30</v>
      </c>
      <c r="B21" s="10">
        <v>906</v>
      </c>
      <c r="C21" s="10">
        <v>939</v>
      </c>
      <c r="D21" s="10">
        <v>992</v>
      </c>
      <c r="E21" s="10">
        <v>1030</v>
      </c>
      <c r="F21" s="10">
        <v>1060</v>
      </c>
      <c r="G21" s="43">
        <v>1142</v>
      </c>
      <c r="H21" s="43">
        <v>1237</v>
      </c>
      <c r="I21" s="43">
        <v>1306</v>
      </c>
      <c r="J21" s="43">
        <v>1429</v>
      </c>
      <c r="K21" s="6">
        <v>1623</v>
      </c>
      <c r="L21" s="6">
        <v>1735</v>
      </c>
      <c r="M21" s="6">
        <v>2059</v>
      </c>
      <c r="N21" s="6">
        <v>2187</v>
      </c>
      <c r="O21" s="6">
        <v>2395</v>
      </c>
      <c r="P21" s="6">
        <v>2483</v>
      </c>
      <c r="Q21" s="6">
        <v>2627</v>
      </c>
      <c r="R21" s="6">
        <v>2775</v>
      </c>
      <c r="S21" s="6">
        <v>2969</v>
      </c>
      <c r="T21" s="297">
        <v>3211</v>
      </c>
      <c r="U21" s="207">
        <v>3531</v>
      </c>
      <c r="V21" s="6">
        <v>3681</v>
      </c>
      <c r="W21" s="6">
        <v>3783</v>
      </c>
      <c r="X21" s="6">
        <f>+'[1]Summary Medians'!$C$235</f>
        <v>3989</v>
      </c>
      <c r="Y21" s="344">
        <f>+'[1]Summary Medians'!$D$235</f>
        <v>4127</v>
      </c>
      <c r="Z21" s="6">
        <v>4047</v>
      </c>
      <c r="AA21" s="6">
        <v>4147</v>
      </c>
      <c r="AB21" s="11">
        <v>3506</v>
      </c>
      <c r="AC21" s="10">
        <v>3617</v>
      </c>
      <c r="AD21" s="10">
        <v>3778</v>
      </c>
      <c r="AE21" s="43">
        <v>3956</v>
      </c>
      <c r="AF21" s="43">
        <v>4132</v>
      </c>
      <c r="AG21" s="43">
        <v>4398</v>
      </c>
      <c r="AH21" s="43">
        <v>4623</v>
      </c>
      <c r="AI21" s="43">
        <v>4892</v>
      </c>
      <c r="AJ21" s="43">
        <v>5305</v>
      </c>
      <c r="AK21" s="6">
        <v>6081</v>
      </c>
      <c r="AL21" s="6">
        <v>3527</v>
      </c>
      <c r="AM21" s="6">
        <v>7523</v>
      </c>
      <c r="AN21" s="6">
        <v>8033</v>
      </c>
      <c r="AO21" s="6">
        <v>8809</v>
      </c>
      <c r="AP21" s="6">
        <v>9159</v>
      </c>
      <c r="AQ21" s="6">
        <v>9703</v>
      </c>
      <c r="AR21" s="6">
        <v>10275</v>
      </c>
      <c r="AS21" s="6">
        <v>11453</v>
      </c>
      <c r="AT21" s="207">
        <v>12397</v>
      </c>
      <c r="AU21" s="207">
        <v>13635</v>
      </c>
      <c r="AV21" s="207">
        <v>14313</v>
      </c>
      <c r="AW21" s="207">
        <v>18249</v>
      </c>
      <c r="AX21" s="6">
        <f>+'[1]Summary Medians'!$F$235</f>
        <v>19307</v>
      </c>
      <c r="AY21" s="344">
        <f>+'[1]Summary Medians'!$G$235</f>
        <v>19925</v>
      </c>
      <c r="AZ21" s="6">
        <v>15707</v>
      </c>
      <c r="BA21" s="6">
        <v>16128</v>
      </c>
      <c r="BB21" s="47">
        <v>219</v>
      </c>
      <c r="BC21" s="10">
        <v>231</v>
      </c>
      <c r="BD21" s="43">
        <v>300</v>
      </c>
      <c r="BE21" s="10">
        <v>412</v>
      </c>
      <c r="BF21" s="10">
        <v>448</v>
      </c>
      <c r="BG21" s="43">
        <v>860</v>
      </c>
      <c r="BH21" s="43">
        <v>932</v>
      </c>
      <c r="BI21" s="43">
        <v>984</v>
      </c>
      <c r="BJ21" s="43">
        <v>1081</v>
      </c>
      <c r="BK21" s="6">
        <v>1225</v>
      </c>
      <c r="BL21" s="6">
        <v>1309</v>
      </c>
      <c r="BM21" s="6">
        <v>1548</v>
      </c>
      <c r="BN21" s="6">
        <v>1752</v>
      </c>
      <c r="BO21" s="6">
        <v>1984</v>
      </c>
      <c r="BP21" s="6">
        <v>2057</v>
      </c>
      <c r="BQ21" s="6">
        <v>2168</v>
      </c>
      <c r="BR21" s="6">
        <v>2285</v>
      </c>
      <c r="BS21" s="6">
        <v>2399</v>
      </c>
      <c r="BT21" s="216">
        <v>2735</v>
      </c>
      <c r="BU21" s="207">
        <v>2975</v>
      </c>
      <c r="BV21" s="207">
        <v>3146</v>
      </c>
      <c r="BW21" s="207">
        <v>3176</v>
      </c>
      <c r="BX21" s="6">
        <f>+'[1]Summary Medians'!$C$239</f>
        <v>3425</v>
      </c>
      <c r="BY21" s="6">
        <f>+'[1]Summary Medians'!$D$239</f>
        <v>3554</v>
      </c>
      <c r="BZ21" s="6" t="s">
        <v>17</v>
      </c>
      <c r="CA21" s="6" t="s">
        <v>17</v>
      </c>
      <c r="CB21" s="32" t="s">
        <v>17</v>
      </c>
      <c r="CC21" s="10" t="s">
        <v>17</v>
      </c>
      <c r="CD21" s="10" t="s">
        <v>17</v>
      </c>
      <c r="CE21" s="10" t="s">
        <v>17</v>
      </c>
      <c r="CF21" s="10" t="s">
        <v>17</v>
      </c>
      <c r="CG21" s="10" t="s">
        <v>17</v>
      </c>
      <c r="CH21" s="10" t="s">
        <v>17</v>
      </c>
      <c r="CI21" s="10" t="s">
        <v>17</v>
      </c>
      <c r="CJ21" s="10" t="s">
        <v>17</v>
      </c>
      <c r="CK21" s="10" t="s">
        <v>17</v>
      </c>
      <c r="CL21" s="10" t="s">
        <v>17</v>
      </c>
      <c r="CM21" s="10" t="s">
        <v>17</v>
      </c>
      <c r="CN21" s="10" t="s">
        <v>17</v>
      </c>
      <c r="CO21" s="10" t="s">
        <v>17</v>
      </c>
      <c r="CP21" s="10" t="s">
        <v>17</v>
      </c>
      <c r="CQ21" s="10" t="s">
        <v>17</v>
      </c>
      <c r="CR21" s="10" t="s">
        <v>17</v>
      </c>
      <c r="CS21" s="10" t="s">
        <v>17</v>
      </c>
      <c r="CT21" s="10" t="s">
        <v>17</v>
      </c>
      <c r="CU21" s="10" t="s">
        <v>17</v>
      </c>
      <c r="CV21" s="10" t="s">
        <v>17</v>
      </c>
      <c r="CW21" s="10" t="s">
        <v>17</v>
      </c>
      <c r="CX21" s="10" t="s">
        <v>17</v>
      </c>
      <c r="CY21" s="10" t="s">
        <v>17</v>
      </c>
      <c r="CZ21" s="6" t="s">
        <v>17</v>
      </c>
      <c r="DA21" s="6" t="s">
        <v>17</v>
      </c>
    </row>
    <row r="22" spans="1:105">
      <c r="A22" s="4" t="s">
        <v>32</v>
      </c>
      <c r="B22" s="10">
        <v>605</v>
      </c>
      <c r="C22" s="10">
        <v>654.5</v>
      </c>
      <c r="D22" s="10">
        <v>692</v>
      </c>
      <c r="E22" s="10">
        <v>715</v>
      </c>
      <c r="F22" s="10">
        <v>795</v>
      </c>
      <c r="G22" s="43">
        <v>847.5</v>
      </c>
      <c r="H22" s="43">
        <v>920</v>
      </c>
      <c r="I22" s="43">
        <v>930</v>
      </c>
      <c r="J22" s="43">
        <v>1123</v>
      </c>
      <c r="K22" s="6">
        <v>1086</v>
      </c>
      <c r="L22" s="6">
        <v>1088</v>
      </c>
      <c r="M22" s="10">
        <v>1248</v>
      </c>
      <c r="N22" s="6">
        <v>1345</v>
      </c>
      <c r="O22" s="6">
        <v>1430</v>
      </c>
      <c r="P22" s="6">
        <v>1594</v>
      </c>
      <c r="Q22" s="6">
        <v>1614</v>
      </c>
      <c r="R22" s="6">
        <v>1819</v>
      </c>
      <c r="S22" s="6">
        <v>1859</v>
      </c>
      <c r="T22" s="297">
        <v>1968</v>
      </c>
      <c r="U22" s="207">
        <v>2211</v>
      </c>
      <c r="V22" s="6">
        <v>2341</v>
      </c>
      <c r="W22" s="6">
        <v>2397</v>
      </c>
      <c r="X22" s="6">
        <f>+'[1]Summary Medians'!$C$252</f>
        <v>2471</v>
      </c>
      <c r="Y22" s="344">
        <f>+'[1]Summary Medians'!$D$252</f>
        <v>2594</v>
      </c>
      <c r="Z22" s="6">
        <v>2205</v>
      </c>
      <c r="AA22" s="6">
        <v>2460</v>
      </c>
      <c r="AB22" s="45">
        <v>1602</v>
      </c>
      <c r="AC22" s="10">
        <v>1905</v>
      </c>
      <c r="AD22" s="10">
        <v>2000</v>
      </c>
      <c r="AE22" s="43">
        <v>2000</v>
      </c>
      <c r="AF22" s="43">
        <v>2100</v>
      </c>
      <c r="AG22" s="43">
        <v>2140</v>
      </c>
      <c r="AH22" s="43">
        <v>2140</v>
      </c>
      <c r="AI22" s="43">
        <v>2200</v>
      </c>
      <c r="AJ22" s="43">
        <v>2200</v>
      </c>
      <c r="AK22" s="6">
        <v>2280</v>
      </c>
      <c r="AL22" s="6">
        <v>2299</v>
      </c>
      <c r="AM22" s="6">
        <v>2425</v>
      </c>
      <c r="AN22" s="6">
        <v>2676</v>
      </c>
      <c r="AO22" s="6">
        <v>3223</v>
      </c>
      <c r="AP22" s="6">
        <v>3180</v>
      </c>
      <c r="AQ22" s="6">
        <v>2337</v>
      </c>
      <c r="AR22" s="6">
        <v>3450</v>
      </c>
      <c r="AS22" s="6">
        <v>3630</v>
      </c>
      <c r="AT22" s="207">
        <v>3960</v>
      </c>
      <c r="AU22" s="207">
        <v>4335.5</v>
      </c>
      <c r="AV22" s="207">
        <v>4530</v>
      </c>
      <c r="AW22" s="207">
        <v>4830</v>
      </c>
      <c r="AX22" s="6">
        <f>+'[1]Summary Medians'!$F$252</f>
        <v>4996</v>
      </c>
      <c r="AY22" s="344">
        <f>+'[1]Summary Medians'!$G$252</f>
        <v>5230</v>
      </c>
      <c r="AZ22" s="6">
        <v>5130</v>
      </c>
      <c r="BA22" s="6">
        <v>5220</v>
      </c>
      <c r="BB22" s="47" t="s">
        <v>31</v>
      </c>
      <c r="BC22" s="43" t="s">
        <v>31</v>
      </c>
      <c r="BD22" s="43" t="s">
        <v>31</v>
      </c>
      <c r="BE22" s="43" t="s">
        <v>31</v>
      </c>
      <c r="BF22" s="43" t="s">
        <v>31</v>
      </c>
      <c r="BG22" s="43" t="s">
        <v>31</v>
      </c>
      <c r="BH22" s="43" t="s">
        <v>31</v>
      </c>
      <c r="BI22" s="43" t="s">
        <v>31</v>
      </c>
      <c r="BJ22" s="43" t="s">
        <v>31</v>
      </c>
      <c r="BK22" s="6" t="s">
        <v>17</v>
      </c>
      <c r="BL22" s="6" t="s">
        <v>17</v>
      </c>
      <c r="BM22" s="6" t="s">
        <v>17</v>
      </c>
      <c r="BN22" s="6" t="s">
        <v>17</v>
      </c>
      <c r="BO22" s="6" t="s">
        <v>17</v>
      </c>
      <c r="BP22" s="6" t="s">
        <v>17</v>
      </c>
      <c r="BQ22" s="6" t="s">
        <v>17</v>
      </c>
      <c r="BR22" s="6" t="s">
        <v>17</v>
      </c>
      <c r="BS22" s="6" t="s">
        <v>17</v>
      </c>
      <c r="BT22" s="6" t="s">
        <v>17</v>
      </c>
      <c r="BU22" s="6" t="s">
        <v>17</v>
      </c>
      <c r="BV22" s="6" t="s">
        <v>17</v>
      </c>
      <c r="BW22" s="6" t="s">
        <v>17</v>
      </c>
      <c r="BX22" s="6" t="s">
        <v>17</v>
      </c>
      <c r="BY22" s="6" t="s">
        <v>17</v>
      </c>
      <c r="BZ22" s="6" t="s">
        <v>17</v>
      </c>
      <c r="CA22" s="6" t="s">
        <v>17</v>
      </c>
      <c r="CB22" s="32" t="s">
        <v>17</v>
      </c>
      <c r="CC22" s="10" t="s">
        <v>17</v>
      </c>
      <c r="CD22" s="10" t="s">
        <v>17</v>
      </c>
      <c r="CE22" s="10" t="s">
        <v>17</v>
      </c>
      <c r="CF22" s="10" t="s">
        <v>17</v>
      </c>
      <c r="CG22" s="10" t="s">
        <v>17</v>
      </c>
      <c r="CH22" s="10" t="s">
        <v>17</v>
      </c>
      <c r="CI22" s="10" t="s">
        <v>17</v>
      </c>
      <c r="CJ22" s="10" t="s">
        <v>17</v>
      </c>
      <c r="CK22" s="10" t="s">
        <v>17</v>
      </c>
      <c r="CL22" s="10" t="s">
        <v>17</v>
      </c>
      <c r="CM22" s="10" t="s">
        <v>17</v>
      </c>
      <c r="CN22" s="10" t="s">
        <v>17</v>
      </c>
      <c r="CO22" s="10" t="s">
        <v>17</v>
      </c>
      <c r="CP22" s="10" t="s">
        <v>17</v>
      </c>
      <c r="CQ22" s="10" t="s">
        <v>17</v>
      </c>
      <c r="CR22" s="10" t="s">
        <v>17</v>
      </c>
      <c r="CS22" s="10" t="s">
        <v>17</v>
      </c>
      <c r="CT22" s="10" t="s">
        <v>17</v>
      </c>
      <c r="CU22" s="10" t="s">
        <v>17</v>
      </c>
      <c r="CV22" s="10" t="s">
        <v>17</v>
      </c>
      <c r="CW22" s="10" t="s">
        <v>17</v>
      </c>
      <c r="CX22" s="10" t="s">
        <v>17</v>
      </c>
      <c r="CY22" s="10" t="s">
        <v>17</v>
      </c>
      <c r="CZ22" s="6" t="s">
        <v>17</v>
      </c>
      <c r="DA22" s="6" t="s">
        <v>17</v>
      </c>
    </row>
    <row r="23" spans="1:105">
      <c r="A23" s="4" t="s">
        <v>33</v>
      </c>
      <c r="B23" s="43">
        <v>1230</v>
      </c>
      <c r="C23" s="10">
        <v>1320</v>
      </c>
      <c r="D23" s="43">
        <v>1359</v>
      </c>
      <c r="E23" s="10">
        <v>1429</v>
      </c>
      <c r="F23" s="10">
        <v>1429</v>
      </c>
      <c r="G23" s="43">
        <v>1429</v>
      </c>
      <c r="H23" s="43">
        <v>1437</v>
      </c>
      <c r="I23" s="43">
        <v>1159</v>
      </c>
      <c r="J23" s="43">
        <v>1159</v>
      </c>
      <c r="K23" s="6">
        <v>1159</v>
      </c>
      <c r="L23" s="6">
        <v>1488</v>
      </c>
      <c r="M23" s="10">
        <v>1883</v>
      </c>
      <c r="N23" s="6">
        <v>2006</v>
      </c>
      <c r="O23" s="6">
        <v>2134</v>
      </c>
      <c r="P23" s="6">
        <v>2269</v>
      </c>
      <c r="Q23" s="6">
        <v>2404</v>
      </c>
      <c r="R23" s="6">
        <v>2584</v>
      </c>
      <c r="S23" s="6">
        <v>2868.6</v>
      </c>
      <c r="T23" s="299">
        <v>3285</v>
      </c>
      <c r="U23" s="207">
        <v>3570</v>
      </c>
      <c r="V23" s="6">
        <v>3735</v>
      </c>
      <c r="W23" s="6">
        <v>3900</v>
      </c>
      <c r="X23" s="6">
        <f>+'[1]Summary Medians'!$C$269</f>
        <v>4080</v>
      </c>
      <c r="Y23" s="344">
        <f>+'[1]Summary Medians'!$D$269</f>
        <v>4275</v>
      </c>
      <c r="Z23" s="6">
        <v>4522.5</v>
      </c>
      <c r="AA23" s="6">
        <v>4652.5</v>
      </c>
      <c r="AB23" s="47">
        <v>4260</v>
      </c>
      <c r="AC23" s="10">
        <v>4350</v>
      </c>
      <c r="AD23" s="43">
        <v>4470</v>
      </c>
      <c r="AE23" s="43">
        <v>4710</v>
      </c>
      <c r="AF23" s="43">
        <v>4710</v>
      </c>
      <c r="AG23" s="43">
        <v>4710</v>
      </c>
      <c r="AH23" s="43">
        <v>4848</v>
      </c>
      <c r="AI23" s="43">
        <v>4990</v>
      </c>
      <c r="AJ23" s="43">
        <v>5115</v>
      </c>
      <c r="AK23" s="6">
        <v>5175</v>
      </c>
      <c r="AL23" s="6">
        <v>5866</v>
      </c>
      <c r="AM23" s="6">
        <v>6306</v>
      </c>
      <c r="AN23" s="6">
        <v>6429</v>
      </c>
      <c r="AO23" s="6">
        <v>6580</v>
      </c>
      <c r="AP23" s="6">
        <v>7221</v>
      </c>
      <c r="AQ23" s="6">
        <v>7659</v>
      </c>
      <c r="AR23" s="6">
        <v>7839</v>
      </c>
      <c r="AS23" s="6">
        <v>8244</v>
      </c>
      <c r="AT23" s="207">
        <v>9033</v>
      </c>
      <c r="AU23" s="207">
        <v>9318</v>
      </c>
      <c r="AV23" s="207">
        <v>9498</v>
      </c>
      <c r="AW23" s="207">
        <v>9738</v>
      </c>
      <c r="AX23" s="6">
        <f>+'[1]Summary Medians'!$F$269</f>
        <v>9918</v>
      </c>
      <c r="AY23" s="344">
        <f>+'[1]Summary Medians'!$G$269</f>
        <v>10113</v>
      </c>
      <c r="AZ23" s="6">
        <v>10439</v>
      </c>
      <c r="BA23" s="6">
        <v>10580.5</v>
      </c>
      <c r="BB23" s="47" t="s">
        <v>31</v>
      </c>
      <c r="BC23" s="43" t="s">
        <v>31</v>
      </c>
      <c r="BD23" s="43" t="s">
        <v>31</v>
      </c>
      <c r="BE23" s="43" t="s">
        <v>31</v>
      </c>
      <c r="BF23" s="43" t="s">
        <v>31</v>
      </c>
      <c r="BG23" s="43" t="s">
        <v>31</v>
      </c>
      <c r="BH23" s="43" t="s">
        <v>31</v>
      </c>
      <c r="BI23" s="43" t="s">
        <v>31</v>
      </c>
      <c r="BJ23" s="43" t="s">
        <v>31</v>
      </c>
      <c r="BK23" s="6" t="s">
        <v>17</v>
      </c>
      <c r="BL23" s="6" t="s">
        <v>17</v>
      </c>
      <c r="BM23" s="6" t="s">
        <v>17</v>
      </c>
      <c r="BN23" s="6" t="s">
        <v>17</v>
      </c>
      <c r="BO23" s="6" t="s">
        <v>17</v>
      </c>
      <c r="BP23" s="6" t="s">
        <v>17</v>
      </c>
      <c r="BQ23" s="6" t="s">
        <v>17</v>
      </c>
      <c r="BR23" s="6" t="s">
        <v>17</v>
      </c>
      <c r="BS23" s="6" t="s">
        <v>17</v>
      </c>
      <c r="BT23" s="6" t="s">
        <v>17</v>
      </c>
      <c r="BU23" s="6" t="s">
        <v>17</v>
      </c>
      <c r="BV23" s="6" t="s">
        <v>17</v>
      </c>
      <c r="BW23" s="6" t="s">
        <v>17</v>
      </c>
      <c r="BX23" s="6" t="s">
        <v>17</v>
      </c>
      <c r="BY23" s="6" t="s">
        <v>17</v>
      </c>
      <c r="BZ23" s="6" t="s">
        <v>17</v>
      </c>
      <c r="CA23" s="6" t="s">
        <v>17</v>
      </c>
      <c r="CB23" s="32" t="s">
        <v>17</v>
      </c>
      <c r="CC23" s="10" t="s">
        <v>17</v>
      </c>
      <c r="CD23" s="10" t="s">
        <v>17</v>
      </c>
      <c r="CE23" s="10" t="s">
        <v>17</v>
      </c>
      <c r="CF23" s="10" t="s">
        <v>17</v>
      </c>
      <c r="CG23" s="10" t="s">
        <v>17</v>
      </c>
      <c r="CH23" s="10" t="s">
        <v>17</v>
      </c>
      <c r="CI23" s="10" t="s">
        <v>17</v>
      </c>
      <c r="CJ23" s="10" t="s">
        <v>17</v>
      </c>
      <c r="CK23" s="10" t="s">
        <v>17</v>
      </c>
      <c r="CL23" s="10" t="s">
        <v>17</v>
      </c>
      <c r="CM23" s="10" t="s">
        <v>17</v>
      </c>
      <c r="CN23" s="10" t="s">
        <v>17</v>
      </c>
      <c r="CO23" s="10" t="s">
        <v>17</v>
      </c>
      <c r="CP23" s="10" t="s">
        <v>17</v>
      </c>
      <c r="CQ23" s="10" t="s">
        <v>17</v>
      </c>
      <c r="CR23" s="10" t="s">
        <v>17</v>
      </c>
      <c r="CS23" s="10" t="s">
        <v>17</v>
      </c>
      <c r="CT23" s="10" t="s">
        <v>17</v>
      </c>
      <c r="CU23" s="10" t="s">
        <v>17</v>
      </c>
      <c r="CV23" s="10" t="s">
        <v>17</v>
      </c>
      <c r="CW23" s="10" t="s">
        <v>17</v>
      </c>
      <c r="CX23" s="10" t="s">
        <v>17</v>
      </c>
      <c r="CY23" s="10" t="s">
        <v>17</v>
      </c>
      <c r="CZ23" s="6" t="s">
        <v>17</v>
      </c>
      <c r="DA23" s="6" t="s">
        <v>17</v>
      </c>
    </row>
    <row r="24" spans="1:105">
      <c r="A24" s="8" t="s">
        <v>34</v>
      </c>
      <c r="B24" s="35">
        <v>1067</v>
      </c>
      <c r="C24" s="35">
        <v>1166</v>
      </c>
      <c r="D24" s="35">
        <v>1277</v>
      </c>
      <c r="E24" s="35">
        <v>1301</v>
      </c>
      <c r="F24" s="35">
        <v>1319</v>
      </c>
      <c r="G24" s="52">
        <v>1339</v>
      </c>
      <c r="H24" s="52">
        <v>1418</v>
      </c>
      <c r="I24" s="52">
        <v>1487</v>
      </c>
      <c r="J24" s="52">
        <v>1536</v>
      </c>
      <c r="K24" s="7">
        <v>1536</v>
      </c>
      <c r="L24" s="7">
        <v>1560</v>
      </c>
      <c r="M24" s="35">
        <v>1936</v>
      </c>
      <c r="N24" s="7">
        <v>2624</v>
      </c>
      <c r="O24" s="7">
        <v>2624</v>
      </c>
      <c r="P24" s="7">
        <v>2748</v>
      </c>
      <c r="Q24" s="7">
        <v>2748</v>
      </c>
      <c r="R24" s="7">
        <v>2748</v>
      </c>
      <c r="S24" s="7">
        <v>2878</v>
      </c>
      <c r="T24" s="300">
        <v>2878</v>
      </c>
      <c r="U24" s="286">
        <v>3058</v>
      </c>
      <c r="V24" s="7">
        <v>3120</v>
      </c>
      <c r="W24" s="7">
        <v>3336</v>
      </c>
      <c r="X24" s="7">
        <f>+'[1]Summary Medians'!$C$286</f>
        <v>3480</v>
      </c>
      <c r="Y24" s="92">
        <f>+'[1]Summary Medians'!$D$286</f>
        <v>3696</v>
      </c>
      <c r="Z24" s="7">
        <v>3876</v>
      </c>
      <c r="AA24" s="7">
        <v>3855</v>
      </c>
      <c r="AB24" s="52">
        <v>3003</v>
      </c>
      <c r="AC24" s="35">
        <v>3291</v>
      </c>
      <c r="AD24" s="35">
        <v>3701</v>
      </c>
      <c r="AE24" s="52">
        <v>3761</v>
      </c>
      <c r="AF24" s="52">
        <v>3918</v>
      </c>
      <c r="AG24" s="52">
        <v>4197</v>
      </c>
      <c r="AH24" s="52">
        <v>4446</v>
      </c>
      <c r="AI24" s="52">
        <v>4653</v>
      </c>
      <c r="AJ24" s="35">
        <v>5014</v>
      </c>
      <c r="AK24" s="7">
        <v>5014</v>
      </c>
      <c r="AL24" s="7">
        <v>5484</v>
      </c>
      <c r="AM24" s="7">
        <v>6560</v>
      </c>
      <c r="AN24" s="7">
        <v>6894</v>
      </c>
      <c r="AO24" s="7">
        <v>7048</v>
      </c>
      <c r="AP24" s="7">
        <v>7394</v>
      </c>
      <c r="AQ24" s="7">
        <v>7966</v>
      </c>
      <c r="AR24" s="7">
        <v>6912</v>
      </c>
      <c r="AS24" s="7">
        <v>7347</v>
      </c>
      <c r="AT24" s="7">
        <v>7347</v>
      </c>
      <c r="AU24" s="286">
        <v>7894</v>
      </c>
      <c r="AV24" s="286">
        <v>8160</v>
      </c>
      <c r="AW24" s="286">
        <v>8500</v>
      </c>
      <c r="AX24" s="7">
        <f>+'[1]Summary Medians'!$F$286</f>
        <v>8924</v>
      </c>
      <c r="AY24" s="352">
        <f>+'[1]Summary Medians'!$G$286</f>
        <v>9170</v>
      </c>
      <c r="AZ24" s="7">
        <v>8796</v>
      </c>
      <c r="BA24" s="7">
        <v>8724</v>
      </c>
      <c r="BB24" s="106" t="s">
        <v>65</v>
      </c>
      <c r="BC24" s="7" t="s">
        <v>65</v>
      </c>
      <c r="BD24" s="7" t="s">
        <v>65</v>
      </c>
      <c r="BE24" s="7" t="s">
        <v>65</v>
      </c>
      <c r="BF24" s="7" t="s">
        <v>65</v>
      </c>
      <c r="BG24" s="7" t="s">
        <v>65</v>
      </c>
      <c r="BH24" s="7" t="s">
        <v>65</v>
      </c>
      <c r="BI24" s="7" t="s">
        <v>65</v>
      </c>
      <c r="BJ24" s="7" t="s">
        <v>65</v>
      </c>
      <c r="BK24" s="7" t="s">
        <v>65</v>
      </c>
      <c r="BL24" s="7" t="s">
        <v>65</v>
      </c>
      <c r="BM24" s="7" t="s">
        <v>65</v>
      </c>
      <c r="BN24" s="7" t="s">
        <v>65</v>
      </c>
      <c r="BO24" s="7" t="s">
        <v>65</v>
      </c>
      <c r="BP24" s="7" t="s">
        <v>65</v>
      </c>
      <c r="BQ24" s="7" t="s">
        <v>65</v>
      </c>
      <c r="BR24" s="7" t="s">
        <v>65</v>
      </c>
      <c r="BS24" s="7" t="s">
        <v>65</v>
      </c>
      <c r="BT24" s="7" t="s">
        <v>65</v>
      </c>
      <c r="BU24" s="7" t="s">
        <v>65</v>
      </c>
      <c r="BV24" s="7">
        <v>4025</v>
      </c>
      <c r="BW24" s="7">
        <v>4115</v>
      </c>
      <c r="BX24" s="7">
        <v>4200</v>
      </c>
      <c r="BY24" s="7">
        <f>+'[1]Summary Medians'!$D$290</f>
        <v>3795</v>
      </c>
      <c r="BZ24" s="7">
        <v>3845.5</v>
      </c>
      <c r="CA24" s="7">
        <v>5017</v>
      </c>
      <c r="CB24" s="106" t="s">
        <v>65</v>
      </c>
      <c r="CC24" s="7" t="s">
        <v>65</v>
      </c>
      <c r="CD24" s="7" t="s">
        <v>65</v>
      </c>
      <c r="CE24" s="7" t="s">
        <v>65</v>
      </c>
      <c r="CF24" s="7" t="s">
        <v>65</v>
      </c>
      <c r="CG24" s="7" t="s">
        <v>65</v>
      </c>
      <c r="CH24" s="7" t="s">
        <v>65</v>
      </c>
      <c r="CI24" s="7" t="s">
        <v>65</v>
      </c>
      <c r="CJ24" s="7" t="s">
        <v>65</v>
      </c>
      <c r="CK24" s="7" t="s">
        <v>65</v>
      </c>
      <c r="CL24" s="7" t="s">
        <v>65</v>
      </c>
      <c r="CM24" s="7" t="s">
        <v>65</v>
      </c>
      <c r="CN24" s="7" t="s">
        <v>65</v>
      </c>
      <c r="CO24" s="7" t="s">
        <v>65</v>
      </c>
      <c r="CP24" s="7" t="s">
        <v>65</v>
      </c>
      <c r="CQ24" s="7" t="s">
        <v>65</v>
      </c>
      <c r="CR24" s="7" t="s">
        <v>65</v>
      </c>
      <c r="CS24" s="7" t="s">
        <v>65</v>
      </c>
      <c r="CT24" s="7" t="s">
        <v>65</v>
      </c>
      <c r="CU24" s="7" t="s">
        <v>65</v>
      </c>
      <c r="CV24" s="7" t="s">
        <v>65</v>
      </c>
      <c r="CW24" s="7" t="s">
        <v>65</v>
      </c>
      <c r="CX24" s="7" t="s">
        <v>65</v>
      </c>
      <c r="CY24" s="7" t="s">
        <v>65</v>
      </c>
      <c r="CZ24" s="7">
        <v>3845.5</v>
      </c>
      <c r="DA24" s="7">
        <v>5017</v>
      </c>
    </row>
    <row r="25" spans="1:105">
      <c r="A25" s="127" t="s">
        <v>110</v>
      </c>
      <c r="B25" s="127"/>
      <c r="C25" s="127"/>
      <c r="D25" s="127"/>
      <c r="E25" s="127"/>
      <c r="F25" s="127"/>
      <c r="G25" s="127"/>
      <c r="H25" s="127"/>
      <c r="I25" s="127"/>
      <c r="J25" s="127"/>
      <c r="K25" s="127"/>
      <c r="L25" s="127"/>
      <c r="M25" s="127"/>
      <c r="N25" s="127">
        <v>1104</v>
      </c>
      <c r="O25" s="127"/>
      <c r="P25" s="127"/>
      <c r="Q25" s="127"/>
      <c r="R25" s="127"/>
      <c r="S25" s="127">
        <v>1462</v>
      </c>
      <c r="T25" s="301">
        <v>1424</v>
      </c>
      <c r="U25" s="127">
        <v>1608</v>
      </c>
      <c r="V25" s="127">
        <v>1584.5</v>
      </c>
      <c r="W25" s="127">
        <v>1539</v>
      </c>
      <c r="X25" s="127">
        <v>1542</v>
      </c>
      <c r="Y25" s="127">
        <v>1547</v>
      </c>
      <c r="Z25" s="307">
        <v>1853.5</v>
      </c>
      <c r="AA25" s="127">
        <v>1883.5</v>
      </c>
      <c r="AB25" s="143"/>
      <c r="AC25" s="127"/>
      <c r="AD25" s="127"/>
      <c r="AE25" s="127"/>
      <c r="AF25" s="127"/>
      <c r="AG25" s="127"/>
      <c r="AH25" s="127"/>
      <c r="AI25" s="127"/>
      <c r="AJ25" s="127"/>
      <c r="AK25" s="127"/>
      <c r="AL25" s="127"/>
      <c r="AM25" s="127"/>
      <c r="AN25" s="127">
        <v>4935</v>
      </c>
      <c r="AO25" s="127"/>
      <c r="AP25" s="127"/>
      <c r="AQ25" s="127"/>
      <c r="AR25" s="127"/>
      <c r="AS25" s="127">
        <v>5640</v>
      </c>
      <c r="AT25" s="127">
        <v>5648</v>
      </c>
      <c r="AU25" s="127">
        <v>6010</v>
      </c>
      <c r="AV25" s="127">
        <v>6504.5</v>
      </c>
      <c r="AW25" s="127">
        <v>6609.5</v>
      </c>
      <c r="AX25" s="127">
        <v>6810</v>
      </c>
      <c r="AY25" s="127">
        <v>6822</v>
      </c>
      <c r="AZ25" s="307">
        <v>7079</v>
      </c>
      <c r="BA25" s="127">
        <v>7410</v>
      </c>
      <c r="BB25" s="143"/>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v>2010</v>
      </c>
      <c r="BZ25" s="307">
        <v>4150</v>
      </c>
      <c r="CA25" s="127">
        <v>1142</v>
      </c>
      <c r="CB25" s="143"/>
      <c r="CC25" s="127"/>
      <c r="CD25" s="127"/>
      <c r="CE25" s="127"/>
      <c r="CF25" s="127"/>
      <c r="CG25" s="127"/>
      <c r="CH25" s="127"/>
      <c r="CI25" s="127"/>
      <c r="CJ25" s="127"/>
      <c r="CK25" s="127"/>
      <c r="CL25" s="127"/>
      <c r="CM25" s="127"/>
      <c r="CN25" s="127"/>
      <c r="CO25" s="127"/>
      <c r="CP25" s="127"/>
      <c r="CQ25" s="127"/>
      <c r="CR25" s="127"/>
      <c r="CS25" s="127"/>
      <c r="CT25" s="21"/>
      <c r="CU25" s="127"/>
      <c r="CV25" s="127"/>
      <c r="CW25" s="127"/>
      <c r="CX25" s="127"/>
      <c r="CY25" s="21">
        <v>7419</v>
      </c>
      <c r="CZ25" s="307">
        <v>4150</v>
      </c>
      <c r="DA25" s="127">
        <v>8558</v>
      </c>
    </row>
    <row r="26" spans="1:105">
      <c r="A26" s="127"/>
      <c r="B26" s="190"/>
      <c r="C26" s="190"/>
      <c r="D26" s="190"/>
      <c r="E26" s="190"/>
      <c r="F26" s="190"/>
      <c r="G26" s="190"/>
      <c r="H26" s="190"/>
      <c r="I26" s="190"/>
      <c r="J26" s="190"/>
      <c r="K26" s="190"/>
      <c r="L26" s="190"/>
      <c r="M26" s="190"/>
      <c r="N26" s="190"/>
      <c r="O26" s="190"/>
      <c r="P26" s="190"/>
      <c r="Q26" s="190"/>
      <c r="R26" s="190"/>
      <c r="S26" s="190"/>
      <c r="T26" s="298"/>
      <c r="U26" s="287"/>
      <c r="V26" s="190"/>
      <c r="W26" s="190"/>
      <c r="X26" s="190"/>
      <c r="Y26" s="190"/>
      <c r="Z26" s="190"/>
      <c r="AA26" s="190"/>
      <c r="AB26" s="192"/>
      <c r="AC26" s="190"/>
      <c r="AD26" s="190"/>
      <c r="AE26" s="190"/>
      <c r="AF26" s="190"/>
      <c r="AG26" s="190"/>
      <c r="AH26" s="190"/>
      <c r="AI26" s="190"/>
      <c r="AJ26" s="190"/>
      <c r="AK26" s="190"/>
      <c r="AL26" s="190"/>
      <c r="AM26" s="190"/>
      <c r="AN26" s="190"/>
      <c r="AO26" s="190"/>
      <c r="AP26" s="190"/>
      <c r="AQ26" s="190"/>
      <c r="AR26" s="190"/>
      <c r="AS26" s="190"/>
      <c r="AT26" s="190"/>
      <c r="AU26" s="190"/>
      <c r="AV26" s="287"/>
      <c r="AW26" s="287"/>
      <c r="AX26" s="287"/>
      <c r="AY26" s="287"/>
      <c r="AZ26" s="287"/>
      <c r="BA26" s="287"/>
      <c r="BB26" s="215"/>
      <c r="BC26" s="190"/>
      <c r="BD26" s="190"/>
      <c r="BE26" s="190"/>
      <c r="BF26" s="190"/>
      <c r="BG26" s="190"/>
      <c r="BH26" s="190"/>
      <c r="BI26" s="190"/>
      <c r="BJ26" s="190"/>
      <c r="BK26" s="190"/>
      <c r="BL26" s="190"/>
      <c r="BM26" s="190"/>
      <c r="BN26" s="190"/>
      <c r="BO26" s="190"/>
      <c r="BP26" s="190"/>
      <c r="BQ26" s="190"/>
      <c r="BR26" s="190"/>
      <c r="BS26" s="190"/>
      <c r="BT26" s="190"/>
      <c r="BU26" s="179"/>
      <c r="BV26" s="179"/>
      <c r="BW26" s="179"/>
      <c r="BX26" s="179"/>
      <c r="BY26" s="179"/>
      <c r="BZ26" s="179"/>
      <c r="CA26" s="179"/>
      <c r="CB26" s="192"/>
      <c r="CC26" s="190"/>
      <c r="CD26" s="190"/>
      <c r="CE26" s="193"/>
      <c r="CF26" s="190"/>
      <c r="CG26" s="190"/>
      <c r="CH26" s="190"/>
      <c r="CI26" s="190"/>
      <c r="CJ26" s="190"/>
      <c r="CK26" s="190"/>
      <c r="CL26" s="190"/>
      <c r="CM26" s="190"/>
      <c r="CN26" s="190"/>
      <c r="CO26" s="190"/>
      <c r="CP26" s="190"/>
      <c r="CQ26" s="190"/>
      <c r="CR26" s="190"/>
      <c r="CS26" s="190"/>
      <c r="CT26" s="190"/>
      <c r="CU26" s="179"/>
      <c r="CV26" s="179"/>
      <c r="CW26" s="179"/>
      <c r="CX26" s="179"/>
      <c r="CY26" s="287"/>
      <c r="CZ26" s="179"/>
      <c r="DA26" s="179"/>
    </row>
    <row r="27" spans="1:105">
      <c r="A27" s="128" t="s">
        <v>111</v>
      </c>
      <c r="B27" s="128"/>
      <c r="C27" s="128"/>
      <c r="D27" s="128"/>
      <c r="E27" s="128"/>
      <c r="F27" s="128"/>
      <c r="G27" s="128"/>
      <c r="H27" s="128"/>
      <c r="I27" s="128"/>
      <c r="J27" s="128"/>
      <c r="K27" s="128"/>
      <c r="L27" s="128"/>
      <c r="M27" s="128"/>
      <c r="N27" s="21">
        <v>1920</v>
      </c>
      <c r="O27" s="128"/>
      <c r="P27" s="128"/>
      <c r="Q27" s="128"/>
      <c r="R27" s="128"/>
      <c r="S27" s="21">
        <v>3610</v>
      </c>
      <c r="T27" s="302">
        <v>3662.5</v>
      </c>
      <c r="U27" s="21">
        <v>3520</v>
      </c>
      <c r="V27" s="6">
        <v>3655</v>
      </c>
      <c r="W27" s="6">
        <v>5826</v>
      </c>
      <c r="X27" s="395" t="s">
        <v>223</v>
      </c>
      <c r="Y27" s="395" t="s">
        <v>223</v>
      </c>
      <c r="Z27" s="395">
        <v>3820</v>
      </c>
      <c r="AA27" s="395">
        <v>3820</v>
      </c>
      <c r="AB27" s="144"/>
      <c r="AC27" s="128"/>
      <c r="AD27" s="128"/>
      <c r="AE27" s="128"/>
      <c r="AF27" s="128"/>
      <c r="AG27" s="128"/>
      <c r="AH27" s="128"/>
      <c r="AI27" s="128"/>
      <c r="AJ27" s="128"/>
      <c r="AK27" s="128"/>
      <c r="AL27" s="128"/>
      <c r="AM27" s="128"/>
      <c r="AN27" s="21">
        <v>2658</v>
      </c>
      <c r="AO27" s="128"/>
      <c r="AP27" s="128"/>
      <c r="AQ27" s="128"/>
      <c r="AR27" s="128"/>
      <c r="AS27" s="21">
        <v>4210</v>
      </c>
      <c r="AT27" s="21">
        <v>4405</v>
      </c>
      <c r="AU27" s="21">
        <v>4120</v>
      </c>
      <c r="AV27" s="21">
        <v>4255</v>
      </c>
      <c r="AW27" s="21">
        <v>5826</v>
      </c>
      <c r="AX27" s="21">
        <v>3340</v>
      </c>
      <c r="AY27" s="6" t="s">
        <v>17</v>
      </c>
      <c r="AZ27" s="6">
        <v>3820</v>
      </c>
      <c r="BA27" s="6">
        <v>3820</v>
      </c>
      <c r="BB27" s="144"/>
      <c r="BC27" s="128"/>
      <c r="BD27" s="128"/>
      <c r="BE27" s="128"/>
      <c r="BF27" s="128"/>
      <c r="BG27" s="128"/>
      <c r="BH27" s="128"/>
      <c r="BI27" s="128"/>
      <c r="BJ27" s="128"/>
      <c r="BK27" s="128"/>
      <c r="BL27" s="128"/>
      <c r="BM27" s="128"/>
      <c r="BN27" s="6"/>
      <c r="BO27" s="128"/>
      <c r="BP27" s="128"/>
      <c r="BQ27" s="128"/>
      <c r="BR27" s="128"/>
      <c r="BS27" s="6"/>
      <c r="BT27" s="21"/>
      <c r="BU27" s="6"/>
      <c r="BV27" s="6"/>
      <c r="BW27" s="6"/>
      <c r="BX27" s="6"/>
      <c r="BY27" s="6">
        <v>3340</v>
      </c>
      <c r="BZ27" s="6" t="s">
        <v>17</v>
      </c>
      <c r="CA27" s="6" t="s">
        <v>17</v>
      </c>
      <c r="CB27" s="144"/>
      <c r="CC27" s="128"/>
      <c r="CD27" s="128"/>
      <c r="CE27" s="128"/>
      <c r="CF27" s="128"/>
      <c r="CG27" s="128"/>
      <c r="CH27" s="128"/>
      <c r="CI27" s="128"/>
      <c r="CJ27" s="128"/>
      <c r="CK27" s="128"/>
      <c r="CL27" s="128"/>
      <c r="CM27" s="128"/>
      <c r="CO27" s="128"/>
      <c r="CP27" s="128"/>
      <c r="CQ27" s="128"/>
      <c r="CR27" s="128"/>
      <c r="CU27" s="6"/>
      <c r="CV27" s="6"/>
      <c r="CW27" s="6"/>
      <c r="CX27" s="6"/>
      <c r="CY27" s="6">
        <v>3340</v>
      </c>
      <c r="CZ27" s="6" t="s">
        <v>17</v>
      </c>
      <c r="DA27" s="6" t="s">
        <v>17</v>
      </c>
    </row>
    <row r="28" spans="1:105">
      <c r="A28" s="127" t="s">
        <v>112</v>
      </c>
      <c r="B28" s="127"/>
      <c r="C28" s="127"/>
      <c r="D28" s="127"/>
      <c r="E28" s="127"/>
      <c r="F28" s="127"/>
      <c r="G28" s="127"/>
      <c r="H28" s="127"/>
      <c r="I28" s="127"/>
      <c r="J28" s="127"/>
      <c r="K28" s="127"/>
      <c r="L28" s="127"/>
      <c r="M28" s="127"/>
      <c r="N28" s="21">
        <v>3275</v>
      </c>
      <c r="O28" s="127"/>
      <c r="P28" s="127"/>
      <c r="Q28" s="127"/>
      <c r="R28" s="127"/>
      <c r="S28" s="21">
        <v>1734</v>
      </c>
      <c r="T28" s="302">
        <v>1734</v>
      </c>
      <c r="U28" s="21">
        <v>1854</v>
      </c>
      <c r="V28" s="6">
        <v>1854</v>
      </c>
      <c r="W28" s="6">
        <v>1974</v>
      </c>
      <c r="X28" s="6">
        <v>2046</v>
      </c>
      <c r="Y28" s="6">
        <v>2046</v>
      </c>
      <c r="Z28" s="6">
        <v>2094</v>
      </c>
      <c r="AA28" s="6">
        <v>2094</v>
      </c>
      <c r="AB28" s="143"/>
      <c r="AC28" s="127"/>
      <c r="AD28" s="127"/>
      <c r="AE28" s="127"/>
      <c r="AF28" s="127"/>
      <c r="AG28" s="127"/>
      <c r="AH28" s="127"/>
      <c r="AI28" s="127"/>
      <c r="AJ28" s="127"/>
      <c r="AK28" s="127"/>
      <c r="AL28" s="127"/>
      <c r="AM28" s="127"/>
      <c r="AN28" s="21">
        <v>5290</v>
      </c>
      <c r="AO28" s="127"/>
      <c r="AP28" s="127"/>
      <c r="AQ28" s="127"/>
      <c r="AR28" s="127"/>
      <c r="AS28" s="127">
        <v>7518</v>
      </c>
      <c r="AT28" s="21">
        <v>7518</v>
      </c>
      <c r="AU28" s="21">
        <v>7638</v>
      </c>
      <c r="AV28" s="21">
        <v>7638</v>
      </c>
      <c r="AW28" s="21">
        <v>7758</v>
      </c>
      <c r="AX28" s="21">
        <v>7830</v>
      </c>
      <c r="AY28" s="21">
        <v>7830</v>
      </c>
      <c r="AZ28" s="21">
        <v>7878</v>
      </c>
      <c r="BA28" s="21">
        <v>7878</v>
      </c>
      <c r="BB28" s="143"/>
      <c r="BC28" s="127"/>
      <c r="BD28" s="127"/>
      <c r="BE28" s="127"/>
      <c r="BF28" s="127"/>
      <c r="BG28" s="127"/>
      <c r="BH28" s="127"/>
      <c r="BI28" s="127"/>
      <c r="BJ28" s="127"/>
      <c r="BK28" s="127"/>
      <c r="BL28" s="127"/>
      <c r="BM28" s="127"/>
      <c r="BN28" s="6"/>
      <c r="BO28" s="127"/>
      <c r="BP28" s="127"/>
      <c r="BQ28" s="127"/>
      <c r="BR28" s="127"/>
      <c r="BS28" s="6"/>
      <c r="BT28" s="21"/>
      <c r="BU28" s="21"/>
      <c r="BV28" s="21"/>
      <c r="BW28" s="21"/>
      <c r="BX28" s="21"/>
      <c r="BY28" s="21">
        <v>2046</v>
      </c>
      <c r="BZ28" s="21" t="s">
        <v>17</v>
      </c>
      <c r="CA28" s="21" t="s">
        <v>17</v>
      </c>
      <c r="CB28" s="143"/>
      <c r="CC28" s="127"/>
      <c r="CD28" s="127"/>
      <c r="CE28" s="127"/>
      <c r="CF28" s="127"/>
      <c r="CG28" s="127"/>
      <c r="CH28" s="127"/>
      <c r="CI28" s="127"/>
      <c r="CJ28" s="127"/>
      <c r="CK28" s="127"/>
      <c r="CL28" s="127"/>
      <c r="CM28" s="127"/>
      <c r="CO28" s="127"/>
      <c r="CP28" s="127"/>
      <c r="CQ28" s="127"/>
      <c r="CR28" s="127"/>
      <c r="CU28" s="21"/>
      <c r="CV28" s="21"/>
      <c r="CW28" s="21"/>
      <c r="CX28" s="21"/>
      <c r="CY28" s="21">
        <v>7830</v>
      </c>
      <c r="CZ28" s="6" t="s">
        <v>17</v>
      </c>
      <c r="DA28" s="6" t="s">
        <v>17</v>
      </c>
    </row>
    <row r="29" spans="1:105" ht="15">
      <c r="A29" s="127" t="s">
        <v>113</v>
      </c>
      <c r="B29" s="127"/>
      <c r="C29" s="127"/>
      <c r="D29" s="127"/>
      <c r="E29" s="127"/>
      <c r="F29" s="127"/>
      <c r="G29" s="127"/>
      <c r="H29" s="127"/>
      <c r="I29" s="127"/>
      <c r="J29" s="127"/>
      <c r="K29" s="127"/>
      <c r="L29" s="127"/>
      <c r="M29" s="127"/>
      <c r="N29" s="21">
        <v>732</v>
      </c>
      <c r="O29" s="127"/>
      <c r="P29" s="127"/>
      <c r="Q29" s="127"/>
      <c r="R29" s="127"/>
      <c r="S29" s="21">
        <v>704</v>
      </c>
      <c r="T29" s="302">
        <v>700</v>
      </c>
      <c r="U29" s="288">
        <v>959.5</v>
      </c>
      <c r="V29" s="6">
        <v>1220</v>
      </c>
      <c r="W29" s="6">
        <v>1178</v>
      </c>
      <c r="X29" s="6">
        <v>1198</v>
      </c>
      <c r="Y29" s="6">
        <v>1194</v>
      </c>
      <c r="Z29" s="6">
        <v>1234</v>
      </c>
      <c r="AA29" s="6">
        <v>1244</v>
      </c>
      <c r="AB29" s="143"/>
      <c r="AC29" s="127"/>
      <c r="AD29" s="127"/>
      <c r="AE29" s="127"/>
      <c r="AF29" s="127"/>
      <c r="AG29" s="127"/>
      <c r="AH29" s="127"/>
      <c r="AI29" s="127"/>
      <c r="AJ29" s="127"/>
      <c r="AK29" s="127"/>
      <c r="AL29" s="127"/>
      <c r="AM29" s="127"/>
      <c r="AN29" s="21">
        <v>4754</v>
      </c>
      <c r="AO29" s="127"/>
      <c r="AP29" s="127"/>
      <c r="AQ29" s="127"/>
      <c r="AR29" s="127"/>
      <c r="AS29" s="127">
        <v>5448</v>
      </c>
      <c r="AT29" s="21">
        <v>5535</v>
      </c>
      <c r="AU29" s="21">
        <v>5899</v>
      </c>
      <c r="AV29" s="21">
        <v>6184</v>
      </c>
      <c r="AW29" s="21">
        <v>6256</v>
      </c>
      <c r="AX29" s="21">
        <v>6642</v>
      </c>
      <c r="AY29" s="21">
        <v>6654</v>
      </c>
      <c r="AZ29" s="21">
        <v>6948</v>
      </c>
      <c r="BA29" s="21">
        <v>7110</v>
      </c>
      <c r="BB29" s="143"/>
      <c r="BC29" s="127"/>
      <c r="BD29" s="127"/>
      <c r="BE29" s="127"/>
      <c r="BF29" s="127"/>
      <c r="BG29" s="127"/>
      <c r="BH29" s="127"/>
      <c r="BI29" s="127"/>
      <c r="BJ29" s="127"/>
      <c r="BK29" s="127"/>
      <c r="BL29" s="127"/>
      <c r="BM29" s="127"/>
      <c r="BN29" s="127"/>
      <c r="BO29" s="127"/>
      <c r="BP29" s="127"/>
      <c r="BQ29" s="127"/>
      <c r="BR29" s="127"/>
      <c r="BS29" s="6"/>
      <c r="BT29" s="21"/>
      <c r="BU29" s="21"/>
      <c r="BV29" s="21"/>
      <c r="BW29" s="21"/>
      <c r="BX29" s="21"/>
      <c r="BY29" s="21">
        <v>1255</v>
      </c>
      <c r="BZ29" s="21" t="s">
        <v>17</v>
      </c>
      <c r="CA29" s="21">
        <v>1142</v>
      </c>
      <c r="CB29" s="143"/>
      <c r="CC29" s="127"/>
      <c r="CD29" s="127"/>
      <c r="CE29" s="127"/>
      <c r="CF29" s="127"/>
      <c r="CG29" s="127"/>
      <c r="CH29" s="127"/>
      <c r="CI29" s="127"/>
      <c r="CJ29" s="127"/>
      <c r="CK29" s="127"/>
      <c r="CL29" s="127"/>
      <c r="CM29" s="127"/>
      <c r="CN29" s="127"/>
      <c r="CO29" s="127"/>
      <c r="CP29" s="127"/>
      <c r="CQ29" s="127"/>
      <c r="CR29" s="127"/>
      <c r="CU29" s="21"/>
      <c r="CV29" s="21"/>
      <c r="CW29" s="21"/>
      <c r="CX29" s="21"/>
      <c r="CY29" s="21">
        <v>6858</v>
      </c>
      <c r="CZ29" s="6" t="s">
        <v>17</v>
      </c>
      <c r="DA29" s="6">
        <v>8558</v>
      </c>
    </row>
    <row r="30" spans="1:105" ht="15">
      <c r="A30" s="127" t="s">
        <v>114</v>
      </c>
      <c r="B30" s="127"/>
      <c r="C30" s="127"/>
      <c r="D30" s="127"/>
      <c r="E30" s="127"/>
      <c r="F30" s="127"/>
      <c r="G30" s="127"/>
      <c r="H30" s="127"/>
      <c r="I30" s="127"/>
      <c r="J30" s="127"/>
      <c r="K30" s="127"/>
      <c r="L30" s="127"/>
      <c r="M30" s="127"/>
      <c r="N30" s="21">
        <v>2090</v>
      </c>
      <c r="O30" s="127"/>
      <c r="P30" s="127"/>
      <c r="Q30" s="127"/>
      <c r="R30" s="127"/>
      <c r="S30" s="21">
        <v>2596</v>
      </c>
      <c r="T30" s="302">
        <v>2713.5</v>
      </c>
      <c r="U30" s="288">
        <v>2888</v>
      </c>
      <c r="V30" s="6">
        <v>2991</v>
      </c>
      <c r="W30" s="6">
        <v>3156</v>
      </c>
      <c r="X30" s="6">
        <v>3394</v>
      </c>
      <c r="Y30" s="6">
        <v>3574</v>
      </c>
      <c r="Z30" s="6">
        <v>3685</v>
      </c>
      <c r="AA30" s="6">
        <v>3908</v>
      </c>
      <c r="AB30" s="143"/>
      <c r="AC30" s="127"/>
      <c r="AD30" s="127"/>
      <c r="AE30" s="127"/>
      <c r="AF30" s="127"/>
      <c r="AG30" s="127"/>
      <c r="AH30" s="127"/>
      <c r="AI30" s="127"/>
      <c r="AJ30" s="127"/>
      <c r="AK30" s="127"/>
      <c r="AL30" s="127"/>
      <c r="AM30" s="127"/>
      <c r="AN30" s="21">
        <v>8467</v>
      </c>
      <c r="AO30" s="127"/>
      <c r="AP30" s="127"/>
      <c r="AQ30" s="127"/>
      <c r="AR30" s="127"/>
      <c r="AS30" s="127">
        <v>9345</v>
      </c>
      <c r="AT30" s="21">
        <v>10138.5</v>
      </c>
      <c r="AU30" s="21">
        <v>10608</v>
      </c>
      <c r="AV30" s="21">
        <v>10704</v>
      </c>
      <c r="AW30" s="21">
        <v>10740</v>
      </c>
      <c r="AX30" s="21">
        <v>9132</v>
      </c>
      <c r="AY30" s="21">
        <v>9812</v>
      </c>
      <c r="AZ30" s="21">
        <v>13688</v>
      </c>
      <c r="BA30" s="21">
        <v>13896</v>
      </c>
      <c r="BB30" s="143"/>
      <c r="BC30" s="127"/>
      <c r="BD30" s="127"/>
      <c r="BE30" s="127"/>
      <c r="BF30" s="127"/>
      <c r="BG30" s="127"/>
      <c r="BH30" s="127"/>
      <c r="BI30" s="127"/>
      <c r="BJ30" s="127"/>
      <c r="BK30" s="127"/>
      <c r="BL30" s="127"/>
      <c r="BM30" s="127"/>
      <c r="BN30" s="6"/>
      <c r="BO30" s="127"/>
      <c r="BP30" s="127"/>
      <c r="BQ30" s="127"/>
      <c r="BR30" s="127"/>
      <c r="BS30" s="127"/>
      <c r="BT30" s="6"/>
      <c r="BU30" s="290"/>
      <c r="BV30" s="290"/>
      <c r="BW30" s="290"/>
      <c r="BX30" s="290"/>
      <c r="BY30" s="290">
        <v>3429</v>
      </c>
      <c r="BZ30" s="290" t="s">
        <v>17</v>
      </c>
      <c r="CA30" s="21" t="s">
        <v>17</v>
      </c>
      <c r="CB30" s="143"/>
      <c r="CC30" s="127"/>
      <c r="CD30" s="127"/>
      <c r="CE30" s="127"/>
      <c r="CF30" s="127"/>
      <c r="CG30" s="127"/>
      <c r="CH30" s="127"/>
      <c r="CI30" s="127"/>
      <c r="CJ30" s="127"/>
      <c r="CK30" s="127"/>
      <c r="CL30" s="127"/>
      <c r="CM30" s="127"/>
      <c r="CO30" s="127"/>
      <c r="CP30" s="127"/>
      <c r="CQ30" s="127"/>
      <c r="CR30" s="127"/>
      <c r="CS30" s="127"/>
      <c r="CU30" s="290"/>
      <c r="CV30" s="290"/>
      <c r="CW30" s="290"/>
      <c r="CX30" s="290"/>
      <c r="CY30" s="369">
        <v>13052</v>
      </c>
      <c r="CZ30" s="310" t="s">
        <v>17</v>
      </c>
      <c r="DA30" s="6" t="s">
        <v>17</v>
      </c>
    </row>
    <row r="31" spans="1:105" ht="15">
      <c r="A31" s="127" t="s">
        <v>115</v>
      </c>
      <c r="B31" s="127"/>
      <c r="C31" s="127"/>
      <c r="D31" s="127"/>
      <c r="E31" s="127"/>
      <c r="F31" s="127"/>
      <c r="G31" s="127"/>
      <c r="H31" s="127"/>
      <c r="I31" s="127"/>
      <c r="J31" s="127"/>
      <c r="K31" s="127"/>
      <c r="L31" s="127"/>
      <c r="M31" s="127"/>
      <c r="N31" s="21">
        <v>1162</v>
      </c>
      <c r="O31" s="127"/>
      <c r="P31" s="127"/>
      <c r="Q31" s="127"/>
      <c r="R31" s="127"/>
      <c r="S31" s="21">
        <v>1956</v>
      </c>
      <c r="T31" s="302">
        <v>2172</v>
      </c>
      <c r="U31" s="288">
        <v>2388</v>
      </c>
      <c r="V31" s="6">
        <v>2484</v>
      </c>
      <c r="W31" s="6">
        <v>2628</v>
      </c>
      <c r="X31" s="6">
        <v>2820</v>
      </c>
      <c r="Y31" s="6">
        <v>2940</v>
      </c>
      <c r="Z31" s="6">
        <v>3084</v>
      </c>
      <c r="AA31" s="6">
        <v>3084</v>
      </c>
      <c r="AB31" s="143"/>
      <c r="AC31" s="127"/>
      <c r="AD31" s="127"/>
      <c r="AE31" s="127"/>
      <c r="AF31" s="127"/>
      <c r="AG31" s="127"/>
      <c r="AH31" s="127"/>
      <c r="AI31" s="127"/>
      <c r="AJ31" s="127"/>
      <c r="AK31" s="127"/>
      <c r="AL31" s="127"/>
      <c r="AM31" s="127"/>
      <c r="AN31" s="21">
        <v>5842</v>
      </c>
      <c r="AO31" s="127"/>
      <c r="AP31" s="127"/>
      <c r="AQ31" s="127"/>
      <c r="AR31" s="127"/>
      <c r="AS31" s="127">
        <v>6588</v>
      </c>
      <c r="AT31" s="21">
        <v>6804</v>
      </c>
      <c r="AU31" s="21">
        <v>7020</v>
      </c>
      <c r="AV31" s="21">
        <v>7164</v>
      </c>
      <c r="AW31" s="21">
        <v>7380</v>
      </c>
      <c r="AX31" s="21">
        <v>7668</v>
      </c>
      <c r="AY31" s="21">
        <v>7932</v>
      </c>
      <c r="AZ31" s="21">
        <v>8220</v>
      </c>
      <c r="BA31" s="21">
        <v>8220</v>
      </c>
      <c r="BB31" s="143"/>
      <c r="BC31" s="127"/>
      <c r="BD31" s="127"/>
      <c r="BE31" s="127"/>
      <c r="BF31" s="127"/>
      <c r="BG31" s="127"/>
      <c r="BH31" s="127"/>
      <c r="BI31" s="127"/>
      <c r="BJ31" s="127"/>
      <c r="BK31" s="127"/>
      <c r="BL31" s="127"/>
      <c r="BM31" s="127"/>
      <c r="BN31" s="6"/>
      <c r="BO31" s="127"/>
      <c r="BP31" s="127"/>
      <c r="BQ31" s="127"/>
      <c r="BR31" s="127"/>
      <c r="BS31" s="6"/>
      <c r="BT31" s="6"/>
      <c r="BU31" s="21"/>
      <c r="BV31" s="21"/>
      <c r="BW31" s="21"/>
      <c r="BX31" s="21"/>
      <c r="BY31" s="6" t="s">
        <v>17</v>
      </c>
      <c r="BZ31" s="6" t="s">
        <v>17</v>
      </c>
      <c r="CA31" s="21" t="s">
        <v>17</v>
      </c>
      <c r="CB31" s="143"/>
      <c r="CC31" s="127"/>
      <c r="CD31" s="127"/>
      <c r="CE31" s="127"/>
      <c r="CF31" s="127"/>
      <c r="CG31" s="127"/>
      <c r="CH31" s="127"/>
      <c r="CI31" s="127"/>
      <c r="CJ31" s="127"/>
      <c r="CK31" s="127"/>
      <c r="CL31" s="127"/>
      <c r="CM31" s="127"/>
      <c r="CO31" s="127"/>
      <c r="CP31" s="127"/>
      <c r="CQ31" s="127"/>
      <c r="CR31" s="127"/>
      <c r="CU31" s="21"/>
      <c r="CV31" s="21"/>
      <c r="CW31" s="21"/>
      <c r="CX31" s="21"/>
      <c r="CY31" s="10" t="s">
        <v>17</v>
      </c>
      <c r="CZ31" s="6" t="s">
        <v>17</v>
      </c>
      <c r="DA31" s="6" t="s">
        <v>17</v>
      </c>
    </row>
    <row r="32" spans="1:105" ht="15">
      <c r="A32" s="127" t="s">
        <v>116</v>
      </c>
      <c r="B32" s="127"/>
      <c r="C32" s="127"/>
      <c r="D32" s="127"/>
      <c r="E32" s="127"/>
      <c r="F32" s="127"/>
      <c r="G32" s="127"/>
      <c r="H32" s="127"/>
      <c r="I32" s="127"/>
      <c r="J32" s="127"/>
      <c r="K32" s="127"/>
      <c r="L32" s="127"/>
      <c r="M32" s="127"/>
      <c r="N32" s="21">
        <v>2800</v>
      </c>
      <c r="O32" s="127"/>
      <c r="P32" s="127"/>
      <c r="Q32" s="127"/>
      <c r="R32" s="127"/>
      <c r="S32" s="310">
        <v>3400</v>
      </c>
      <c r="T32" s="302">
        <v>2589</v>
      </c>
      <c r="U32" s="288">
        <v>2702</v>
      </c>
      <c r="V32" s="6">
        <v>2743</v>
      </c>
      <c r="W32" s="6">
        <v>2974</v>
      </c>
      <c r="X32" s="6">
        <v>3022</v>
      </c>
      <c r="Y32" s="6">
        <v>3214</v>
      </c>
      <c r="Z32" s="6">
        <v>3204</v>
      </c>
      <c r="AA32" s="6">
        <v>3228</v>
      </c>
      <c r="AB32" s="143"/>
      <c r="AC32" s="127"/>
      <c r="AD32" s="127"/>
      <c r="AE32" s="127"/>
      <c r="AF32" s="127"/>
      <c r="AG32" s="127"/>
      <c r="AH32" s="127"/>
      <c r="AI32" s="127"/>
      <c r="AJ32" s="127"/>
      <c r="AK32" s="127"/>
      <c r="AL32" s="127"/>
      <c r="AM32" s="127"/>
      <c r="AN32" s="21">
        <v>5000</v>
      </c>
      <c r="AO32" s="127"/>
      <c r="AP32" s="127"/>
      <c r="AQ32" s="127"/>
      <c r="AR32" s="127"/>
      <c r="AS32" s="127">
        <v>6720</v>
      </c>
      <c r="AT32" s="21">
        <v>6720</v>
      </c>
      <c r="AU32" s="21">
        <v>7249</v>
      </c>
      <c r="AV32" s="21">
        <v>7367</v>
      </c>
      <c r="AW32" s="21">
        <v>7200</v>
      </c>
      <c r="AX32" s="21">
        <v>7200</v>
      </c>
      <c r="AY32" s="21">
        <v>7200</v>
      </c>
      <c r="AZ32" s="21">
        <v>7752</v>
      </c>
      <c r="BA32" s="21">
        <v>7885</v>
      </c>
      <c r="BB32" s="143"/>
      <c r="BC32" s="127"/>
      <c r="BD32" s="127"/>
      <c r="BE32" s="127"/>
      <c r="BF32" s="127"/>
      <c r="BG32" s="127"/>
      <c r="BH32" s="127"/>
      <c r="BI32" s="127"/>
      <c r="BJ32" s="127"/>
      <c r="BK32" s="127"/>
      <c r="BL32" s="127"/>
      <c r="BM32" s="127"/>
      <c r="BN32" s="6"/>
      <c r="BO32" s="127"/>
      <c r="BP32" s="127"/>
      <c r="BQ32" s="127"/>
      <c r="BR32" s="127"/>
      <c r="BS32" s="6"/>
      <c r="BT32" s="6"/>
      <c r="BU32" s="21"/>
      <c r="BV32" s="21"/>
      <c r="BW32" s="21"/>
      <c r="BX32" s="21"/>
      <c r="BY32" s="21">
        <v>2574</v>
      </c>
      <c r="BZ32" s="21" t="s">
        <v>17</v>
      </c>
      <c r="CA32" s="21" t="s">
        <v>17</v>
      </c>
      <c r="CB32" s="143"/>
      <c r="CC32" s="127"/>
      <c r="CD32" s="127"/>
      <c r="CE32" s="127"/>
      <c r="CF32" s="127"/>
      <c r="CG32" s="127"/>
      <c r="CH32" s="127"/>
      <c r="CI32" s="127"/>
      <c r="CJ32" s="127"/>
      <c r="CK32" s="127"/>
      <c r="CL32" s="127"/>
      <c r="CM32" s="127"/>
      <c r="CO32" s="127"/>
      <c r="CP32" s="127"/>
      <c r="CQ32" s="127"/>
      <c r="CR32" s="127"/>
      <c r="CU32" s="21"/>
      <c r="CV32" s="21"/>
      <c r="CW32" s="21"/>
      <c r="CX32" s="21"/>
      <c r="CY32" s="21">
        <v>8790</v>
      </c>
      <c r="CZ32" s="310" t="s">
        <v>17</v>
      </c>
      <c r="DA32" s="6" t="s">
        <v>17</v>
      </c>
    </row>
    <row r="33" spans="1:105" ht="15">
      <c r="A33" s="127" t="s">
        <v>117</v>
      </c>
      <c r="B33" s="127"/>
      <c r="C33" s="127"/>
      <c r="D33" s="127"/>
      <c r="E33" s="127"/>
      <c r="F33" s="127"/>
      <c r="G33" s="127"/>
      <c r="H33" s="127"/>
      <c r="I33" s="127"/>
      <c r="J33" s="127"/>
      <c r="K33" s="127"/>
      <c r="L33" s="127"/>
      <c r="M33" s="127"/>
      <c r="N33" s="21">
        <v>2784</v>
      </c>
      <c r="O33" s="127"/>
      <c r="P33" s="127"/>
      <c r="Q33" s="127"/>
      <c r="R33" s="127"/>
      <c r="S33" s="21">
        <v>3073</v>
      </c>
      <c r="T33" s="302">
        <v>2940</v>
      </c>
      <c r="U33" s="288">
        <v>3030</v>
      </c>
      <c r="V33" s="6">
        <v>3061</v>
      </c>
      <c r="W33" s="6">
        <v>3085</v>
      </c>
      <c r="X33" s="6">
        <v>3094</v>
      </c>
      <c r="Y33" s="6">
        <v>3165</v>
      </c>
      <c r="Z33" s="6">
        <v>3130</v>
      </c>
      <c r="AA33" s="6">
        <v>3229</v>
      </c>
      <c r="AB33" s="143"/>
      <c r="AC33" s="127"/>
      <c r="AD33" s="127"/>
      <c r="AE33" s="127"/>
      <c r="AF33" s="127"/>
      <c r="AG33" s="127"/>
      <c r="AH33" s="127"/>
      <c r="AI33" s="127"/>
      <c r="AJ33" s="127"/>
      <c r="AK33" s="127"/>
      <c r="AL33" s="127"/>
      <c r="AM33" s="127"/>
      <c r="AN33" s="21">
        <v>6098</v>
      </c>
      <c r="AO33" s="127"/>
      <c r="AP33" s="127"/>
      <c r="AQ33" s="127"/>
      <c r="AR33" s="127"/>
      <c r="AS33" s="127">
        <v>7669</v>
      </c>
      <c r="AT33" s="21">
        <v>7311.5</v>
      </c>
      <c r="AU33" s="21">
        <v>7380</v>
      </c>
      <c r="AV33" s="21">
        <v>7500</v>
      </c>
      <c r="AW33" s="21">
        <v>8193</v>
      </c>
      <c r="AX33" s="21">
        <v>8204</v>
      </c>
      <c r="AY33" s="21">
        <v>8233</v>
      </c>
      <c r="AZ33" s="21">
        <v>7650</v>
      </c>
      <c r="BA33" s="21">
        <v>7770</v>
      </c>
      <c r="BB33" s="143"/>
      <c r="BC33" s="127"/>
      <c r="BD33" s="127"/>
      <c r="BE33" s="127"/>
      <c r="BF33" s="127"/>
      <c r="BG33" s="127"/>
      <c r="BH33" s="127"/>
      <c r="BI33" s="127"/>
      <c r="BJ33" s="127"/>
      <c r="BK33" s="127"/>
      <c r="BL33" s="127"/>
      <c r="BM33" s="127"/>
      <c r="BN33" s="6"/>
      <c r="BO33" s="127"/>
      <c r="BP33" s="127"/>
      <c r="BQ33" s="127"/>
      <c r="BR33" s="127"/>
      <c r="BS33" s="6"/>
      <c r="BT33" s="6"/>
      <c r="BU33" s="21"/>
      <c r="BV33" s="21"/>
      <c r="BW33" s="21"/>
      <c r="BX33" s="21"/>
      <c r="BY33" s="6" t="s">
        <v>17</v>
      </c>
      <c r="BZ33" s="6" t="s">
        <v>17</v>
      </c>
      <c r="CA33" s="21" t="s">
        <v>17</v>
      </c>
      <c r="CB33" s="143"/>
      <c r="CC33" s="127"/>
      <c r="CD33" s="127"/>
      <c r="CE33" s="127"/>
      <c r="CF33" s="127"/>
      <c r="CG33" s="127"/>
      <c r="CH33" s="127"/>
      <c r="CI33" s="127"/>
      <c r="CJ33" s="127"/>
      <c r="CK33" s="127"/>
      <c r="CL33" s="127"/>
      <c r="CM33" s="127"/>
      <c r="CO33" s="127"/>
      <c r="CP33" s="127"/>
      <c r="CQ33" s="127"/>
      <c r="CR33" s="127"/>
      <c r="CU33" s="21"/>
      <c r="CV33" s="21"/>
      <c r="CW33" s="21"/>
      <c r="CX33" s="21"/>
      <c r="CY33" s="10" t="s">
        <v>17</v>
      </c>
      <c r="CZ33" s="6" t="s">
        <v>17</v>
      </c>
      <c r="DA33" s="6" t="s">
        <v>17</v>
      </c>
    </row>
    <row r="34" spans="1:105" ht="15">
      <c r="A34" s="127" t="s">
        <v>118</v>
      </c>
      <c r="B34" s="127"/>
      <c r="C34" s="127"/>
      <c r="D34" s="127"/>
      <c r="E34" s="127"/>
      <c r="F34" s="127"/>
      <c r="G34" s="127"/>
      <c r="H34" s="127"/>
      <c r="I34" s="127"/>
      <c r="J34" s="127"/>
      <c r="K34" s="127"/>
      <c r="L34" s="127"/>
      <c r="M34" s="127"/>
      <c r="N34" s="21">
        <v>1590</v>
      </c>
      <c r="O34" s="127"/>
      <c r="P34" s="127"/>
      <c r="Q34" s="127"/>
      <c r="R34" s="127"/>
      <c r="S34" s="21">
        <v>2010</v>
      </c>
      <c r="T34" s="302">
        <v>2243</v>
      </c>
      <c r="U34" s="288">
        <v>2513</v>
      </c>
      <c r="V34" s="6">
        <v>2700</v>
      </c>
      <c r="W34" s="6">
        <v>2700</v>
      </c>
      <c r="X34" s="6">
        <v>2700</v>
      </c>
      <c r="Y34" s="6">
        <v>2805</v>
      </c>
      <c r="Z34" s="6">
        <v>2910</v>
      </c>
      <c r="AA34" s="6">
        <v>3142.5</v>
      </c>
      <c r="AB34" s="143"/>
      <c r="AC34" s="127"/>
      <c r="AD34" s="127"/>
      <c r="AE34" s="127"/>
      <c r="AF34" s="127"/>
      <c r="AG34" s="127"/>
      <c r="AH34" s="127"/>
      <c r="AI34" s="127"/>
      <c r="AJ34" s="127"/>
      <c r="AK34" s="127"/>
      <c r="AL34" s="127"/>
      <c r="AM34" s="127"/>
      <c r="AN34" s="21">
        <v>6282</v>
      </c>
      <c r="AO34" s="127"/>
      <c r="AP34" s="127"/>
      <c r="AQ34" s="127"/>
      <c r="AR34" s="127"/>
      <c r="AS34" s="127">
        <v>8198</v>
      </c>
      <c r="AT34" s="21">
        <v>8590</v>
      </c>
      <c r="AU34" s="21">
        <v>9008</v>
      </c>
      <c r="AV34" s="21">
        <v>9345</v>
      </c>
      <c r="AW34" s="21">
        <v>9345</v>
      </c>
      <c r="AX34" s="21">
        <v>9345</v>
      </c>
      <c r="AY34" s="21">
        <v>9450</v>
      </c>
      <c r="AZ34" s="21">
        <v>9555</v>
      </c>
      <c r="BA34" s="21">
        <v>9920.5</v>
      </c>
      <c r="BB34" s="143"/>
      <c r="BC34" s="127"/>
      <c r="BD34" s="127"/>
      <c r="BE34" s="127"/>
      <c r="BF34" s="127"/>
      <c r="BG34" s="127"/>
      <c r="BH34" s="127"/>
      <c r="BI34" s="127"/>
      <c r="BJ34" s="127"/>
      <c r="BK34" s="127"/>
      <c r="BL34" s="127"/>
      <c r="BM34" s="127"/>
      <c r="BN34" s="6"/>
      <c r="BO34" s="127"/>
      <c r="BP34" s="127"/>
      <c r="BQ34" s="127"/>
      <c r="BR34" s="127"/>
      <c r="BS34" s="6"/>
      <c r="BT34" s="6"/>
      <c r="BU34" s="21"/>
      <c r="BV34" s="21"/>
      <c r="BW34" s="21"/>
      <c r="BX34" s="21"/>
      <c r="BY34" s="6" t="s">
        <v>17</v>
      </c>
      <c r="BZ34" s="6" t="s">
        <v>17</v>
      </c>
      <c r="CA34" s="6" t="s">
        <v>17</v>
      </c>
      <c r="CB34" s="143"/>
      <c r="CC34" s="127"/>
      <c r="CD34" s="127"/>
      <c r="CE34" s="127"/>
      <c r="CF34" s="127"/>
      <c r="CG34" s="127"/>
      <c r="CH34" s="127"/>
      <c r="CI34" s="127"/>
      <c r="CJ34" s="127"/>
      <c r="CK34" s="127"/>
      <c r="CL34" s="127"/>
      <c r="CM34" s="127"/>
      <c r="CO34" s="127"/>
      <c r="CP34" s="127"/>
      <c r="CQ34" s="127"/>
      <c r="CR34" s="127"/>
      <c r="CU34" s="21"/>
      <c r="CV34" s="21"/>
      <c r="CW34" s="21"/>
      <c r="CX34" s="21"/>
      <c r="CY34" s="10" t="s">
        <v>17</v>
      </c>
      <c r="CZ34" s="6" t="s">
        <v>17</v>
      </c>
      <c r="DA34" s="6" t="s">
        <v>17</v>
      </c>
    </row>
    <row r="35" spans="1:105" ht="15">
      <c r="A35" s="127" t="s">
        <v>119</v>
      </c>
      <c r="B35" s="127"/>
      <c r="C35" s="127"/>
      <c r="D35" s="127"/>
      <c r="E35" s="127"/>
      <c r="F35" s="127"/>
      <c r="G35" s="127"/>
      <c r="H35" s="127"/>
      <c r="I35" s="127"/>
      <c r="J35" s="127"/>
      <c r="K35" s="127"/>
      <c r="L35" s="127"/>
      <c r="M35" s="127"/>
      <c r="N35" s="21">
        <v>1044</v>
      </c>
      <c r="O35" s="127"/>
      <c r="P35" s="127"/>
      <c r="Q35" s="127"/>
      <c r="R35" s="127"/>
      <c r="S35" s="310">
        <v>1427</v>
      </c>
      <c r="T35" s="302">
        <v>1386</v>
      </c>
      <c r="U35" s="288">
        <v>1497.5</v>
      </c>
      <c r="V35" s="6">
        <v>1521.5</v>
      </c>
      <c r="W35" s="6">
        <v>1561</v>
      </c>
      <c r="X35" s="6">
        <v>1608</v>
      </c>
      <c r="Y35" s="6">
        <v>1758</v>
      </c>
      <c r="Z35" s="6">
        <v>1740</v>
      </c>
      <c r="AA35" s="6">
        <v>1758</v>
      </c>
      <c r="AB35" s="143"/>
      <c r="AC35" s="127"/>
      <c r="AD35" s="127"/>
      <c r="AE35" s="127"/>
      <c r="AF35" s="127"/>
      <c r="AG35" s="127"/>
      <c r="AH35" s="127"/>
      <c r="AI35" s="127"/>
      <c r="AJ35" s="127"/>
      <c r="AK35" s="127"/>
      <c r="AL35" s="127"/>
      <c r="AM35" s="127"/>
      <c r="AN35" s="21">
        <v>2352</v>
      </c>
      <c r="AO35" s="127"/>
      <c r="AP35" s="127"/>
      <c r="AQ35" s="127"/>
      <c r="AR35" s="127"/>
      <c r="AS35" s="127">
        <v>2894</v>
      </c>
      <c r="AT35" s="21">
        <v>3017.5</v>
      </c>
      <c r="AU35" s="21">
        <v>3458</v>
      </c>
      <c r="AV35" s="21">
        <v>3743</v>
      </c>
      <c r="AW35" s="21">
        <v>3700</v>
      </c>
      <c r="AX35" s="21">
        <v>3800</v>
      </c>
      <c r="AY35" s="21">
        <v>4114</v>
      </c>
      <c r="AZ35" s="21">
        <v>4114</v>
      </c>
      <c r="BA35" s="21">
        <v>4605</v>
      </c>
      <c r="BB35" s="143"/>
      <c r="BC35" s="127"/>
      <c r="BD35" s="127"/>
      <c r="BE35" s="127"/>
      <c r="BF35" s="127"/>
      <c r="BG35" s="127"/>
      <c r="BH35" s="127"/>
      <c r="BI35" s="127"/>
      <c r="BJ35" s="127"/>
      <c r="BK35" s="127"/>
      <c r="BL35" s="127"/>
      <c r="BM35" s="127"/>
      <c r="BN35" s="127"/>
      <c r="BO35" s="127"/>
      <c r="BP35" s="127"/>
      <c r="BQ35" s="127"/>
      <c r="BR35" s="127"/>
      <c r="BS35" s="6"/>
      <c r="BT35" s="21"/>
      <c r="BU35" s="21"/>
      <c r="BV35" s="21"/>
      <c r="BW35" s="21"/>
      <c r="BX35" s="21"/>
      <c r="BY35" s="21">
        <v>1528</v>
      </c>
      <c r="BZ35" s="21" t="s">
        <v>17</v>
      </c>
      <c r="CA35" s="6" t="s">
        <v>17</v>
      </c>
      <c r="CB35" s="143"/>
      <c r="CC35" s="127"/>
      <c r="CD35" s="127"/>
      <c r="CE35" s="127"/>
      <c r="CF35" s="127"/>
      <c r="CG35" s="127"/>
      <c r="CH35" s="127"/>
      <c r="CI35" s="127"/>
      <c r="CJ35" s="127"/>
      <c r="CK35" s="127"/>
      <c r="CL35" s="127"/>
      <c r="CM35" s="127"/>
      <c r="CN35" s="127"/>
      <c r="CO35" s="127"/>
      <c r="CP35" s="127"/>
      <c r="CQ35" s="127"/>
      <c r="CR35" s="127"/>
      <c r="CU35" s="21"/>
      <c r="CV35" s="21"/>
      <c r="CW35" s="21"/>
      <c r="CX35" s="21"/>
      <c r="CY35" s="21">
        <v>4070</v>
      </c>
      <c r="CZ35" s="310" t="s">
        <v>17</v>
      </c>
      <c r="DA35" s="6" t="s">
        <v>17</v>
      </c>
    </row>
    <row r="36" spans="1:105" ht="15">
      <c r="A36" s="127" t="s">
        <v>120</v>
      </c>
      <c r="B36" s="127"/>
      <c r="C36" s="127"/>
      <c r="D36" s="127"/>
      <c r="E36" s="127"/>
      <c r="F36" s="127"/>
      <c r="G36" s="127"/>
      <c r="H36" s="127"/>
      <c r="I36" s="127"/>
      <c r="J36" s="127"/>
      <c r="K36" s="127"/>
      <c r="L36" s="127"/>
      <c r="M36" s="127"/>
      <c r="N36" s="21">
        <v>2490</v>
      </c>
      <c r="O36" s="127"/>
      <c r="P36" s="127"/>
      <c r="Q36" s="127"/>
      <c r="R36" s="127"/>
      <c r="S36" s="21">
        <v>3346</v>
      </c>
      <c r="T36" s="302">
        <v>3234</v>
      </c>
      <c r="U36" s="288">
        <v>3816</v>
      </c>
      <c r="V36" s="6">
        <v>4032</v>
      </c>
      <c r="W36" s="6">
        <v>4135</v>
      </c>
      <c r="X36" s="6">
        <v>4135</v>
      </c>
      <c r="Y36" s="6">
        <v>4267</v>
      </c>
      <c r="Z36" s="6">
        <v>4197</v>
      </c>
      <c r="AA36" s="6">
        <v>4557</v>
      </c>
      <c r="AB36" s="143"/>
      <c r="AC36" s="127"/>
      <c r="AD36" s="127"/>
      <c r="AE36" s="127"/>
      <c r="AF36" s="127"/>
      <c r="AG36" s="127"/>
      <c r="AH36" s="127"/>
      <c r="AI36" s="127"/>
      <c r="AJ36" s="127"/>
      <c r="AK36" s="127"/>
      <c r="AL36" s="127"/>
      <c r="AM36" s="127"/>
      <c r="AN36" s="21">
        <v>6375</v>
      </c>
      <c r="AO36" s="127"/>
      <c r="AP36" s="127"/>
      <c r="AQ36" s="127"/>
      <c r="AR36" s="127"/>
      <c r="AS36" s="127">
        <v>7351</v>
      </c>
      <c r="AT36" s="21">
        <v>7476</v>
      </c>
      <c r="AU36" s="21">
        <v>7660</v>
      </c>
      <c r="AV36" s="21">
        <v>8163</v>
      </c>
      <c r="AW36" s="21">
        <v>8527.5</v>
      </c>
      <c r="AX36" s="21">
        <v>8655</v>
      </c>
      <c r="AY36" s="21">
        <v>9018</v>
      </c>
      <c r="AZ36" s="21">
        <v>8828</v>
      </c>
      <c r="BA36" s="21">
        <v>9177.5</v>
      </c>
      <c r="BB36" s="143"/>
      <c r="BC36" s="127"/>
      <c r="BD36" s="127"/>
      <c r="BE36" s="127"/>
      <c r="BF36" s="127"/>
      <c r="BG36" s="127"/>
      <c r="BH36" s="127"/>
      <c r="BI36" s="127"/>
      <c r="BJ36" s="127"/>
      <c r="BK36" s="127"/>
      <c r="BL36" s="127"/>
      <c r="BM36" s="127"/>
      <c r="BN36" s="6"/>
      <c r="BO36" s="127"/>
      <c r="BP36" s="127"/>
      <c r="BQ36" s="127"/>
      <c r="BR36" s="127"/>
      <c r="BS36" s="6"/>
      <c r="BT36" s="6"/>
      <c r="BU36" s="21"/>
      <c r="BV36" s="21"/>
      <c r="BW36" s="21"/>
      <c r="BX36" s="21"/>
      <c r="BY36" s="21">
        <v>3915</v>
      </c>
      <c r="BZ36" s="21" t="s">
        <v>17</v>
      </c>
      <c r="CA36" s="21" t="s">
        <v>17</v>
      </c>
      <c r="CB36" s="143"/>
      <c r="CC36" s="127"/>
      <c r="CD36" s="127"/>
      <c r="CE36" s="127"/>
      <c r="CF36" s="127"/>
      <c r="CG36" s="127"/>
      <c r="CH36" s="127"/>
      <c r="CI36" s="127"/>
      <c r="CJ36" s="127"/>
      <c r="CK36" s="127"/>
      <c r="CL36" s="127"/>
      <c r="CM36" s="127"/>
      <c r="CO36" s="127"/>
      <c r="CP36" s="127"/>
      <c r="CQ36" s="127"/>
      <c r="CR36" s="127"/>
      <c r="CU36" s="21"/>
      <c r="CV36" s="21"/>
      <c r="CW36" s="21"/>
      <c r="CX36" s="21"/>
      <c r="CY36" s="21">
        <v>7767</v>
      </c>
      <c r="CZ36" s="310" t="s">
        <v>17</v>
      </c>
      <c r="DA36" s="6" t="s">
        <v>17</v>
      </c>
    </row>
    <row r="37" spans="1:105" ht="15">
      <c r="A37" s="127" t="s">
        <v>121</v>
      </c>
      <c r="B37" s="127"/>
      <c r="C37" s="127"/>
      <c r="D37" s="127"/>
      <c r="E37" s="127"/>
      <c r="F37" s="127"/>
      <c r="G37" s="127"/>
      <c r="H37" s="127"/>
      <c r="I37" s="127"/>
      <c r="J37" s="127"/>
      <c r="K37" s="127"/>
      <c r="L37" s="127"/>
      <c r="M37" s="127"/>
      <c r="N37" s="21">
        <v>1862</v>
      </c>
      <c r="O37" s="127"/>
      <c r="P37" s="127"/>
      <c r="Q37" s="127"/>
      <c r="R37" s="127"/>
      <c r="S37" s="21">
        <v>2542</v>
      </c>
      <c r="T37" s="302">
        <v>2932</v>
      </c>
      <c r="U37" s="288">
        <v>2922</v>
      </c>
      <c r="V37" s="6">
        <v>3128</v>
      </c>
      <c r="W37" s="6">
        <v>3342</v>
      </c>
      <c r="X37" s="6">
        <v>3469</v>
      </c>
      <c r="Y37" s="6">
        <v>3569</v>
      </c>
      <c r="Z37" s="6">
        <v>3641</v>
      </c>
      <c r="AA37" s="6">
        <v>3736.5</v>
      </c>
      <c r="AB37" s="143"/>
      <c r="AC37" s="127"/>
      <c r="AD37" s="127"/>
      <c r="AE37" s="127"/>
      <c r="AF37" s="127"/>
      <c r="AG37" s="127"/>
      <c r="AH37" s="127"/>
      <c r="AI37" s="127"/>
      <c r="AJ37" s="127"/>
      <c r="AK37" s="127"/>
      <c r="AL37" s="127"/>
      <c r="AM37" s="127"/>
      <c r="AN37" s="21">
        <v>6666</v>
      </c>
      <c r="AO37" s="127"/>
      <c r="AP37" s="127"/>
      <c r="AQ37" s="127"/>
      <c r="AR37" s="127"/>
      <c r="AS37" s="127">
        <v>8238</v>
      </c>
      <c r="AT37" s="21">
        <v>8238</v>
      </c>
      <c r="AU37" s="21">
        <v>9586</v>
      </c>
      <c r="AV37" s="21">
        <v>10121</v>
      </c>
      <c r="AW37" s="21">
        <v>10722</v>
      </c>
      <c r="AX37" s="21">
        <v>11342</v>
      </c>
      <c r="AY37" s="21">
        <v>11676</v>
      </c>
      <c r="AZ37" s="21">
        <v>11899</v>
      </c>
      <c r="BA37" s="21">
        <v>12201</v>
      </c>
      <c r="BB37" s="143"/>
      <c r="BC37" s="127"/>
      <c r="BD37" s="127"/>
      <c r="BE37" s="127"/>
      <c r="BF37" s="127"/>
      <c r="BG37" s="127"/>
      <c r="BH37" s="127"/>
      <c r="BI37" s="127"/>
      <c r="BJ37" s="127"/>
      <c r="BK37" s="127"/>
      <c r="BL37" s="127"/>
      <c r="BM37" s="127"/>
      <c r="BN37" s="6"/>
      <c r="BO37" s="127"/>
      <c r="BP37" s="127"/>
      <c r="BQ37" s="127"/>
      <c r="BR37" s="127"/>
      <c r="BS37" s="6"/>
      <c r="BT37" s="6"/>
      <c r="BU37" s="21"/>
      <c r="BV37" s="21"/>
      <c r="BW37" s="21"/>
      <c r="BX37" s="21"/>
      <c r="BY37" s="6" t="s">
        <v>17</v>
      </c>
      <c r="BZ37" s="6" t="s">
        <v>17</v>
      </c>
      <c r="CA37" s="6" t="s">
        <v>17</v>
      </c>
      <c r="CB37" s="143"/>
      <c r="CC37" s="127"/>
      <c r="CD37" s="127"/>
      <c r="CE37" s="127"/>
      <c r="CF37" s="127"/>
      <c r="CG37" s="127"/>
      <c r="CH37" s="127"/>
      <c r="CI37" s="127"/>
      <c r="CJ37" s="127"/>
      <c r="CK37" s="127"/>
      <c r="CL37" s="127"/>
      <c r="CM37" s="127"/>
      <c r="CO37" s="127"/>
      <c r="CP37" s="127"/>
      <c r="CQ37" s="127"/>
      <c r="CR37" s="127"/>
      <c r="CU37" s="21"/>
      <c r="CV37" s="21"/>
      <c r="CW37" s="21"/>
      <c r="CX37" s="21"/>
      <c r="CY37" s="10" t="s">
        <v>17</v>
      </c>
      <c r="CZ37" s="6" t="s">
        <v>17</v>
      </c>
      <c r="DA37" s="6" t="s">
        <v>17</v>
      </c>
    </row>
    <row r="38" spans="1:105" ht="15">
      <c r="A38" s="127" t="s">
        <v>122</v>
      </c>
      <c r="B38" s="127"/>
      <c r="C38" s="127"/>
      <c r="D38" s="127"/>
      <c r="E38" s="127"/>
      <c r="F38" s="127"/>
      <c r="G38" s="127"/>
      <c r="H38" s="127"/>
      <c r="I38" s="127"/>
      <c r="J38" s="127"/>
      <c r="K38" s="127"/>
      <c r="L38" s="127"/>
      <c r="M38" s="127"/>
      <c r="N38" s="21">
        <v>2381</v>
      </c>
      <c r="O38" s="127"/>
      <c r="P38" s="127"/>
      <c r="Q38" s="127"/>
      <c r="R38" s="127"/>
      <c r="S38" s="21">
        <v>3021</v>
      </c>
      <c r="T38" s="302">
        <v>3207</v>
      </c>
      <c r="U38" s="288">
        <v>3585</v>
      </c>
      <c r="V38" s="6">
        <v>3900</v>
      </c>
      <c r="W38" s="6">
        <v>3834</v>
      </c>
      <c r="X38" s="6">
        <v>3862</v>
      </c>
      <c r="Y38" s="6">
        <v>3846</v>
      </c>
      <c r="Z38" s="6">
        <v>3853</v>
      </c>
      <c r="AA38" s="6">
        <v>4065</v>
      </c>
      <c r="AB38" s="143"/>
      <c r="AC38" s="127"/>
      <c r="AD38" s="127"/>
      <c r="AE38" s="127"/>
      <c r="AF38" s="127"/>
      <c r="AG38" s="127"/>
      <c r="AH38" s="127"/>
      <c r="AI38" s="127"/>
      <c r="AJ38" s="127"/>
      <c r="AK38" s="127"/>
      <c r="AL38" s="127"/>
      <c r="AM38" s="127"/>
      <c r="AN38" s="21">
        <v>5202</v>
      </c>
      <c r="AO38" s="127"/>
      <c r="AP38" s="127"/>
      <c r="AQ38" s="127"/>
      <c r="AR38" s="127"/>
      <c r="AS38" s="127">
        <v>7590</v>
      </c>
      <c r="AT38" s="21">
        <v>7770</v>
      </c>
      <c r="AU38" s="21">
        <v>6260</v>
      </c>
      <c r="AV38" s="21">
        <v>8657</v>
      </c>
      <c r="AW38" s="21">
        <v>8808</v>
      </c>
      <c r="AX38" s="21">
        <v>8709</v>
      </c>
      <c r="AY38" s="21">
        <v>8728</v>
      </c>
      <c r="AZ38" s="21">
        <v>5338.5</v>
      </c>
      <c r="BA38" s="21">
        <v>5558.5</v>
      </c>
      <c r="BB38" s="143"/>
      <c r="BC38" s="127"/>
      <c r="BD38" s="127"/>
      <c r="BE38" s="127"/>
      <c r="BF38" s="127"/>
      <c r="BG38" s="127"/>
      <c r="BH38" s="127"/>
      <c r="BI38" s="127"/>
      <c r="BJ38" s="127"/>
      <c r="BK38" s="127"/>
      <c r="BL38" s="127"/>
      <c r="BM38" s="127"/>
      <c r="BN38" s="6"/>
      <c r="BO38" s="127"/>
      <c r="BP38" s="127"/>
      <c r="BQ38" s="127"/>
      <c r="BR38" s="127"/>
      <c r="BS38" s="127"/>
      <c r="BT38" s="21"/>
      <c r="BU38" s="21"/>
      <c r="BV38" s="21"/>
      <c r="BW38" s="21"/>
      <c r="BX38" s="21"/>
      <c r="BY38" s="21">
        <v>4131</v>
      </c>
      <c r="BZ38" s="21">
        <v>4150</v>
      </c>
      <c r="CA38" s="6" t="s">
        <v>17</v>
      </c>
      <c r="CB38" s="143"/>
      <c r="CC38" s="127"/>
      <c r="CD38" s="127"/>
      <c r="CE38" s="127"/>
      <c r="CF38" s="127"/>
      <c r="CG38" s="127"/>
      <c r="CH38" s="127"/>
      <c r="CI38" s="127"/>
      <c r="CJ38" s="127"/>
      <c r="CK38" s="127"/>
      <c r="CL38" s="127"/>
      <c r="CM38" s="127"/>
      <c r="CO38" s="127"/>
      <c r="CP38" s="127"/>
      <c r="CQ38" s="127"/>
      <c r="CR38" s="127"/>
      <c r="CS38" s="127"/>
      <c r="CT38" s="21"/>
      <c r="CU38" s="21"/>
      <c r="CV38" s="21"/>
      <c r="CW38" s="21"/>
      <c r="CX38" s="21"/>
      <c r="CY38" s="21">
        <v>5670</v>
      </c>
      <c r="CZ38" s="21">
        <v>4150</v>
      </c>
      <c r="DA38" s="6" t="s">
        <v>17</v>
      </c>
    </row>
    <row r="39" spans="1:105" ht="15">
      <c r="A39" s="129" t="s">
        <v>123</v>
      </c>
      <c r="B39" s="129"/>
      <c r="C39" s="129"/>
      <c r="D39" s="129"/>
      <c r="E39" s="129"/>
      <c r="F39" s="129"/>
      <c r="G39" s="129"/>
      <c r="H39" s="129"/>
      <c r="I39" s="129"/>
      <c r="J39" s="129"/>
      <c r="K39" s="129"/>
      <c r="L39" s="129"/>
      <c r="M39" s="129"/>
      <c r="N39" s="141">
        <v>1740</v>
      </c>
      <c r="O39" s="129"/>
      <c r="P39" s="129"/>
      <c r="Q39" s="129"/>
      <c r="R39" s="129"/>
      <c r="S39" s="141">
        <v>2136</v>
      </c>
      <c r="T39" s="303">
        <v>2136</v>
      </c>
      <c r="U39" s="289">
        <v>2280</v>
      </c>
      <c r="V39" s="129">
        <v>2437</v>
      </c>
      <c r="W39" s="129">
        <v>2568</v>
      </c>
      <c r="X39" s="129">
        <v>2712</v>
      </c>
      <c r="Y39" s="129">
        <v>2712</v>
      </c>
      <c r="Z39" s="129">
        <v>2856</v>
      </c>
      <c r="AA39" s="129">
        <v>3024</v>
      </c>
      <c r="AB39" s="145"/>
      <c r="AC39" s="129"/>
      <c r="AD39" s="129"/>
      <c r="AE39" s="129"/>
      <c r="AF39" s="129"/>
      <c r="AG39" s="129"/>
      <c r="AH39" s="129"/>
      <c r="AI39" s="129"/>
      <c r="AJ39" s="129"/>
      <c r="AK39" s="129"/>
      <c r="AL39" s="129"/>
      <c r="AM39" s="129"/>
      <c r="AN39" s="141">
        <v>4380</v>
      </c>
      <c r="AO39" s="129"/>
      <c r="AP39" s="129"/>
      <c r="AQ39" s="129"/>
      <c r="AR39" s="129"/>
      <c r="AS39" s="129">
        <v>5400</v>
      </c>
      <c r="AT39" s="141">
        <v>5400</v>
      </c>
      <c r="AU39" s="141">
        <v>5688</v>
      </c>
      <c r="AV39" s="141">
        <v>6037</v>
      </c>
      <c r="AW39" s="141">
        <v>6360</v>
      </c>
      <c r="AX39" s="141">
        <v>6696</v>
      </c>
      <c r="AY39" s="141">
        <v>6696</v>
      </c>
      <c r="AZ39" s="141">
        <v>7128</v>
      </c>
      <c r="BA39" s="141">
        <v>7536</v>
      </c>
      <c r="BB39" s="145"/>
      <c r="BC39" s="129"/>
      <c r="BD39" s="129"/>
      <c r="BE39" s="129"/>
      <c r="BF39" s="129"/>
      <c r="BG39" s="129"/>
      <c r="BH39" s="129"/>
      <c r="BI39" s="129"/>
      <c r="BJ39" s="129"/>
      <c r="BK39" s="129"/>
      <c r="BL39" s="129"/>
      <c r="BM39" s="129"/>
      <c r="BN39" s="7"/>
      <c r="BO39" s="129"/>
      <c r="BP39" s="129"/>
      <c r="BQ39" s="129"/>
      <c r="BR39" s="129"/>
      <c r="BS39" s="7"/>
      <c r="BT39" s="7"/>
      <c r="BU39" s="141"/>
      <c r="BV39" s="141"/>
      <c r="BW39" s="141"/>
      <c r="BX39" s="141"/>
      <c r="BY39" s="92" t="s">
        <v>17</v>
      </c>
      <c r="BZ39" s="7" t="s">
        <v>17</v>
      </c>
      <c r="CA39" s="7" t="s">
        <v>17</v>
      </c>
      <c r="CB39" s="145"/>
      <c r="CC39" s="129"/>
      <c r="CD39" s="129"/>
      <c r="CE39" s="129"/>
      <c r="CF39" s="129"/>
      <c r="CG39" s="129"/>
      <c r="CH39" s="129"/>
      <c r="CI39" s="129"/>
      <c r="CJ39" s="129"/>
      <c r="CK39" s="129"/>
      <c r="CL39" s="129"/>
      <c r="CM39" s="129"/>
      <c r="CN39" s="35"/>
      <c r="CO39" s="129"/>
      <c r="CP39" s="129"/>
      <c r="CQ39" s="129"/>
      <c r="CR39" s="129"/>
      <c r="CS39" s="141"/>
      <c r="CT39" s="141"/>
      <c r="CU39" s="141"/>
      <c r="CV39" s="141"/>
      <c r="CW39" s="141"/>
      <c r="CX39" s="141"/>
      <c r="CY39" s="35" t="s">
        <v>17</v>
      </c>
      <c r="CZ39" s="7" t="s">
        <v>17</v>
      </c>
      <c r="DA39" s="7" t="s">
        <v>17</v>
      </c>
    </row>
    <row r="40" spans="1:105">
      <c r="A40" s="127" t="s">
        <v>124</v>
      </c>
      <c r="B40" s="127"/>
      <c r="C40" s="127"/>
      <c r="D40" s="127"/>
      <c r="E40" s="127"/>
      <c r="F40" s="127"/>
      <c r="G40" s="127"/>
      <c r="H40" s="127"/>
      <c r="I40" s="127"/>
      <c r="J40" s="127"/>
      <c r="K40" s="127"/>
      <c r="L40" s="127"/>
      <c r="M40" s="127"/>
      <c r="N40" s="127">
        <v>3026</v>
      </c>
      <c r="O40" s="127"/>
      <c r="P40" s="127"/>
      <c r="Q40" s="127"/>
      <c r="R40" s="127"/>
      <c r="S40" s="307">
        <v>3840</v>
      </c>
      <c r="T40" s="301">
        <v>3257</v>
      </c>
      <c r="U40" s="127">
        <v>3354</v>
      </c>
      <c r="V40" s="127">
        <v>3671.5</v>
      </c>
      <c r="W40" s="127">
        <v>3890</v>
      </c>
      <c r="X40" s="127">
        <v>4027.5</v>
      </c>
      <c r="Y40" s="127">
        <v>4127</v>
      </c>
      <c r="Z40" s="127">
        <v>4219</v>
      </c>
      <c r="AA40" s="127">
        <v>4328.5</v>
      </c>
      <c r="AB40" s="143"/>
      <c r="AC40" s="127"/>
      <c r="AD40" s="127"/>
      <c r="AE40" s="127"/>
      <c r="AF40" s="127"/>
      <c r="AG40" s="127"/>
      <c r="AH40" s="127"/>
      <c r="AI40" s="127"/>
      <c r="AJ40" s="127"/>
      <c r="AK40" s="127"/>
      <c r="AL40" s="127"/>
      <c r="AM40" s="127"/>
      <c r="AN40" s="127">
        <v>5076</v>
      </c>
      <c r="AO40" s="127"/>
      <c r="AP40" s="127"/>
      <c r="AQ40" s="127"/>
      <c r="AR40" s="127"/>
      <c r="AS40" s="127">
        <v>5426.5</v>
      </c>
      <c r="AT40" s="127">
        <v>5656.5</v>
      </c>
      <c r="AU40" s="127">
        <v>6074</v>
      </c>
      <c r="AV40" s="127">
        <v>5970</v>
      </c>
      <c r="AW40" s="127">
        <v>6250.5</v>
      </c>
      <c r="AX40" s="127">
        <v>6505</v>
      </c>
      <c r="AY40" s="127">
        <v>6633</v>
      </c>
      <c r="AZ40" s="127">
        <v>6493</v>
      </c>
      <c r="BA40" s="127">
        <v>6718</v>
      </c>
      <c r="BB40" s="143"/>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v>4064</v>
      </c>
      <c r="BZ40" s="127">
        <v>6816</v>
      </c>
      <c r="CA40" s="127">
        <v>7036</v>
      </c>
      <c r="CB40" s="143"/>
      <c r="CC40" s="127"/>
      <c r="CD40" s="127"/>
      <c r="CE40" s="127"/>
      <c r="CF40" s="127"/>
      <c r="CG40" s="127"/>
      <c r="CH40" s="127"/>
      <c r="CI40" s="127"/>
      <c r="CJ40" s="127"/>
      <c r="CK40" s="127"/>
      <c r="CL40" s="127"/>
      <c r="CM40" s="127"/>
      <c r="CN40" s="127"/>
      <c r="CO40" s="127"/>
      <c r="CP40" s="127"/>
      <c r="CQ40" s="127"/>
      <c r="CR40" s="127"/>
      <c r="CS40" s="127"/>
      <c r="CT40" s="21"/>
      <c r="CU40" s="127"/>
      <c r="CV40" s="127"/>
      <c r="CW40" s="127"/>
      <c r="CX40" s="127"/>
      <c r="CY40" s="21">
        <v>6206</v>
      </c>
      <c r="CZ40" s="127">
        <v>8600</v>
      </c>
      <c r="DA40" s="127">
        <v>7756</v>
      </c>
    </row>
    <row r="41" spans="1:105">
      <c r="A41" s="127"/>
      <c r="B41" s="190"/>
      <c r="C41" s="190"/>
      <c r="D41" s="190"/>
      <c r="E41" s="190"/>
      <c r="F41" s="190"/>
      <c r="G41" s="190"/>
      <c r="H41" s="190"/>
      <c r="I41" s="190"/>
      <c r="J41" s="190"/>
      <c r="K41" s="190"/>
      <c r="L41" s="190"/>
      <c r="M41" s="190"/>
      <c r="N41" s="190"/>
      <c r="O41" s="190"/>
      <c r="P41" s="190"/>
      <c r="Q41" s="190"/>
      <c r="R41" s="190"/>
      <c r="S41" s="190"/>
      <c r="T41" s="298"/>
      <c r="U41" s="287"/>
      <c r="V41" s="190"/>
      <c r="W41" s="190"/>
      <c r="X41" s="190"/>
      <c r="Y41" s="190"/>
      <c r="Z41" s="190"/>
      <c r="AA41" s="190"/>
      <c r="AB41" s="192"/>
      <c r="AC41" s="190"/>
      <c r="AD41" s="190"/>
      <c r="AE41" s="190"/>
      <c r="AF41" s="190"/>
      <c r="AG41" s="190"/>
      <c r="AH41" s="190"/>
      <c r="AI41" s="190"/>
      <c r="AJ41" s="190"/>
      <c r="AK41" s="190"/>
      <c r="AL41" s="190"/>
      <c r="AM41" s="190"/>
      <c r="AN41" s="190"/>
      <c r="AO41" s="190"/>
      <c r="AP41" s="190"/>
      <c r="AQ41" s="190"/>
      <c r="AR41" s="190"/>
      <c r="AS41" s="190"/>
      <c r="AT41" s="190"/>
      <c r="AU41" s="287"/>
      <c r="AV41" s="287"/>
      <c r="AW41" s="287"/>
      <c r="AX41" s="287"/>
      <c r="AY41" s="287"/>
      <c r="AZ41" s="287"/>
      <c r="BA41" s="287"/>
      <c r="BB41" s="215"/>
      <c r="BC41" s="190"/>
      <c r="BD41" s="190"/>
      <c r="BE41" s="190"/>
      <c r="BF41" s="190"/>
      <c r="BG41" s="190"/>
      <c r="BH41" s="190"/>
      <c r="BI41" s="190"/>
      <c r="BJ41" s="190"/>
      <c r="BK41" s="190"/>
      <c r="BL41" s="190"/>
      <c r="BM41" s="190"/>
      <c r="BN41" s="190"/>
      <c r="BO41" s="190"/>
      <c r="BP41" s="190"/>
      <c r="BQ41" s="190"/>
      <c r="BR41" s="190"/>
      <c r="BS41" s="190"/>
      <c r="BT41" s="190"/>
      <c r="BU41" s="179"/>
      <c r="BV41" s="179"/>
      <c r="BW41" s="179"/>
      <c r="BX41" s="179"/>
      <c r="BY41" s="179"/>
      <c r="BZ41" s="179"/>
      <c r="CA41" s="179"/>
      <c r="CB41" s="192"/>
      <c r="CC41" s="190"/>
      <c r="CD41" s="190"/>
      <c r="CE41" s="193"/>
      <c r="CF41" s="190"/>
      <c r="CG41" s="190"/>
      <c r="CH41" s="190"/>
      <c r="CI41" s="190"/>
      <c r="CJ41" s="190"/>
      <c r="CK41" s="190"/>
      <c r="CL41" s="190"/>
      <c r="CM41" s="190"/>
      <c r="CN41" s="190"/>
      <c r="CO41" s="190"/>
      <c r="CP41" s="190"/>
      <c r="CQ41" s="190"/>
      <c r="CR41" s="190"/>
      <c r="CS41" s="190"/>
      <c r="CT41" s="190"/>
      <c r="CU41" s="179"/>
      <c r="CV41" s="179"/>
      <c r="CW41" s="179"/>
      <c r="CX41" s="179"/>
      <c r="CY41" s="287"/>
      <c r="CZ41" s="179"/>
      <c r="DA41" s="179"/>
    </row>
    <row r="42" spans="1:105" ht="15">
      <c r="A42" s="127" t="s">
        <v>125</v>
      </c>
      <c r="B42" s="127"/>
      <c r="C42" s="127"/>
      <c r="D42" s="127"/>
      <c r="E42" s="127"/>
      <c r="F42" s="127"/>
      <c r="G42" s="127"/>
      <c r="H42" s="127"/>
      <c r="I42" s="127"/>
      <c r="J42" s="127"/>
      <c r="K42" s="127"/>
      <c r="L42" s="127"/>
      <c r="M42" s="127"/>
      <c r="N42" s="127">
        <v>6038.5</v>
      </c>
      <c r="O42" s="127"/>
      <c r="P42" s="127"/>
      <c r="Q42" s="127"/>
      <c r="R42" s="127"/>
      <c r="S42" s="127">
        <v>2635</v>
      </c>
      <c r="T42" s="301">
        <v>2827.5</v>
      </c>
      <c r="U42" s="288">
        <v>3056</v>
      </c>
      <c r="V42" s="127">
        <v>3070</v>
      </c>
      <c r="W42" s="127">
        <v>3375</v>
      </c>
      <c r="X42" s="127">
        <v>3479</v>
      </c>
      <c r="Y42" s="127">
        <v>3587</v>
      </c>
      <c r="Z42" s="127">
        <v>3642</v>
      </c>
      <c r="AA42" s="127">
        <v>3887</v>
      </c>
      <c r="AB42" s="143"/>
      <c r="AC42" s="127"/>
      <c r="AD42" s="127"/>
      <c r="AE42" s="127"/>
      <c r="AF42" s="127"/>
      <c r="AG42" s="127"/>
      <c r="AH42" s="127"/>
      <c r="AI42" s="127"/>
      <c r="AJ42" s="127"/>
      <c r="AK42" s="127"/>
      <c r="AL42" s="127"/>
      <c r="AM42" s="127"/>
      <c r="AN42" s="127">
        <v>7765</v>
      </c>
      <c r="AO42" s="127"/>
      <c r="AP42" s="127"/>
      <c r="AQ42" s="127"/>
      <c r="AR42" s="127"/>
      <c r="AS42" s="127">
        <v>8599.5</v>
      </c>
      <c r="AT42" s="127">
        <v>8938</v>
      </c>
      <c r="AU42" s="127">
        <v>8975.5</v>
      </c>
      <c r="AV42" s="127">
        <v>9401.5</v>
      </c>
      <c r="AW42" s="127">
        <v>9391</v>
      </c>
      <c r="AX42" s="127">
        <v>9863</v>
      </c>
      <c r="AY42" s="127">
        <v>11070</v>
      </c>
      <c r="AZ42" s="127">
        <v>11395</v>
      </c>
      <c r="BA42" s="127">
        <v>11906</v>
      </c>
      <c r="BB42" s="143"/>
      <c r="BC42" s="127"/>
      <c r="BD42" s="127"/>
      <c r="BE42" s="127"/>
      <c r="BF42" s="127"/>
      <c r="BG42" s="127"/>
      <c r="BH42" s="127"/>
      <c r="BI42" s="127"/>
      <c r="BJ42" s="127"/>
      <c r="BK42" s="127"/>
      <c r="BL42" s="127"/>
      <c r="BM42" s="127"/>
      <c r="BN42" s="6"/>
      <c r="BO42" s="127"/>
      <c r="BP42" s="127"/>
      <c r="BQ42" s="127"/>
      <c r="BR42" s="127"/>
      <c r="BS42" s="6"/>
      <c r="BT42" s="6"/>
      <c r="BU42" s="127"/>
      <c r="BV42" s="127"/>
      <c r="BW42" s="127"/>
      <c r="BX42" s="127">
        <v>3086</v>
      </c>
      <c r="BY42" s="127">
        <v>3483</v>
      </c>
      <c r="BZ42" s="6" t="s">
        <v>17</v>
      </c>
      <c r="CA42" s="6" t="s">
        <v>17</v>
      </c>
      <c r="CB42" s="143"/>
      <c r="CC42" s="127"/>
      <c r="CD42" s="127"/>
      <c r="CE42" s="127"/>
      <c r="CF42" s="127"/>
      <c r="CG42" s="127"/>
      <c r="CH42" s="127"/>
      <c r="CI42" s="127"/>
      <c r="CJ42" s="127"/>
      <c r="CK42" s="127"/>
      <c r="CL42" s="127"/>
      <c r="CM42" s="127"/>
      <c r="CO42" s="127"/>
      <c r="CP42" s="127"/>
      <c r="CQ42" s="127"/>
      <c r="CR42" s="127"/>
      <c r="CU42" s="127"/>
      <c r="CV42" s="127"/>
      <c r="CW42" s="127"/>
      <c r="CX42" s="127"/>
      <c r="CY42" s="21">
        <v>11564</v>
      </c>
      <c r="CZ42" s="486" t="s">
        <v>17</v>
      </c>
      <c r="DA42" s="6" t="s">
        <v>17</v>
      </c>
    </row>
    <row r="43" spans="1:105" ht="15">
      <c r="A43" s="127" t="s">
        <v>126</v>
      </c>
      <c r="B43" s="127"/>
      <c r="C43" s="127"/>
      <c r="D43" s="127"/>
      <c r="E43" s="127"/>
      <c r="F43" s="127"/>
      <c r="G43" s="127"/>
      <c r="H43" s="127"/>
      <c r="I43" s="127"/>
      <c r="J43" s="127"/>
      <c r="K43" s="127"/>
      <c r="L43" s="127"/>
      <c r="M43" s="127"/>
      <c r="N43" s="127">
        <v>2459</v>
      </c>
      <c r="O43" s="127"/>
      <c r="P43" s="127"/>
      <c r="Q43" s="127"/>
      <c r="R43" s="127"/>
      <c r="S43" s="127">
        <v>3090</v>
      </c>
      <c r="T43" s="301">
        <v>3257</v>
      </c>
      <c r="U43" s="288">
        <v>3354</v>
      </c>
      <c r="V43" s="127">
        <v>3455</v>
      </c>
      <c r="W43" s="127">
        <v>4312</v>
      </c>
      <c r="X43" s="127">
        <v>4614.5</v>
      </c>
      <c r="Y43" s="127">
        <v>4745</v>
      </c>
      <c r="Z43" s="127">
        <v>4175</v>
      </c>
      <c r="AA43" s="127">
        <v>4255</v>
      </c>
      <c r="AB43" s="143"/>
      <c r="AC43" s="127"/>
      <c r="AD43" s="127"/>
      <c r="AE43" s="127"/>
      <c r="AF43" s="127"/>
      <c r="AG43" s="127"/>
      <c r="AH43" s="127"/>
      <c r="AI43" s="127"/>
      <c r="AJ43" s="127"/>
      <c r="AK43" s="127"/>
      <c r="AL43" s="127"/>
      <c r="AM43" s="127"/>
      <c r="AN43" s="127">
        <v>4921</v>
      </c>
      <c r="AO43" s="127"/>
      <c r="AP43" s="127"/>
      <c r="AQ43" s="127"/>
      <c r="AR43" s="127"/>
      <c r="AS43" s="127">
        <v>6306</v>
      </c>
      <c r="AT43" s="127">
        <v>6761</v>
      </c>
      <c r="AU43" s="127">
        <v>7026</v>
      </c>
      <c r="AV43" s="127">
        <v>7302</v>
      </c>
      <c r="AW43" s="127">
        <v>9749.5</v>
      </c>
      <c r="AX43" s="127">
        <v>10083</v>
      </c>
      <c r="AY43" s="127">
        <v>10351</v>
      </c>
      <c r="AZ43" s="127">
        <v>8052</v>
      </c>
      <c r="BA43" s="127">
        <v>8211</v>
      </c>
      <c r="BB43" s="143"/>
      <c r="BC43" s="127"/>
      <c r="BD43" s="127"/>
      <c r="BE43" s="127"/>
      <c r="BF43" s="127"/>
      <c r="BG43" s="127"/>
      <c r="BH43" s="127"/>
      <c r="BI43" s="127"/>
      <c r="BJ43" s="127"/>
      <c r="BK43" s="127"/>
      <c r="BL43" s="127"/>
      <c r="BM43" s="127"/>
      <c r="BN43" s="6"/>
      <c r="BO43" s="127"/>
      <c r="BP43" s="127"/>
      <c r="BQ43" s="127"/>
      <c r="BR43" s="127"/>
      <c r="BS43" s="127"/>
      <c r="BT43" s="127"/>
      <c r="BU43" s="290"/>
      <c r="BV43" s="290"/>
      <c r="BW43" s="290"/>
      <c r="BX43" s="127">
        <v>4614.5</v>
      </c>
      <c r="BY43" s="366" t="s">
        <v>223</v>
      </c>
      <c r="BZ43" s="6" t="s">
        <v>17</v>
      </c>
      <c r="CA43" s="6" t="s">
        <v>17</v>
      </c>
      <c r="CB43" s="143"/>
      <c r="CC43" s="127"/>
      <c r="CD43" s="127"/>
      <c r="CE43" s="127"/>
      <c r="CF43" s="127"/>
      <c r="CG43" s="127"/>
      <c r="CH43" s="127"/>
      <c r="CI43" s="127"/>
      <c r="CJ43" s="127"/>
      <c r="CK43" s="127"/>
      <c r="CL43" s="127"/>
      <c r="CM43" s="127"/>
      <c r="CO43" s="127"/>
      <c r="CP43" s="127"/>
      <c r="CQ43" s="127"/>
      <c r="CR43" s="127"/>
      <c r="CS43" s="127"/>
      <c r="CT43" s="21"/>
      <c r="CU43" s="290"/>
      <c r="CV43" s="290"/>
      <c r="CW43" s="290"/>
      <c r="CX43" s="290"/>
      <c r="CY43" s="10" t="s">
        <v>17</v>
      </c>
      <c r="CZ43" s="6" t="s">
        <v>17</v>
      </c>
      <c r="DA43" s="6" t="s">
        <v>17</v>
      </c>
    </row>
    <row r="44" spans="1:105" ht="15">
      <c r="A44" s="127" t="s">
        <v>127</v>
      </c>
      <c r="B44" s="127"/>
      <c r="C44" s="127"/>
      <c r="D44" s="127"/>
      <c r="E44" s="127"/>
      <c r="F44" s="127"/>
      <c r="G44" s="127"/>
      <c r="H44" s="127"/>
      <c r="I44" s="127"/>
      <c r="J44" s="127"/>
      <c r="K44" s="127"/>
      <c r="L44" s="127"/>
      <c r="M44" s="127"/>
      <c r="N44" s="127">
        <v>2947.5</v>
      </c>
      <c r="O44" s="127"/>
      <c r="P44" s="127"/>
      <c r="Q44" s="127"/>
      <c r="R44" s="127"/>
      <c r="S44" s="127">
        <v>3672</v>
      </c>
      <c r="T44" s="301">
        <v>3816</v>
      </c>
      <c r="U44" s="288">
        <v>4005</v>
      </c>
      <c r="V44" s="127">
        <v>4170</v>
      </c>
      <c r="W44" s="127">
        <v>4350</v>
      </c>
      <c r="X44" s="127">
        <v>4560</v>
      </c>
      <c r="Y44" s="127">
        <v>4676</v>
      </c>
      <c r="Z44" s="127">
        <v>4894.5</v>
      </c>
      <c r="AA44" s="127">
        <v>5111</v>
      </c>
      <c r="AB44" s="143"/>
      <c r="AC44" s="127"/>
      <c r="AD44" s="127"/>
      <c r="AE44" s="127"/>
      <c r="AF44" s="127"/>
      <c r="AG44" s="127"/>
      <c r="AH44" s="127"/>
      <c r="AI44" s="127"/>
      <c r="AJ44" s="127"/>
      <c r="AK44" s="127"/>
      <c r="AL44" s="127"/>
      <c r="AM44" s="127"/>
      <c r="AN44" s="127">
        <v>4204</v>
      </c>
      <c r="AO44" s="127"/>
      <c r="AP44" s="127"/>
      <c r="AQ44" s="127"/>
      <c r="AR44" s="127"/>
      <c r="AS44" s="127">
        <v>4520</v>
      </c>
      <c r="AT44" s="127">
        <v>4657.5</v>
      </c>
      <c r="AU44" s="127">
        <v>4836</v>
      </c>
      <c r="AV44" s="127">
        <v>5016</v>
      </c>
      <c r="AW44" s="127">
        <v>5216</v>
      </c>
      <c r="AX44" s="127">
        <v>5370</v>
      </c>
      <c r="AY44" s="127">
        <v>5490</v>
      </c>
      <c r="AZ44" s="127">
        <v>5651</v>
      </c>
      <c r="BA44" s="127">
        <v>5792</v>
      </c>
      <c r="BB44" s="143"/>
      <c r="BC44" s="127"/>
      <c r="BD44" s="127"/>
      <c r="BE44" s="127"/>
      <c r="BF44" s="127"/>
      <c r="BG44" s="127"/>
      <c r="BH44" s="127"/>
      <c r="BI44" s="127"/>
      <c r="BJ44" s="127"/>
      <c r="BK44" s="127"/>
      <c r="BL44" s="127"/>
      <c r="BM44" s="127"/>
      <c r="BN44" s="6"/>
      <c r="BO44" s="127"/>
      <c r="BP44" s="127"/>
      <c r="BQ44" s="127"/>
      <c r="BR44" s="127"/>
      <c r="BS44" s="6"/>
      <c r="BT44" s="6"/>
      <c r="BU44" s="127"/>
      <c r="BV44" s="127"/>
      <c r="BW44" s="127"/>
      <c r="BX44" s="127">
        <v>3624</v>
      </c>
      <c r="BY44" s="127">
        <v>4140</v>
      </c>
      <c r="BZ44" s="6" t="s">
        <v>17</v>
      </c>
      <c r="CA44" s="6" t="s">
        <v>17</v>
      </c>
      <c r="CB44" s="143"/>
      <c r="CC44" s="127"/>
      <c r="CD44" s="127"/>
      <c r="CE44" s="127"/>
      <c r="CF44" s="127"/>
      <c r="CG44" s="127"/>
      <c r="CH44" s="127"/>
      <c r="CI44" s="127"/>
      <c r="CJ44" s="127"/>
      <c r="CK44" s="127"/>
      <c r="CL44" s="127"/>
      <c r="CM44" s="127"/>
      <c r="CO44" s="127"/>
      <c r="CP44" s="127"/>
      <c r="CQ44" s="127"/>
      <c r="CR44" s="127"/>
      <c r="CU44" s="127"/>
      <c r="CV44" s="127"/>
      <c r="CW44" s="127"/>
      <c r="CX44" s="127"/>
      <c r="CY44" s="21">
        <v>4128</v>
      </c>
      <c r="CZ44" s="6" t="s">
        <v>17</v>
      </c>
      <c r="DA44" s="6" t="s">
        <v>17</v>
      </c>
    </row>
    <row r="45" spans="1:105" ht="15">
      <c r="A45" s="127" t="s">
        <v>128</v>
      </c>
      <c r="B45" s="127"/>
      <c r="C45" s="127"/>
      <c r="D45" s="127"/>
      <c r="E45" s="127"/>
      <c r="F45" s="127"/>
      <c r="G45" s="127"/>
      <c r="H45" s="127"/>
      <c r="I45" s="127"/>
      <c r="J45" s="127"/>
      <c r="K45" s="127"/>
      <c r="L45" s="127"/>
      <c r="M45" s="127"/>
      <c r="N45" s="127">
        <v>1952</v>
      </c>
      <c r="O45" s="127"/>
      <c r="P45" s="127"/>
      <c r="Q45" s="127"/>
      <c r="R45" s="127"/>
      <c r="S45" s="127">
        <v>2425</v>
      </c>
      <c r="T45" s="301">
        <v>2310</v>
      </c>
      <c r="U45" s="288">
        <v>2512</v>
      </c>
      <c r="V45" s="127">
        <v>2688</v>
      </c>
      <c r="W45" s="127">
        <v>2555</v>
      </c>
      <c r="X45" s="127">
        <v>2670</v>
      </c>
      <c r="Y45" s="127">
        <v>2773</v>
      </c>
      <c r="Z45" s="127">
        <v>2991.5</v>
      </c>
      <c r="AA45" s="127">
        <v>3160</v>
      </c>
      <c r="AB45" s="143"/>
      <c r="AC45" s="127"/>
      <c r="AD45" s="127"/>
      <c r="AE45" s="127"/>
      <c r="AF45" s="127"/>
      <c r="AG45" s="127"/>
      <c r="AH45" s="127"/>
      <c r="AI45" s="127"/>
      <c r="AJ45" s="127"/>
      <c r="AK45" s="127"/>
      <c r="AL45" s="127"/>
      <c r="AM45" s="127"/>
      <c r="AN45" s="127">
        <v>2960</v>
      </c>
      <c r="AO45" s="127"/>
      <c r="AP45" s="127"/>
      <c r="AQ45" s="127"/>
      <c r="AR45" s="127"/>
      <c r="AS45" s="127">
        <v>3476</v>
      </c>
      <c r="AT45" s="127">
        <v>3680</v>
      </c>
      <c r="AU45" s="127">
        <v>3383</v>
      </c>
      <c r="AV45" s="127">
        <v>3520</v>
      </c>
      <c r="AW45" s="127">
        <v>3872</v>
      </c>
      <c r="AX45" s="127">
        <v>4016</v>
      </c>
      <c r="AY45" s="127">
        <v>4176</v>
      </c>
      <c r="AZ45" s="127">
        <v>4423</v>
      </c>
      <c r="BA45" s="127">
        <v>4352</v>
      </c>
      <c r="BB45" s="143"/>
      <c r="BC45" s="127"/>
      <c r="BD45" s="127"/>
      <c r="BE45" s="127"/>
      <c r="BF45" s="127"/>
      <c r="BG45" s="127"/>
      <c r="BH45" s="127"/>
      <c r="BI45" s="127"/>
      <c r="BJ45" s="127"/>
      <c r="BK45" s="127"/>
      <c r="BL45" s="127"/>
      <c r="BM45" s="127"/>
      <c r="BN45" s="127"/>
      <c r="BO45" s="127"/>
      <c r="BP45" s="127"/>
      <c r="BQ45" s="127"/>
      <c r="BR45" s="127"/>
      <c r="BS45" s="6"/>
      <c r="BT45" s="6"/>
      <c r="BU45" s="290"/>
      <c r="BV45" s="290"/>
      <c r="BW45" s="290"/>
      <c r="BX45" s="127">
        <v>3152</v>
      </c>
      <c r="BY45" s="127">
        <v>3400</v>
      </c>
      <c r="BZ45" s="6">
        <v>6192</v>
      </c>
      <c r="CA45" s="6">
        <v>6912</v>
      </c>
      <c r="CB45" s="143"/>
      <c r="CC45" s="127"/>
      <c r="CD45" s="127"/>
      <c r="CE45" s="127"/>
      <c r="CF45" s="127"/>
      <c r="CG45" s="127"/>
      <c r="CH45" s="127"/>
      <c r="CI45" s="127"/>
      <c r="CJ45" s="127"/>
      <c r="CK45" s="127"/>
      <c r="CL45" s="127"/>
      <c r="CM45" s="127"/>
      <c r="CN45" s="127"/>
      <c r="CO45" s="127"/>
      <c r="CP45" s="127"/>
      <c r="CQ45" s="127"/>
      <c r="CR45" s="127"/>
      <c r="CU45" s="290"/>
      <c r="CV45" s="290"/>
      <c r="CW45" s="290"/>
      <c r="CX45" s="290"/>
      <c r="CY45" s="369">
        <v>4767</v>
      </c>
      <c r="CZ45" s="6">
        <v>6192</v>
      </c>
      <c r="DA45" s="6">
        <v>6912</v>
      </c>
    </row>
    <row r="46" spans="1:105" ht="15">
      <c r="A46" s="127" t="s">
        <v>129</v>
      </c>
      <c r="B46" s="127"/>
      <c r="C46" s="127"/>
      <c r="D46" s="127"/>
      <c r="E46" s="127"/>
      <c r="F46" s="127"/>
      <c r="G46" s="127"/>
      <c r="H46" s="127"/>
      <c r="I46" s="127"/>
      <c r="J46" s="127"/>
      <c r="K46" s="127"/>
      <c r="L46" s="127"/>
      <c r="M46" s="127"/>
      <c r="N46" s="127">
        <v>2955</v>
      </c>
      <c r="O46" s="127"/>
      <c r="P46" s="127"/>
      <c r="Q46" s="127"/>
      <c r="R46" s="127"/>
      <c r="S46" s="127">
        <v>3758.5</v>
      </c>
      <c r="T46" s="301">
        <v>2610</v>
      </c>
      <c r="U46" s="288">
        <v>2708.5</v>
      </c>
      <c r="V46" s="127">
        <v>2811</v>
      </c>
      <c r="W46" s="127">
        <v>3117.5</v>
      </c>
      <c r="X46" s="127">
        <v>3334</v>
      </c>
      <c r="Y46" s="127">
        <v>3552</v>
      </c>
      <c r="Z46" s="127">
        <v>3786</v>
      </c>
      <c r="AA46" s="127">
        <v>3952</v>
      </c>
      <c r="AB46" s="143"/>
      <c r="AC46" s="127"/>
      <c r="AD46" s="127"/>
      <c r="AE46" s="127"/>
      <c r="AF46" s="127"/>
      <c r="AG46" s="127"/>
      <c r="AH46" s="127"/>
      <c r="AI46" s="127"/>
      <c r="AJ46" s="127"/>
      <c r="AK46" s="127"/>
      <c r="AL46" s="127"/>
      <c r="AM46" s="127"/>
      <c r="AN46" s="127">
        <v>3735</v>
      </c>
      <c r="AO46" s="127"/>
      <c r="AP46" s="127"/>
      <c r="AQ46" s="127"/>
      <c r="AR46" s="127"/>
      <c r="AS46" s="127">
        <v>5230</v>
      </c>
      <c r="AT46" s="127">
        <v>5304</v>
      </c>
      <c r="AU46" s="127">
        <v>5574.5</v>
      </c>
      <c r="AV46" s="127">
        <v>5781</v>
      </c>
      <c r="AW46" s="127">
        <v>6271.5</v>
      </c>
      <c r="AX46" s="127">
        <v>6616</v>
      </c>
      <c r="AY46" s="127">
        <v>6873</v>
      </c>
      <c r="AZ46" s="127">
        <v>7150</v>
      </c>
      <c r="BA46" s="127">
        <v>7188</v>
      </c>
      <c r="BB46" s="143"/>
      <c r="BC46" s="127"/>
      <c r="BD46" s="127"/>
      <c r="BE46" s="127"/>
      <c r="BF46" s="127"/>
      <c r="BG46" s="127"/>
      <c r="BH46" s="127"/>
      <c r="BI46" s="127"/>
      <c r="BJ46" s="127"/>
      <c r="BK46" s="127"/>
      <c r="BL46" s="127"/>
      <c r="BM46" s="127"/>
      <c r="BN46" s="6"/>
      <c r="BO46" s="127"/>
      <c r="BP46" s="127"/>
      <c r="BQ46" s="127"/>
      <c r="BR46" s="127"/>
      <c r="BS46" s="6"/>
      <c r="BT46" s="6"/>
      <c r="BU46" s="290"/>
      <c r="BV46" s="290"/>
      <c r="BW46" s="290"/>
      <c r="BX46" s="127">
        <v>3240.5</v>
      </c>
      <c r="BY46" s="127">
        <v>3447</v>
      </c>
      <c r="BZ46" s="6">
        <v>6816</v>
      </c>
      <c r="CA46" s="6">
        <v>7160</v>
      </c>
      <c r="CB46" s="143"/>
      <c r="CC46" s="127"/>
      <c r="CD46" s="127"/>
      <c r="CE46" s="127"/>
      <c r="CF46" s="127"/>
      <c r="CG46" s="127"/>
      <c r="CH46" s="127"/>
      <c r="CI46" s="127"/>
      <c r="CJ46" s="127"/>
      <c r="CK46" s="127"/>
      <c r="CL46" s="127"/>
      <c r="CM46" s="127"/>
      <c r="CO46" s="127"/>
      <c r="CP46" s="127"/>
      <c r="CQ46" s="127"/>
      <c r="CR46" s="127"/>
      <c r="CU46" s="290"/>
      <c r="CV46" s="290"/>
      <c r="CW46" s="290"/>
      <c r="CX46" s="290"/>
      <c r="CY46" s="369">
        <v>6561</v>
      </c>
      <c r="CZ46" s="6">
        <v>9892</v>
      </c>
      <c r="DA46" s="6">
        <v>10388</v>
      </c>
    </row>
    <row r="47" spans="1:105" ht="15">
      <c r="A47" s="127" t="s">
        <v>130</v>
      </c>
      <c r="B47" s="127"/>
      <c r="C47" s="127"/>
      <c r="D47" s="127"/>
      <c r="E47" s="127"/>
      <c r="F47" s="127"/>
      <c r="G47" s="127"/>
      <c r="H47" s="127"/>
      <c r="I47" s="127"/>
      <c r="J47" s="127"/>
      <c r="K47" s="127"/>
      <c r="L47" s="127"/>
      <c r="M47" s="127"/>
      <c r="N47" s="127">
        <v>3924</v>
      </c>
      <c r="O47" s="127"/>
      <c r="P47" s="127"/>
      <c r="Q47" s="127"/>
      <c r="R47" s="127"/>
      <c r="S47" s="127">
        <v>4885</v>
      </c>
      <c r="T47" s="301">
        <v>4964</v>
      </c>
      <c r="U47" s="288">
        <v>5169</v>
      </c>
      <c r="V47" s="127">
        <v>5338</v>
      </c>
      <c r="W47" s="127">
        <v>5350</v>
      </c>
      <c r="X47" s="127">
        <v>5338</v>
      </c>
      <c r="Y47" s="127">
        <v>5338</v>
      </c>
      <c r="Z47" s="127">
        <v>5349</v>
      </c>
      <c r="AA47" s="127">
        <v>5396</v>
      </c>
      <c r="AB47" s="143"/>
      <c r="AC47" s="127"/>
      <c r="AD47" s="127"/>
      <c r="AE47" s="127"/>
      <c r="AF47" s="127"/>
      <c r="AG47" s="127"/>
      <c r="AH47" s="127"/>
      <c r="AI47" s="127"/>
      <c r="AJ47" s="127"/>
      <c r="AK47" s="127"/>
      <c r="AL47" s="127"/>
      <c r="AM47" s="127"/>
      <c r="AN47" s="127">
        <v>7002</v>
      </c>
      <c r="AO47" s="127"/>
      <c r="AP47" s="127"/>
      <c r="AQ47" s="127"/>
      <c r="AR47" s="127"/>
      <c r="AS47" s="127">
        <v>5019</v>
      </c>
      <c r="AT47" s="127">
        <v>5082</v>
      </c>
      <c r="AU47" s="127">
        <v>5332</v>
      </c>
      <c r="AV47" s="127">
        <v>5482</v>
      </c>
      <c r="AW47" s="127">
        <v>5393</v>
      </c>
      <c r="AX47" s="127">
        <v>5397</v>
      </c>
      <c r="AY47" s="127">
        <v>5400</v>
      </c>
      <c r="AZ47" s="127">
        <v>5458</v>
      </c>
      <c r="BA47" s="127">
        <v>5560</v>
      </c>
      <c r="BB47" s="143"/>
      <c r="BC47" s="127"/>
      <c r="BD47" s="127"/>
      <c r="BE47" s="127"/>
      <c r="BF47" s="127"/>
      <c r="BG47" s="127"/>
      <c r="BH47" s="127"/>
      <c r="BI47" s="127"/>
      <c r="BJ47" s="127"/>
      <c r="BK47" s="127"/>
      <c r="BL47" s="127"/>
      <c r="BM47" s="127"/>
      <c r="BN47" s="127"/>
      <c r="BO47" s="127"/>
      <c r="BP47" s="127"/>
      <c r="BQ47" s="127"/>
      <c r="BR47" s="127"/>
      <c r="BS47" s="6"/>
      <c r="BT47" s="6"/>
      <c r="BU47" s="127"/>
      <c r="BV47" s="127"/>
      <c r="BW47" s="127"/>
      <c r="BX47" s="127">
        <v>5499.5</v>
      </c>
      <c r="BY47" s="127">
        <v>5507</v>
      </c>
      <c r="BZ47" s="6" t="s">
        <v>17</v>
      </c>
      <c r="CA47" s="6" t="s">
        <v>17</v>
      </c>
      <c r="CB47" s="143"/>
      <c r="CC47" s="127"/>
      <c r="CD47" s="127"/>
      <c r="CE47" s="127"/>
      <c r="CF47" s="127"/>
      <c r="CG47" s="127"/>
      <c r="CH47" s="127"/>
      <c r="CI47" s="127"/>
      <c r="CJ47" s="127"/>
      <c r="CK47" s="127"/>
      <c r="CL47" s="127"/>
      <c r="CM47" s="127"/>
      <c r="CN47" s="127"/>
      <c r="CO47" s="127"/>
      <c r="CP47" s="127"/>
      <c r="CQ47" s="127"/>
      <c r="CR47" s="127"/>
      <c r="CU47" s="127"/>
      <c r="CV47" s="127"/>
      <c r="CW47" s="127"/>
      <c r="CX47" s="127"/>
      <c r="CY47" s="21">
        <v>5536</v>
      </c>
      <c r="CZ47" s="6" t="s">
        <v>17</v>
      </c>
      <c r="DA47" s="6" t="s">
        <v>17</v>
      </c>
    </row>
    <row r="48" spans="1:105" ht="15">
      <c r="A48" s="127" t="s">
        <v>131</v>
      </c>
      <c r="B48" s="127"/>
      <c r="C48" s="127"/>
      <c r="D48" s="127"/>
      <c r="E48" s="127"/>
      <c r="F48" s="127"/>
      <c r="G48" s="127"/>
      <c r="H48" s="127"/>
      <c r="I48" s="127"/>
      <c r="J48" s="127"/>
      <c r="K48" s="127"/>
      <c r="L48" s="127"/>
      <c r="M48" s="127"/>
      <c r="N48" s="127">
        <v>2850</v>
      </c>
      <c r="O48" s="127"/>
      <c r="P48" s="127"/>
      <c r="Q48" s="127"/>
      <c r="R48" s="127"/>
      <c r="S48" s="307">
        <v>3690</v>
      </c>
      <c r="T48" s="301">
        <v>2460</v>
      </c>
      <c r="U48" s="288">
        <v>2640</v>
      </c>
      <c r="V48" s="127">
        <v>2732</v>
      </c>
      <c r="W48" s="127">
        <v>2822</v>
      </c>
      <c r="X48" s="127">
        <v>2897</v>
      </c>
      <c r="Y48" s="127">
        <v>3070</v>
      </c>
      <c r="Z48" s="127">
        <v>3100</v>
      </c>
      <c r="AA48" s="127">
        <v>3300</v>
      </c>
      <c r="AB48" s="143"/>
      <c r="AC48" s="127"/>
      <c r="AD48" s="127"/>
      <c r="AE48" s="127"/>
      <c r="AF48" s="127"/>
      <c r="AG48" s="127"/>
      <c r="AH48" s="127"/>
      <c r="AI48" s="127"/>
      <c r="AJ48" s="127"/>
      <c r="AK48" s="127"/>
      <c r="AL48" s="127"/>
      <c r="AM48" s="127"/>
      <c r="AN48" s="127">
        <v>4020</v>
      </c>
      <c r="AO48" s="127"/>
      <c r="AP48" s="127"/>
      <c r="AQ48" s="127"/>
      <c r="AR48" s="127"/>
      <c r="AS48" s="127">
        <v>4740</v>
      </c>
      <c r="AT48" s="127">
        <v>4740</v>
      </c>
      <c r="AU48" s="127">
        <v>5370</v>
      </c>
      <c r="AV48" s="127">
        <v>5460</v>
      </c>
      <c r="AW48" s="127">
        <v>5730</v>
      </c>
      <c r="AX48" s="127">
        <v>5537</v>
      </c>
      <c r="AY48" s="127">
        <v>5730</v>
      </c>
      <c r="AZ48" s="127">
        <v>5980</v>
      </c>
      <c r="BA48" s="127">
        <v>6412.5</v>
      </c>
      <c r="BB48" s="143"/>
      <c r="BC48" s="127"/>
      <c r="BD48" s="127"/>
      <c r="BE48" s="127"/>
      <c r="BF48" s="127"/>
      <c r="BG48" s="127"/>
      <c r="BH48" s="127"/>
      <c r="BI48" s="127"/>
      <c r="BJ48" s="127"/>
      <c r="BK48" s="127"/>
      <c r="BL48" s="127"/>
      <c r="BM48" s="127"/>
      <c r="BN48" s="6"/>
      <c r="BO48" s="127"/>
      <c r="BP48" s="127"/>
      <c r="BQ48" s="127"/>
      <c r="BR48" s="127"/>
      <c r="BS48" s="127"/>
      <c r="BT48" s="127"/>
      <c r="BU48" s="127"/>
      <c r="BV48" s="127"/>
      <c r="BW48" s="127"/>
      <c r="BX48" s="127">
        <v>4500</v>
      </c>
      <c r="BY48" s="127">
        <v>4500</v>
      </c>
      <c r="BZ48" s="6">
        <v>9970.5</v>
      </c>
      <c r="CA48" s="6">
        <v>9470.5</v>
      </c>
      <c r="CB48" s="143"/>
      <c r="CC48" s="127"/>
      <c r="CD48" s="127"/>
      <c r="CE48" s="127"/>
      <c r="CF48" s="127"/>
      <c r="CG48" s="127"/>
      <c r="CH48" s="127"/>
      <c r="CI48" s="127"/>
      <c r="CJ48" s="127"/>
      <c r="CK48" s="127"/>
      <c r="CL48" s="127"/>
      <c r="CM48" s="127"/>
      <c r="CO48" s="127"/>
      <c r="CP48" s="127"/>
      <c r="CQ48" s="127"/>
      <c r="CR48" s="127"/>
      <c r="CS48" s="127"/>
      <c r="CT48" s="21"/>
      <c r="CU48" s="127"/>
      <c r="CV48" s="127"/>
      <c r="CW48" s="127"/>
      <c r="CX48" s="127"/>
      <c r="CY48" s="21">
        <v>4500</v>
      </c>
      <c r="CZ48" s="6">
        <v>9970.5</v>
      </c>
      <c r="DA48" s="6">
        <v>9470.5</v>
      </c>
    </row>
    <row r="49" spans="1:105" ht="15">
      <c r="A49" s="127" t="s">
        <v>132</v>
      </c>
      <c r="B49" s="127"/>
      <c r="C49" s="127"/>
      <c r="D49" s="127"/>
      <c r="E49" s="127"/>
      <c r="F49" s="127"/>
      <c r="G49" s="127"/>
      <c r="H49" s="127"/>
      <c r="I49" s="127"/>
      <c r="J49" s="127"/>
      <c r="K49" s="127"/>
      <c r="L49" s="127"/>
      <c r="M49" s="127"/>
      <c r="N49" s="127">
        <v>1755</v>
      </c>
      <c r="O49" s="127"/>
      <c r="P49" s="127"/>
      <c r="Q49" s="127"/>
      <c r="R49" s="127"/>
      <c r="S49" s="127">
        <v>2310</v>
      </c>
      <c r="T49" s="301">
        <v>2490</v>
      </c>
      <c r="U49" s="288">
        <v>2615</v>
      </c>
      <c r="V49" s="127">
        <v>2700</v>
      </c>
      <c r="W49" s="127">
        <v>2685</v>
      </c>
      <c r="X49" s="127">
        <v>2754.5</v>
      </c>
      <c r="Y49" s="127">
        <v>2820</v>
      </c>
      <c r="Z49" s="127">
        <v>2997</v>
      </c>
      <c r="AA49" s="127">
        <v>3262.5</v>
      </c>
      <c r="AB49" s="143"/>
      <c r="AC49" s="127"/>
      <c r="AD49" s="127"/>
      <c r="AE49" s="127"/>
      <c r="AF49" s="127"/>
      <c r="AG49" s="127"/>
      <c r="AH49" s="127"/>
      <c r="AI49" s="127"/>
      <c r="AJ49" s="127"/>
      <c r="AK49" s="127"/>
      <c r="AL49" s="127"/>
      <c r="AM49" s="127"/>
      <c r="AN49" s="127">
        <v>2287.5</v>
      </c>
      <c r="AO49" s="127"/>
      <c r="AP49" s="127"/>
      <c r="AQ49" s="127"/>
      <c r="AR49" s="127"/>
      <c r="AS49" s="127">
        <v>3030</v>
      </c>
      <c r="AT49" s="127">
        <v>3311.5</v>
      </c>
      <c r="AU49" s="127">
        <v>3386.5</v>
      </c>
      <c r="AV49" s="127">
        <v>3559</v>
      </c>
      <c r="AW49" s="127">
        <v>3626.5</v>
      </c>
      <c r="AX49" s="127">
        <v>3671.5</v>
      </c>
      <c r="AY49" s="127">
        <v>4050</v>
      </c>
      <c r="AZ49" s="127">
        <v>4110</v>
      </c>
      <c r="BA49" s="127">
        <v>4251</v>
      </c>
      <c r="BB49" s="143"/>
      <c r="BC49" s="127"/>
      <c r="BD49" s="127"/>
      <c r="BE49" s="127"/>
      <c r="BF49" s="127"/>
      <c r="BG49" s="127"/>
      <c r="BH49" s="127"/>
      <c r="BI49" s="127"/>
      <c r="BJ49" s="127"/>
      <c r="BK49" s="127"/>
      <c r="BL49" s="127"/>
      <c r="BM49" s="127"/>
      <c r="BN49" s="6"/>
      <c r="BO49" s="127"/>
      <c r="BP49" s="127"/>
      <c r="BQ49" s="127"/>
      <c r="BR49" s="127"/>
      <c r="BS49" s="6"/>
      <c r="BT49" s="6"/>
      <c r="BU49" s="127"/>
      <c r="BV49" s="127"/>
      <c r="BW49" s="127"/>
      <c r="BX49" s="127">
        <v>2760</v>
      </c>
      <c r="BY49" s="366" t="s">
        <v>223</v>
      </c>
      <c r="BZ49" s="6" t="s">
        <v>17</v>
      </c>
      <c r="CA49" s="6">
        <v>5140</v>
      </c>
      <c r="CB49" s="143"/>
      <c r="CC49" s="127"/>
      <c r="CD49" s="127"/>
      <c r="CE49" s="127"/>
      <c r="CF49" s="127"/>
      <c r="CG49" s="127"/>
      <c r="CH49" s="127"/>
      <c r="CI49" s="127"/>
      <c r="CJ49" s="127"/>
      <c r="CK49" s="127"/>
      <c r="CL49" s="127"/>
      <c r="CM49" s="127"/>
      <c r="CO49" s="127"/>
      <c r="CP49" s="127"/>
      <c r="CQ49" s="127"/>
      <c r="CR49" s="127"/>
      <c r="CU49" s="127"/>
      <c r="CV49" s="127"/>
      <c r="CW49" s="127"/>
      <c r="CX49" s="127"/>
      <c r="CY49" s="10" t="s">
        <v>17</v>
      </c>
      <c r="CZ49" s="6" t="s">
        <v>17</v>
      </c>
      <c r="DA49" s="6">
        <v>5140</v>
      </c>
    </row>
    <row r="50" spans="1:105" ht="15">
      <c r="A50" s="127" t="s">
        <v>133</v>
      </c>
      <c r="B50" s="127"/>
      <c r="C50" s="127"/>
      <c r="D50" s="127"/>
      <c r="E50" s="127"/>
      <c r="F50" s="127"/>
      <c r="G50" s="127"/>
      <c r="H50" s="127"/>
      <c r="I50" s="127"/>
      <c r="J50" s="127"/>
      <c r="K50" s="127"/>
      <c r="L50" s="127"/>
      <c r="M50" s="127"/>
      <c r="N50" s="127">
        <v>2796</v>
      </c>
      <c r="O50" s="127"/>
      <c r="P50" s="127"/>
      <c r="Q50" s="127"/>
      <c r="R50" s="127"/>
      <c r="S50" s="127">
        <v>3823</v>
      </c>
      <c r="T50" s="301">
        <v>3833</v>
      </c>
      <c r="U50" s="288">
        <v>3879</v>
      </c>
      <c r="V50" s="127">
        <v>3896.5</v>
      </c>
      <c r="W50" s="127">
        <v>3969.5</v>
      </c>
      <c r="X50" s="127">
        <v>4086</v>
      </c>
      <c r="Y50" s="127">
        <v>4160</v>
      </c>
      <c r="Z50" s="127">
        <v>4056.5</v>
      </c>
      <c r="AA50" s="127">
        <v>4123</v>
      </c>
      <c r="AB50" s="143"/>
      <c r="AC50" s="127"/>
      <c r="AD50" s="127"/>
      <c r="AE50" s="127"/>
      <c r="AF50" s="127"/>
      <c r="AG50" s="127"/>
      <c r="AH50" s="127"/>
      <c r="AI50" s="127"/>
      <c r="AJ50" s="127"/>
      <c r="AK50" s="127"/>
      <c r="AL50" s="127"/>
      <c r="AM50" s="127"/>
      <c r="AN50" s="127">
        <v>3467.5</v>
      </c>
      <c r="AO50" s="127"/>
      <c r="AP50" s="127"/>
      <c r="AQ50" s="127"/>
      <c r="AR50" s="127"/>
      <c r="AS50" s="127">
        <v>4304.5</v>
      </c>
      <c r="AT50" s="127">
        <v>4059</v>
      </c>
      <c r="AU50" s="127">
        <v>4059</v>
      </c>
      <c r="AV50" s="127">
        <v>4196</v>
      </c>
      <c r="AW50" s="127">
        <v>4576.5</v>
      </c>
      <c r="AX50" s="127">
        <v>4521.5</v>
      </c>
      <c r="AY50" s="127">
        <v>4921</v>
      </c>
      <c r="AZ50" s="127">
        <v>4615</v>
      </c>
      <c r="BA50" s="127">
        <v>4749.5</v>
      </c>
      <c r="BB50" s="143"/>
      <c r="BC50" s="127"/>
      <c r="BD50" s="127"/>
      <c r="BE50" s="127"/>
      <c r="BF50" s="127"/>
      <c r="BG50" s="127"/>
      <c r="BH50" s="127"/>
      <c r="BI50" s="127"/>
      <c r="BJ50" s="127"/>
      <c r="BK50" s="127"/>
      <c r="BL50" s="127"/>
      <c r="BM50" s="127"/>
      <c r="BN50" s="6"/>
      <c r="BO50" s="127"/>
      <c r="BP50" s="127"/>
      <c r="BQ50" s="127"/>
      <c r="BR50" s="127"/>
      <c r="BS50" s="6"/>
      <c r="BT50" s="6"/>
      <c r="BU50" s="127"/>
      <c r="BV50" s="127"/>
      <c r="BW50" s="127"/>
      <c r="BX50" s="127"/>
      <c r="BY50" s="6" t="s">
        <v>17</v>
      </c>
      <c r="BZ50" s="6" t="s">
        <v>17</v>
      </c>
      <c r="CA50" s="6" t="s">
        <v>17</v>
      </c>
      <c r="CB50" s="143"/>
      <c r="CC50" s="127"/>
      <c r="CD50" s="127"/>
      <c r="CE50" s="127"/>
      <c r="CF50" s="127"/>
      <c r="CG50" s="127"/>
      <c r="CH50" s="127"/>
      <c r="CI50" s="127"/>
      <c r="CJ50" s="127"/>
      <c r="CK50" s="127"/>
      <c r="CL50" s="127"/>
      <c r="CM50" s="127"/>
      <c r="CO50" s="127"/>
      <c r="CP50" s="127"/>
      <c r="CQ50" s="127"/>
      <c r="CR50" s="127"/>
      <c r="CU50" s="127"/>
      <c r="CV50" s="127"/>
      <c r="CW50" s="127"/>
      <c r="CX50" s="127"/>
      <c r="CY50" s="21">
        <v>8430</v>
      </c>
      <c r="CZ50" s="6" t="s">
        <v>17</v>
      </c>
      <c r="DA50" s="6" t="s">
        <v>17</v>
      </c>
    </row>
    <row r="51" spans="1:105" ht="15">
      <c r="A51" s="127" t="s">
        <v>134</v>
      </c>
      <c r="B51" s="127"/>
      <c r="C51" s="127"/>
      <c r="D51" s="127"/>
      <c r="E51" s="127"/>
      <c r="F51" s="127"/>
      <c r="G51" s="127"/>
      <c r="H51" s="127"/>
      <c r="I51" s="127"/>
      <c r="J51" s="127"/>
      <c r="K51" s="127"/>
      <c r="L51" s="127"/>
      <c r="M51" s="127"/>
      <c r="N51" s="127">
        <v>3442</v>
      </c>
      <c r="O51" s="127"/>
      <c r="P51" s="127"/>
      <c r="Q51" s="127"/>
      <c r="R51" s="127"/>
      <c r="S51" s="127">
        <v>4146</v>
      </c>
      <c r="T51" s="301">
        <v>4470</v>
      </c>
      <c r="U51" s="288">
        <v>4263</v>
      </c>
      <c r="V51" s="127">
        <v>4485.5</v>
      </c>
      <c r="W51" s="127">
        <v>4862</v>
      </c>
      <c r="X51" s="127">
        <v>4909</v>
      </c>
      <c r="Y51" s="127">
        <v>4909</v>
      </c>
      <c r="Z51" s="127">
        <v>4759</v>
      </c>
      <c r="AA51" s="127">
        <v>4682</v>
      </c>
      <c r="AB51" s="143"/>
      <c r="AC51" s="127"/>
      <c r="AD51" s="127"/>
      <c r="AE51" s="127"/>
      <c r="AF51" s="127"/>
      <c r="AG51" s="127"/>
      <c r="AH51" s="127"/>
      <c r="AI51" s="127"/>
      <c r="AJ51" s="127"/>
      <c r="AK51" s="127"/>
      <c r="AL51" s="127"/>
      <c r="AM51" s="127"/>
      <c r="AN51" s="127">
        <v>6336</v>
      </c>
      <c r="AO51" s="127"/>
      <c r="AP51" s="127"/>
      <c r="AQ51" s="127"/>
      <c r="AR51" s="127"/>
      <c r="AS51" s="127">
        <v>7340</v>
      </c>
      <c r="AT51" s="127">
        <v>7607</v>
      </c>
      <c r="AU51" s="127">
        <v>7953.5</v>
      </c>
      <c r="AV51" s="127">
        <v>7846</v>
      </c>
      <c r="AW51" s="127">
        <v>9268</v>
      </c>
      <c r="AX51" s="127">
        <v>9401</v>
      </c>
      <c r="AY51" s="127">
        <v>9401</v>
      </c>
      <c r="AZ51" s="127">
        <v>8725</v>
      </c>
      <c r="BA51" s="127">
        <v>8780</v>
      </c>
      <c r="BB51" s="143"/>
      <c r="BC51" s="127"/>
      <c r="BD51" s="127"/>
      <c r="BE51" s="127"/>
      <c r="BF51" s="127"/>
      <c r="BG51" s="127"/>
      <c r="BH51" s="127"/>
      <c r="BI51" s="127"/>
      <c r="BJ51" s="127"/>
      <c r="BK51" s="127"/>
      <c r="BL51" s="127"/>
      <c r="BM51" s="127"/>
      <c r="BN51" s="6"/>
      <c r="BO51" s="127"/>
      <c r="BP51" s="127"/>
      <c r="BQ51" s="127"/>
      <c r="BR51" s="127"/>
      <c r="BS51" s="127"/>
      <c r="BT51" s="127"/>
      <c r="BU51" s="127"/>
      <c r="BV51" s="127"/>
      <c r="BW51" s="127"/>
      <c r="BX51" s="127">
        <v>6300</v>
      </c>
      <c r="BY51" s="127">
        <v>6800</v>
      </c>
      <c r="BZ51" s="127">
        <v>8600</v>
      </c>
      <c r="CA51" s="127">
        <v>8600</v>
      </c>
      <c r="CB51" s="143"/>
      <c r="CC51" s="127"/>
      <c r="CD51" s="127"/>
      <c r="CE51" s="127"/>
      <c r="CF51" s="127"/>
      <c r="CG51" s="127"/>
      <c r="CH51" s="127"/>
      <c r="CI51" s="127"/>
      <c r="CJ51" s="127"/>
      <c r="CK51" s="127"/>
      <c r="CL51" s="127"/>
      <c r="CM51" s="127"/>
      <c r="CO51" s="127"/>
      <c r="CP51" s="127"/>
      <c r="CQ51" s="127"/>
      <c r="CR51" s="127"/>
      <c r="CS51" s="127"/>
      <c r="CT51" s="21"/>
      <c r="CU51" s="127"/>
      <c r="CV51" s="127"/>
      <c r="CW51" s="127"/>
      <c r="CX51" s="127"/>
      <c r="CY51" s="10" t="s">
        <v>17</v>
      </c>
      <c r="CZ51" s="6">
        <v>8600</v>
      </c>
      <c r="DA51" s="6">
        <v>8600</v>
      </c>
    </row>
    <row r="52" spans="1:105" ht="15">
      <c r="A52" s="127" t="s">
        <v>135</v>
      </c>
      <c r="B52" s="127"/>
      <c r="C52" s="127"/>
      <c r="D52" s="127"/>
      <c r="E52" s="127"/>
      <c r="F52" s="127"/>
      <c r="G52" s="127"/>
      <c r="H52" s="127"/>
      <c r="I52" s="127"/>
      <c r="J52" s="127"/>
      <c r="K52" s="127"/>
      <c r="L52" s="127"/>
      <c r="M52" s="127"/>
      <c r="N52" s="127">
        <v>3204</v>
      </c>
      <c r="O52" s="127"/>
      <c r="P52" s="127"/>
      <c r="Q52" s="127"/>
      <c r="R52" s="127"/>
      <c r="S52" s="127">
        <v>4438</v>
      </c>
      <c r="T52" s="301">
        <v>4505.5</v>
      </c>
      <c r="U52" s="288">
        <v>5320</v>
      </c>
      <c r="V52" s="127">
        <v>5160</v>
      </c>
      <c r="W52" s="127">
        <v>4521</v>
      </c>
      <c r="X52" s="127">
        <v>4829</v>
      </c>
      <c r="Y52" s="127">
        <v>5168</v>
      </c>
      <c r="Z52" s="127">
        <v>5528</v>
      </c>
      <c r="AA52" s="127">
        <v>5687</v>
      </c>
      <c r="AB52" s="143"/>
      <c r="AC52" s="127"/>
      <c r="AD52" s="127"/>
      <c r="AE52" s="127"/>
      <c r="AF52" s="127"/>
      <c r="AG52" s="127"/>
      <c r="AH52" s="127"/>
      <c r="AI52" s="127"/>
      <c r="AJ52" s="127"/>
      <c r="AK52" s="127"/>
      <c r="AL52" s="127"/>
      <c r="AM52" s="127"/>
      <c r="AN52" s="127">
        <v>3204</v>
      </c>
      <c r="AO52" s="127"/>
      <c r="AP52" s="127"/>
      <c r="AQ52" s="127"/>
      <c r="AR52" s="127"/>
      <c r="AS52" s="127">
        <v>4438</v>
      </c>
      <c r="AT52" s="127">
        <v>4505.5</v>
      </c>
      <c r="AU52" s="127">
        <v>5320</v>
      </c>
      <c r="AV52" s="127">
        <v>5160</v>
      </c>
      <c r="AW52" s="127">
        <v>4521</v>
      </c>
      <c r="AX52" s="127">
        <v>4829</v>
      </c>
      <c r="AY52" s="127">
        <v>5168</v>
      </c>
      <c r="AZ52" s="127">
        <v>5528</v>
      </c>
      <c r="BA52" s="127">
        <v>5687</v>
      </c>
      <c r="BB52" s="143"/>
      <c r="BC52" s="127"/>
      <c r="BD52" s="127"/>
      <c r="BE52" s="127"/>
      <c r="BF52" s="127"/>
      <c r="BG52" s="127"/>
      <c r="BH52" s="127"/>
      <c r="BI52" s="127"/>
      <c r="BJ52" s="127"/>
      <c r="BK52" s="127"/>
      <c r="BL52" s="127"/>
      <c r="BM52" s="127"/>
      <c r="BN52" s="6"/>
      <c r="BO52" s="127"/>
      <c r="BP52" s="127"/>
      <c r="BQ52" s="127"/>
      <c r="BR52" s="127"/>
      <c r="BS52" s="6"/>
      <c r="BT52" s="6"/>
      <c r="BU52" s="127"/>
      <c r="BV52" s="127"/>
      <c r="BW52" s="127"/>
      <c r="BX52" s="127"/>
      <c r="BY52" s="6" t="s">
        <v>17</v>
      </c>
      <c r="BZ52" s="6" t="s">
        <v>17</v>
      </c>
      <c r="CA52" s="6" t="s">
        <v>17</v>
      </c>
      <c r="CB52" s="143"/>
      <c r="CC52" s="127"/>
      <c r="CD52" s="127"/>
      <c r="CE52" s="127"/>
      <c r="CF52" s="127"/>
      <c r="CG52" s="127"/>
      <c r="CH52" s="127"/>
      <c r="CI52" s="127"/>
      <c r="CJ52" s="127"/>
      <c r="CK52" s="127"/>
      <c r="CL52" s="127"/>
      <c r="CM52" s="127"/>
      <c r="CO52" s="127"/>
      <c r="CP52" s="127"/>
      <c r="CQ52" s="127"/>
      <c r="CR52" s="127"/>
      <c r="CU52" s="127"/>
      <c r="CV52" s="127"/>
      <c r="CW52" s="127"/>
      <c r="CX52" s="127"/>
      <c r="CY52" s="10" t="s">
        <v>17</v>
      </c>
      <c r="CZ52" s="6" t="s">
        <v>17</v>
      </c>
      <c r="DA52" s="6" t="s">
        <v>17</v>
      </c>
    </row>
    <row r="53" spans="1:105" ht="15">
      <c r="A53" s="129" t="s">
        <v>136</v>
      </c>
      <c r="B53" s="129"/>
      <c r="C53" s="129"/>
      <c r="D53" s="129"/>
      <c r="E53" s="129"/>
      <c r="F53" s="129"/>
      <c r="G53" s="129"/>
      <c r="H53" s="129"/>
      <c r="I53" s="129"/>
      <c r="J53" s="129"/>
      <c r="K53" s="129"/>
      <c r="L53" s="129"/>
      <c r="M53" s="129"/>
      <c r="N53" s="129">
        <v>2514</v>
      </c>
      <c r="O53" s="129"/>
      <c r="P53" s="129"/>
      <c r="Q53" s="129"/>
      <c r="R53" s="129"/>
      <c r="S53" s="129">
        <v>3331</v>
      </c>
      <c r="T53" s="304">
        <v>3492.5</v>
      </c>
      <c r="U53" s="288">
        <v>3661.5</v>
      </c>
      <c r="V53" s="129">
        <v>3823</v>
      </c>
      <c r="W53" s="129">
        <v>4371.5</v>
      </c>
      <c r="X53" s="129">
        <v>4436.5</v>
      </c>
      <c r="Y53" s="129">
        <v>4475</v>
      </c>
      <c r="Z53" s="129">
        <v>4330.5</v>
      </c>
      <c r="AA53" s="129">
        <v>4371</v>
      </c>
      <c r="AB53" s="145"/>
      <c r="AC53" s="129"/>
      <c r="AD53" s="129"/>
      <c r="AE53" s="129"/>
      <c r="AF53" s="129"/>
      <c r="AG53" s="129"/>
      <c r="AH53" s="129"/>
      <c r="AI53" s="129"/>
      <c r="AJ53" s="129"/>
      <c r="AK53" s="129"/>
      <c r="AL53" s="129"/>
      <c r="AM53" s="129"/>
      <c r="AN53" s="129">
        <v>14877</v>
      </c>
      <c r="AO53" s="129"/>
      <c r="AP53" s="129"/>
      <c r="AQ53" s="129"/>
      <c r="AR53" s="129"/>
      <c r="AS53" s="129">
        <v>4852</v>
      </c>
      <c r="AT53" s="129">
        <v>5068</v>
      </c>
      <c r="AU53" s="129">
        <v>5319</v>
      </c>
      <c r="AV53" s="129">
        <v>5572.5</v>
      </c>
      <c r="AW53" s="129">
        <v>5288</v>
      </c>
      <c r="AX53" s="129">
        <v>5380.5</v>
      </c>
      <c r="AY53" s="129">
        <v>5438</v>
      </c>
      <c r="AZ53" s="129">
        <v>6227</v>
      </c>
      <c r="BA53" s="129">
        <v>6352</v>
      </c>
      <c r="BB53" s="145"/>
      <c r="BC53" s="129"/>
      <c r="BD53" s="129"/>
      <c r="BE53" s="129"/>
      <c r="BF53" s="129"/>
      <c r="BG53" s="129"/>
      <c r="BH53" s="129"/>
      <c r="BI53" s="129"/>
      <c r="BJ53" s="129"/>
      <c r="BK53" s="129"/>
      <c r="BL53" s="129"/>
      <c r="BM53" s="129"/>
      <c r="BN53" s="7"/>
      <c r="BO53" s="129"/>
      <c r="BP53" s="129"/>
      <c r="BQ53" s="129"/>
      <c r="BR53" s="129"/>
      <c r="BS53" s="7"/>
      <c r="BT53" s="7"/>
      <c r="BU53" s="129"/>
      <c r="BV53" s="129"/>
      <c r="BW53" s="129"/>
      <c r="BX53" s="129">
        <v>4116</v>
      </c>
      <c r="BY53" s="129">
        <v>4211</v>
      </c>
      <c r="BZ53" s="7" t="s">
        <v>17</v>
      </c>
      <c r="CA53" s="7" t="s">
        <v>17</v>
      </c>
      <c r="CB53" s="145"/>
      <c r="CC53" s="129"/>
      <c r="CD53" s="129"/>
      <c r="CE53" s="129"/>
      <c r="CF53" s="129"/>
      <c r="CG53" s="129"/>
      <c r="CH53" s="129"/>
      <c r="CI53" s="129"/>
      <c r="CJ53" s="129"/>
      <c r="CK53" s="129"/>
      <c r="CL53" s="129"/>
      <c r="CM53" s="129"/>
      <c r="CN53" s="35"/>
      <c r="CO53" s="129"/>
      <c r="CP53" s="129"/>
      <c r="CQ53" s="129"/>
      <c r="CR53" s="129"/>
      <c r="CS53" s="35"/>
      <c r="CT53" s="35"/>
      <c r="CU53" s="129"/>
      <c r="CV53" s="129"/>
      <c r="CW53" s="129"/>
      <c r="CX53" s="129"/>
      <c r="CY53" s="141">
        <v>6137</v>
      </c>
      <c r="CZ53" s="7" t="s">
        <v>17</v>
      </c>
      <c r="DA53" s="7" t="s">
        <v>17</v>
      </c>
    </row>
    <row r="54" spans="1:105">
      <c r="A54" s="127" t="s">
        <v>137</v>
      </c>
      <c r="B54" s="127"/>
      <c r="C54" s="127"/>
      <c r="D54" s="127"/>
      <c r="E54" s="127"/>
      <c r="F54" s="127"/>
      <c r="G54" s="127"/>
      <c r="H54" s="127"/>
      <c r="I54" s="127"/>
      <c r="J54" s="127"/>
      <c r="K54" s="127"/>
      <c r="L54" s="127"/>
      <c r="M54" s="127"/>
      <c r="N54" s="127">
        <v>3080</v>
      </c>
      <c r="O54" s="127"/>
      <c r="P54" s="127"/>
      <c r="Q54" s="127"/>
      <c r="R54" s="127"/>
      <c r="S54" s="307">
        <v>3886</v>
      </c>
      <c r="T54" s="301">
        <v>3786</v>
      </c>
      <c r="U54" s="162">
        <v>3941</v>
      </c>
      <c r="V54" s="127">
        <v>4113</v>
      </c>
      <c r="W54" s="127">
        <v>4397</v>
      </c>
      <c r="X54" s="127">
        <v>4530</v>
      </c>
      <c r="Y54" s="127">
        <v>4721</v>
      </c>
      <c r="Z54" s="127">
        <v>4860</v>
      </c>
      <c r="AA54" s="127">
        <v>5096</v>
      </c>
      <c r="AB54" s="143"/>
      <c r="AC54" s="127"/>
      <c r="AD54" s="127"/>
      <c r="AE54" s="127"/>
      <c r="AF54" s="127"/>
      <c r="AG54" s="127"/>
      <c r="AH54" s="127"/>
      <c r="AI54" s="127"/>
      <c r="AJ54" s="127"/>
      <c r="AK54" s="127"/>
      <c r="AL54" s="127"/>
      <c r="AM54" s="127"/>
      <c r="AN54" s="127">
        <v>6403</v>
      </c>
      <c r="AO54" s="127"/>
      <c r="AP54" s="127"/>
      <c r="AQ54" s="127"/>
      <c r="AR54" s="127"/>
      <c r="AS54" s="127">
        <v>8301</v>
      </c>
      <c r="AT54" s="127">
        <v>8648</v>
      </c>
      <c r="AU54" s="127">
        <v>8566</v>
      </c>
      <c r="AV54" s="127">
        <v>8920</v>
      </c>
      <c r="AW54" s="127">
        <v>9406</v>
      </c>
      <c r="AX54" s="127">
        <v>9570</v>
      </c>
      <c r="AY54" s="127">
        <v>10104</v>
      </c>
      <c r="AZ54" s="127">
        <v>10108</v>
      </c>
      <c r="BA54" s="127">
        <v>10350</v>
      </c>
      <c r="BB54" s="143"/>
      <c r="BC54" s="127"/>
      <c r="BD54" s="127"/>
      <c r="BE54" s="127"/>
      <c r="BF54" s="127"/>
      <c r="BG54" s="127"/>
      <c r="BH54" s="127"/>
      <c r="BI54" s="127"/>
      <c r="BJ54" s="127"/>
      <c r="BK54" s="127"/>
      <c r="BL54" s="127"/>
      <c r="BM54" s="127"/>
      <c r="BN54" s="127"/>
      <c r="BO54" s="127"/>
      <c r="BP54" s="127"/>
      <c r="BQ54" s="127"/>
      <c r="BR54" s="127"/>
      <c r="BS54" s="127"/>
      <c r="BT54" s="6"/>
      <c r="BU54" s="6"/>
      <c r="BV54" s="6"/>
      <c r="BW54" s="6"/>
      <c r="BX54" s="6"/>
      <c r="BY54" s="6">
        <v>4072</v>
      </c>
      <c r="BZ54" s="6">
        <v>9946.5</v>
      </c>
      <c r="CA54" s="6">
        <v>11792</v>
      </c>
      <c r="CB54" s="143"/>
      <c r="CC54" s="127"/>
      <c r="CD54" s="127"/>
      <c r="CE54" s="127"/>
      <c r="CF54" s="127"/>
      <c r="CG54" s="127"/>
      <c r="CH54" s="127"/>
      <c r="CI54" s="127"/>
      <c r="CJ54" s="127"/>
      <c r="CK54" s="127"/>
      <c r="CL54" s="127"/>
      <c r="CM54" s="127"/>
      <c r="CO54" s="127"/>
      <c r="CP54" s="127"/>
      <c r="CQ54" s="127"/>
      <c r="CR54" s="127"/>
      <c r="CS54" s="127"/>
      <c r="CT54" s="21"/>
      <c r="CU54" s="6"/>
      <c r="CV54" s="6"/>
      <c r="CW54" s="6"/>
      <c r="CX54" s="6"/>
      <c r="CY54" s="6">
        <v>12136</v>
      </c>
      <c r="CZ54" s="464">
        <v>9946.5</v>
      </c>
      <c r="DA54" s="6">
        <v>11792</v>
      </c>
    </row>
    <row r="55" spans="1:105">
      <c r="A55" s="127"/>
      <c r="B55" s="190"/>
      <c r="C55" s="190"/>
      <c r="D55" s="190"/>
      <c r="E55" s="190"/>
      <c r="F55" s="190"/>
      <c r="G55" s="190"/>
      <c r="H55" s="190"/>
      <c r="I55" s="190"/>
      <c r="J55" s="190"/>
      <c r="K55" s="190"/>
      <c r="L55" s="190"/>
      <c r="M55" s="190"/>
      <c r="N55" s="190"/>
      <c r="O55" s="190"/>
      <c r="P55" s="190"/>
      <c r="Q55" s="190"/>
      <c r="R55" s="190"/>
      <c r="S55" s="190"/>
      <c r="T55" s="298"/>
      <c r="U55" s="287"/>
      <c r="V55" s="190"/>
      <c r="W55" s="190"/>
      <c r="X55" s="190"/>
      <c r="Y55" s="190"/>
      <c r="Z55" s="190"/>
      <c r="AA55" s="190"/>
      <c r="AB55" s="192"/>
      <c r="AC55" s="190"/>
      <c r="AD55" s="190"/>
      <c r="AE55" s="190"/>
      <c r="AF55" s="190"/>
      <c r="AG55" s="190"/>
      <c r="AH55" s="190"/>
      <c r="AI55" s="190"/>
      <c r="AJ55" s="190"/>
      <c r="AK55" s="190"/>
      <c r="AL55" s="190"/>
      <c r="AM55" s="190"/>
      <c r="AN55" s="190"/>
      <c r="AO55" s="190"/>
      <c r="AP55" s="190"/>
      <c r="AQ55" s="190"/>
      <c r="AR55" s="190"/>
      <c r="AS55" s="190"/>
      <c r="AT55" s="190"/>
      <c r="AU55" s="287"/>
      <c r="AV55" s="287"/>
      <c r="AW55" s="287"/>
      <c r="AX55" s="287"/>
      <c r="AY55" s="287"/>
      <c r="AZ55" s="287"/>
      <c r="BA55" s="287"/>
      <c r="BB55" s="215"/>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2"/>
      <c r="CC55" s="190"/>
      <c r="CD55" s="190"/>
      <c r="CE55" s="193"/>
      <c r="CF55" s="190"/>
      <c r="CG55" s="190"/>
      <c r="CH55" s="190"/>
      <c r="CI55" s="190"/>
      <c r="CJ55" s="190"/>
      <c r="CK55" s="190"/>
      <c r="CL55" s="190"/>
      <c r="CM55" s="190"/>
      <c r="CN55" s="190"/>
      <c r="CO55" s="190"/>
      <c r="CP55" s="190"/>
      <c r="CQ55" s="190"/>
      <c r="CR55" s="190"/>
      <c r="CS55" s="190"/>
      <c r="CT55" s="190"/>
      <c r="CU55" s="190"/>
      <c r="CV55" s="190"/>
      <c r="CW55" s="190"/>
      <c r="CX55" s="190"/>
      <c r="CY55" s="367"/>
      <c r="CZ55" s="190"/>
      <c r="DA55" s="190"/>
    </row>
    <row r="56" spans="1:105" ht="15">
      <c r="A56" s="127" t="s">
        <v>138</v>
      </c>
      <c r="B56" s="127"/>
      <c r="C56" s="127"/>
      <c r="D56" s="127"/>
      <c r="E56" s="127"/>
      <c r="F56" s="127"/>
      <c r="G56" s="127"/>
      <c r="H56" s="127"/>
      <c r="I56" s="127"/>
      <c r="J56" s="127"/>
      <c r="K56" s="127"/>
      <c r="L56" s="127"/>
      <c r="M56" s="127"/>
      <c r="N56" s="127">
        <v>2406</v>
      </c>
      <c r="O56" s="127"/>
      <c r="P56" s="127"/>
      <c r="Q56" s="127"/>
      <c r="R56" s="127"/>
      <c r="S56" s="127">
        <v>3200</v>
      </c>
      <c r="T56" s="301">
        <v>3406</v>
      </c>
      <c r="U56" s="288">
        <v>3490</v>
      </c>
      <c r="V56" s="127">
        <v>3598</v>
      </c>
      <c r="W56" s="127">
        <v>3786</v>
      </c>
      <c r="X56" s="127">
        <v>3866</v>
      </c>
      <c r="Y56" s="127">
        <v>4062</v>
      </c>
      <c r="Z56" s="127">
        <v>4193</v>
      </c>
      <c r="AA56" s="127">
        <v>4311</v>
      </c>
      <c r="AB56" s="143"/>
      <c r="AC56" s="127"/>
      <c r="AD56" s="127"/>
      <c r="AE56" s="127"/>
      <c r="AF56" s="127"/>
      <c r="AG56" s="127"/>
      <c r="AH56" s="127"/>
      <c r="AI56" s="127"/>
      <c r="AJ56" s="127"/>
      <c r="AK56" s="127"/>
      <c r="AL56" s="127"/>
      <c r="AM56" s="127"/>
      <c r="AN56" s="127">
        <v>7178</v>
      </c>
      <c r="AO56" s="127"/>
      <c r="AP56" s="127"/>
      <c r="AQ56" s="127"/>
      <c r="AR56" s="127"/>
      <c r="AS56" s="127">
        <v>9560</v>
      </c>
      <c r="AT56" s="127">
        <v>10178</v>
      </c>
      <c r="AU56" s="127">
        <v>10430</v>
      </c>
      <c r="AV56" s="127">
        <v>10754</v>
      </c>
      <c r="AW56" s="127">
        <v>11318</v>
      </c>
      <c r="AX56" s="127">
        <v>11558</v>
      </c>
      <c r="AY56" s="127">
        <v>12116</v>
      </c>
      <c r="AZ56" s="127">
        <v>12529</v>
      </c>
      <c r="BA56" s="127">
        <v>12863</v>
      </c>
      <c r="BB56" s="143"/>
      <c r="BC56" s="127"/>
      <c r="BD56" s="127"/>
      <c r="BE56" s="127"/>
      <c r="BF56" s="127"/>
      <c r="BG56" s="127"/>
      <c r="BH56" s="127"/>
      <c r="BI56" s="127"/>
      <c r="BJ56" s="127"/>
      <c r="BK56" s="127"/>
      <c r="BL56" s="127"/>
      <c r="BM56" s="127"/>
      <c r="BN56" s="6"/>
      <c r="BO56" s="127"/>
      <c r="BP56" s="127"/>
      <c r="BQ56" s="127"/>
      <c r="BR56" s="127"/>
      <c r="BS56" s="6"/>
      <c r="BT56" s="6"/>
      <c r="BU56" s="6"/>
      <c r="BV56" s="6"/>
      <c r="BW56" s="6"/>
      <c r="BX56" s="6"/>
      <c r="BY56" s="6">
        <v>4072</v>
      </c>
      <c r="BZ56" s="6">
        <v>3760</v>
      </c>
      <c r="CA56" s="6" t="s">
        <v>17</v>
      </c>
      <c r="CB56" s="143"/>
      <c r="CC56" s="127"/>
      <c r="CD56" s="127"/>
      <c r="CE56" s="127"/>
      <c r="CF56" s="127"/>
      <c r="CG56" s="127"/>
      <c r="CH56" s="127"/>
      <c r="CI56" s="127"/>
      <c r="CJ56" s="127"/>
      <c r="CK56" s="127"/>
      <c r="CL56" s="127"/>
      <c r="CM56" s="127"/>
      <c r="CO56" s="127"/>
      <c r="CP56" s="127"/>
      <c r="CQ56" s="127"/>
      <c r="CR56" s="127"/>
      <c r="CU56" s="6"/>
      <c r="CV56" s="6"/>
      <c r="CW56" s="6"/>
      <c r="CX56" s="6"/>
      <c r="CY56" s="6">
        <v>12136</v>
      </c>
      <c r="CZ56" s="464">
        <v>3760</v>
      </c>
      <c r="DA56" s="6" t="s">
        <v>17</v>
      </c>
    </row>
    <row r="57" spans="1:105" ht="15">
      <c r="A57" s="127" t="s">
        <v>139</v>
      </c>
      <c r="B57" s="127"/>
      <c r="C57" s="127"/>
      <c r="D57" s="127"/>
      <c r="E57" s="127"/>
      <c r="F57" s="127"/>
      <c r="G57" s="127"/>
      <c r="H57" s="127"/>
      <c r="I57" s="127"/>
      <c r="J57" s="127"/>
      <c r="K57" s="127"/>
      <c r="L57" s="127"/>
      <c r="M57" s="127"/>
      <c r="N57" s="127">
        <v>2750</v>
      </c>
      <c r="O57" s="127"/>
      <c r="P57" s="127"/>
      <c r="Q57" s="127"/>
      <c r="R57" s="127"/>
      <c r="S57" s="127">
        <v>3220</v>
      </c>
      <c r="T57" s="301">
        <v>3309</v>
      </c>
      <c r="U57" s="288">
        <v>3360</v>
      </c>
      <c r="V57" s="127">
        <v>3360</v>
      </c>
      <c r="W57" s="127">
        <v>3580</v>
      </c>
      <c r="X57" s="127">
        <v>3749</v>
      </c>
      <c r="Y57" s="127">
        <v>3694</v>
      </c>
      <c r="Z57" s="127">
        <v>3676</v>
      </c>
      <c r="AA57" s="127">
        <v>3681</v>
      </c>
      <c r="AB57" s="143"/>
      <c r="AC57" s="127"/>
      <c r="AD57" s="127"/>
      <c r="AE57" s="127"/>
      <c r="AF57" s="127"/>
      <c r="AG57" s="127"/>
      <c r="AH57" s="127"/>
      <c r="AI57" s="127"/>
      <c r="AJ57" s="127"/>
      <c r="AK57" s="127"/>
      <c r="AL57" s="127"/>
      <c r="AM57" s="127"/>
      <c r="AN57" s="127">
        <v>5224</v>
      </c>
      <c r="AO57" s="127"/>
      <c r="AP57" s="127"/>
      <c r="AQ57" s="127"/>
      <c r="AR57" s="127"/>
      <c r="AS57" s="127">
        <v>5740</v>
      </c>
      <c r="AT57" s="127">
        <v>5829</v>
      </c>
      <c r="AU57" s="127">
        <v>5940</v>
      </c>
      <c r="AV57" s="127">
        <v>5940</v>
      </c>
      <c r="AW57" s="127">
        <v>6220</v>
      </c>
      <c r="AX57" s="127">
        <v>6450</v>
      </c>
      <c r="AY57" s="127">
        <v>6394</v>
      </c>
      <c r="AZ57" s="127">
        <v>6436</v>
      </c>
      <c r="BA57" s="127">
        <v>6470</v>
      </c>
      <c r="BB57" s="143"/>
      <c r="BC57" s="127"/>
      <c r="BD57" s="127"/>
      <c r="BE57" s="127"/>
      <c r="BF57" s="127"/>
      <c r="BG57" s="127"/>
      <c r="BH57" s="127"/>
      <c r="BI57" s="127"/>
      <c r="BJ57" s="127"/>
      <c r="BK57" s="127"/>
      <c r="BL57" s="127"/>
      <c r="BM57" s="127"/>
      <c r="BN57" s="6"/>
      <c r="BO57" s="127"/>
      <c r="BP57" s="127"/>
      <c r="BQ57" s="127"/>
      <c r="BR57" s="127"/>
      <c r="BS57" s="6"/>
      <c r="BT57" s="6"/>
      <c r="BU57" s="6"/>
      <c r="BV57" s="6"/>
      <c r="BW57" s="6"/>
      <c r="BX57" s="6"/>
      <c r="BY57" s="6">
        <v>3630</v>
      </c>
      <c r="BZ57" s="6" t="s">
        <v>17</v>
      </c>
      <c r="CA57" s="6" t="s">
        <v>17</v>
      </c>
      <c r="CB57" s="143"/>
      <c r="CC57" s="127"/>
      <c r="CD57" s="127"/>
      <c r="CE57" s="127"/>
      <c r="CF57" s="127"/>
      <c r="CG57" s="127"/>
      <c r="CH57" s="127"/>
      <c r="CI57" s="127"/>
      <c r="CJ57" s="127"/>
      <c r="CK57" s="127"/>
      <c r="CL57" s="127"/>
      <c r="CM57" s="127"/>
      <c r="CO57" s="127"/>
      <c r="CP57" s="127"/>
      <c r="CQ57" s="127"/>
      <c r="CR57" s="127"/>
      <c r="CU57" s="6"/>
      <c r="CV57" s="6"/>
      <c r="CW57" s="6"/>
      <c r="CX57" s="6"/>
      <c r="CY57" s="6">
        <v>7058</v>
      </c>
      <c r="CZ57" s="6" t="s">
        <v>17</v>
      </c>
      <c r="DA57" s="6" t="s">
        <v>17</v>
      </c>
    </row>
    <row r="58" spans="1:105" ht="15">
      <c r="A58" s="127" t="s">
        <v>140</v>
      </c>
      <c r="B58" s="127"/>
      <c r="C58" s="127"/>
      <c r="D58" s="127"/>
      <c r="E58" s="127"/>
      <c r="F58" s="127"/>
      <c r="G58" s="127"/>
      <c r="H58" s="127"/>
      <c r="I58" s="127"/>
      <c r="J58" s="127"/>
      <c r="K58" s="127"/>
      <c r="L58" s="127"/>
      <c r="M58" s="127"/>
      <c r="N58" s="127">
        <v>2859</v>
      </c>
      <c r="O58" s="127"/>
      <c r="P58" s="127"/>
      <c r="Q58" s="127"/>
      <c r="R58" s="127"/>
      <c r="S58" s="127">
        <v>3614</v>
      </c>
      <c r="T58" s="301">
        <v>3720</v>
      </c>
      <c r="U58" s="288">
        <v>4010</v>
      </c>
      <c r="V58" s="127">
        <v>4177</v>
      </c>
      <c r="W58" s="127">
        <v>4177</v>
      </c>
      <c r="X58" s="127">
        <v>4308</v>
      </c>
      <c r="Y58" s="127">
        <v>4525</v>
      </c>
      <c r="Z58" s="127">
        <v>4808</v>
      </c>
      <c r="AA58" s="127">
        <v>4992</v>
      </c>
      <c r="AB58" s="143"/>
      <c r="AC58" s="127"/>
      <c r="AD58" s="127"/>
      <c r="AE58" s="127"/>
      <c r="AF58" s="127"/>
      <c r="AG58" s="127"/>
      <c r="AH58" s="127"/>
      <c r="AI58" s="127"/>
      <c r="AJ58" s="127"/>
      <c r="AK58" s="127"/>
      <c r="AL58" s="127"/>
      <c r="AM58" s="127"/>
      <c r="AN58" s="127">
        <v>8010.5</v>
      </c>
      <c r="AO58" s="127"/>
      <c r="AP58" s="127"/>
      <c r="AQ58" s="127"/>
      <c r="AR58" s="127"/>
      <c r="AS58" s="127">
        <v>8621</v>
      </c>
      <c r="AT58" s="127">
        <v>8749</v>
      </c>
      <c r="AU58" s="127">
        <v>9170</v>
      </c>
      <c r="AV58" s="127">
        <v>9242</v>
      </c>
      <c r="AW58" s="127">
        <v>9242</v>
      </c>
      <c r="AX58" s="127">
        <v>9302</v>
      </c>
      <c r="AY58" s="127">
        <v>9781</v>
      </c>
      <c r="AZ58" s="127">
        <v>9752</v>
      </c>
      <c r="BA58" s="127">
        <v>10032</v>
      </c>
      <c r="BB58" s="143"/>
      <c r="BC58" s="127"/>
      <c r="BD58" s="127"/>
      <c r="BE58" s="127"/>
      <c r="BF58" s="127"/>
      <c r="BG58" s="127"/>
      <c r="BH58" s="127"/>
      <c r="BI58" s="127"/>
      <c r="BJ58" s="127"/>
      <c r="BK58" s="127"/>
      <c r="BL58" s="127"/>
      <c r="BM58" s="127"/>
      <c r="BN58" s="6"/>
      <c r="BO58" s="127"/>
      <c r="BP58" s="127"/>
      <c r="BQ58" s="127"/>
      <c r="BR58" s="127"/>
      <c r="BS58" s="127"/>
      <c r="BT58" s="6"/>
      <c r="BU58" s="6"/>
      <c r="BV58" s="6"/>
      <c r="BW58" s="6"/>
      <c r="BX58" s="6"/>
      <c r="BY58" s="6" t="s">
        <v>17</v>
      </c>
      <c r="BZ58" s="6" t="s">
        <v>17</v>
      </c>
      <c r="CA58" s="6" t="s">
        <v>17</v>
      </c>
      <c r="CB58" s="143"/>
      <c r="CC58" s="127"/>
      <c r="CD58" s="127"/>
      <c r="CE58" s="127"/>
      <c r="CF58" s="127"/>
      <c r="CG58" s="127"/>
      <c r="CH58" s="127"/>
      <c r="CI58" s="127"/>
      <c r="CJ58" s="127"/>
      <c r="CK58" s="127"/>
      <c r="CL58" s="127"/>
      <c r="CM58" s="127"/>
      <c r="CO58" s="127"/>
      <c r="CP58" s="127"/>
      <c r="CQ58" s="127"/>
      <c r="CR58" s="127"/>
      <c r="CS58" s="127"/>
      <c r="CT58" s="21"/>
      <c r="CU58" s="6"/>
      <c r="CV58" s="6"/>
      <c r="CW58" s="6"/>
      <c r="CX58" s="6"/>
      <c r="CY58" s="10" t="s">
        <v>17</v>
      </c>
      <c r="CZ58" s="6" t="s">
        <v>17</v>
      </c>
      <c r="DA58" s="6" t="s">
        <v>17</v>
      </c>
    </row>
    <row r="59" spans="1:105" ht="15">
      <c r="A59" s="127" t="s">
        <v>141</v>
      </c>
      <c r="B59" s="127"/>
      <c r="C59" s="127"/>
      <c r="D59" s="127"/>
      <c r="E59" s="127"/>
      <c r="F59" s="127"/>
      <c r="G59" s="127"/>
      <c r="H59" s="127"/>
      <c r="I59" s="127"/>
      <c r="J59" s="127"/>
      <c r="K59" s="127"/>
      <c r="L59" s="127"/>
      <c r="M59" s="127"/>
      <c r="N59" s="127">
        <v>5325</v>
      </c>
      <c r="O59" s="127"/>
      <c r="P59" s="127"/>
      <c r="Q59" s="127"/>
      <c r="R59" s="127"/>
      <c r="S59" s="127">
        <v>6136</v>
      </c>
      <c r="T59" s="301">
        <v>6520</v>
      </c>
      <c r="U59" s="288">
        <v>7008</v>
      </c>
      <c r="V59" s="127">
        <v>7168</v>
      </c>
      <c r="W59" s="127">
        <v>7200</v>
      </c>
      <c r="X59" s="127">
        <v>7008</v>
      </c>
      <c r="Y59" s="127">
        <v>7008</v>
      </c>
      <c r="Z59" s="127">
        <v>6912</v>
      </c>
      <c r="AA59" s="127">
        <v>7328</v>
      </c>
      <c r="AB59" s="143"/>
      <c r="AC59" s="127"/>
      <c r="AD59" s="127"/>
      <c r="AE59" s="127"/>
      <c r="AF59" s="127"/>
      <c r="AG59" s="127"/>
      <c r="AH59" s="127"/>
      <c r="AI59" s="127"/>
      <c r="AJ59" s="127"/>
      <c r="AK59" s="127"/>
      <c r="AL59" s="127"/>
      <c r="AM59" s="127"/>
      <c r="AN59" s="127">
        <v>11888</v>
      </c>
      <c r="AO59" s="127"/>
      <c r="AP59" s="127"/>
      <c r="AQ59" s="127"/>
      <c r="AR59" s="127"/>
      <c r="AS59" s="127">
        <v>13656</v>
      </c>
      <c r="AT59" s="127">
        <v>14520</v>
      </c>
      <c r="AU59" s="127">
        <v>15584</v>
      </c>
      <c r="AV59" s="127">
        <v>15744</v>
      </c>
      <c r="AW59" s="127">
        <v>15776</v>
      </c>
      <c r="AX59" s="127">
        <v>15168</v>
      </c>
      <c r="AY59" s="127">
        <v>15168</v>
      </c>
      <c r="AZ59" s="127">
        <v>15072</v>
      </c>
      <c r="BA59" s="127">
        <v>15904</v>
      </c>
      <c r="BB59" s="143"/>
      <c r="BC59" s="127"/>
      <c r="BD59" s="127"/>
      <c r="BE59" s="127"/>
      <c r="BF59" s="127"/>
      <c r="BG59" s="127"/>
      <c r="BH59" s="127"/>
      <c r="BI59" s="127"/>
      <c r="BJ59" s="127"/>
      <c r="BK59" s="127"/>
      <c r="BL59" s="127"/>
      <c r="BM59" s="127"/>
      <c r="BN59" s="6"/>
      <c r="BO59" s="127"/>
      <c r="BP59" s="127"/>
      <c r="BQ59" s="127"/>
      <c r="BR59" s="127"/>
      <c r="BS59" s="6"/>
      <c r="BT59" s="6"/>
      <c r="BU59" s="6"/>
      <c r="BV59" s="6"/>
      <c r="BW59" s="6"/>
      <c r="BX59" s="6"/>
      <c r="BY59" s="6">
        <v>6855</v>
      </c>
      <c r="BZ59" s="6" t="s">
        <v>17</v>
      </c>
      <c r="CA59" s="6" t="s">
        <v>17</v>
      </c>
      <c r="CB59" s="143"/>
      <c r="CC59" s="127"/>
      <c r="CD59" s="127"/>
      <c r="CE59" s="127"/>
      <c r="CF59" s="127"/>
      <c r="CG59" s="127"/>
      <c r="CH59" s="127"/>
      <c r="CI59" s="127"/>
      <c r="CJ59" s="127"/>
      <c r="CK59" s="127"/>
      <c r="CL59" s="127"/>
      <c r="CM59" s="127"/>
      <c r="CO59" s="127"/>
      <c r="CP59" s="127"/>
      <c r="CQ59" s="127"/>
      <c r="CR59" s="127"/>
      <c r="CU59" s="6"/>
      <c r="CV59" s="6"/>
      <c r="CW59" s="6"/>
      <c r="CX59" s="6"/>
      <c r="CY59" s="6">
        <v>15015</v>
      </c>
      <c r="CZ59" s="6" t="s">
        <v>17</v>
      </c>
      <c r="DA59" s="6" t="s">
        <v>17</v>
      </c>
    </row>
    <row r="60" spans="1:105" ht="15">
      <c r="A60" s="127" t="s">
        <v>142</v>
      </c>
      <c r="B60" s="127"/>
      <c r="C60" s="127"/>
      <c r="D60" s="127"/>
      <c r="E60" s="127"/>
      <c r="F60" s="127"/>
      <c r="G60" s="127"/>
      <c r="H60" s="127"/>
      <c r="I60" s="127"/>
      <c r="J60" s="127"/>
      <c r="K60" s="127"/>
      <c r="L60" s="127"/>
      <c r="M60" s="127"/>
      <c r="N60" s="127">
        <v>3995</v>
      </c>
      <c r="O60" s="127"/>
      <c r="P60" s="127"/>
      <c r="Q60" s="127"/>
      <c r="R60" s="127"/>
      <c r="S60" s="307">
        <v>5454</v>
      </c>
      <c r="T60" s="301">
        <v>3615</v>
      </c>
      <c r="U60" s="288">
        <v>3615</v>
      </c>
      <c r="V60" s="127">
        <v>3770</v>
      </c>
      <c r="W60" s="127">
        <v>3995</v>
      </c>
      <c r="X60" s="127">
        <v>4152</v>
      </c>
      <c r="Y60" s="127">
        <v>4278</v>
      </c>
      <c r="Z60" s="127">
        <v>4407</v>
      </c>
      <c r="AA60" s="127">
        <v>4551</v>
      </c>
      <c r="AB60" s="143"/>
      <c r="AC60" s="127"/>
      <c r="AD60" s="127"/>
      <c r="AE60" s="127"/>
      <c r="AF60" s="127"/>
      <c r="AG60" s="127"/>
      <c r="AH60" s="127"/>
      <c r="AI60" s="127"/>
      <c r="AJ60" s="127"/>
      <c r="AK60" s="127"/>
      <c r="AL60" s="127"/>
      <c r="AM60" s="127"/>
      <c r="AN60" s="127">
        <v>4680</v>
      </c>
      <c r="AO60" s="127"/>
      <c r="AP60" s="127"/>
      <c r="AQ60" s="127"/>
      <c r="AR60" s="127"/>
      <c r="AS60" s="127">
        <v>6295</v>
      </c>
      <c r="AT60" s="127">
        <v>6108</v>
      </c>
      <c r="AU60" s="127">
        <v>6504</v>
      </c>
      <c r="AV60" s="127">
        <v>6552</v>
      </c>
      <c r="AW60" s="127">
        <v>6809</v>
      </c>
      <c r="AX60" s="127">
        <v>6984</v>
      </c>
      <c r="AY60" s="127">
        <v>7536</v>
      </c>
      <c r="AZ60" s="127">
        <v>7735</v>
      </c>
      <c r="BA60" s="127">
        <v>7911</v>
      </c>
      <c r="BB60" s="143"/>
      <c r="BC60" s="127"/>
      <c r="BD60" s="127"/>
      <c r="BE60" s="127"/>
      <c r="BF60" s="127"/>
      <c r="BG60" s="127"/>
      <c r="BH60" s="127"/>
      <c r="BI60" s="127"/>
      <c r="BJ60" s="127"/>
      <c r="BK60" s="127"/>
      <c r="BL60" s="127"/>
      <c r="BM60" s="127"/>
      <c r="BN60" s="6"/>
      <c r="BO60" s="127"/>
      <c r="BP60" s="127"/>
      <c r="BQ60" s="127"/>
      <c r="BR60" s="127"/>
      <c r="BS60" s="6"/>
      <c r="BT60" s="6"/>
      <c r="BU60" s="6"/>
      <c r="BV60" s="6"/>
      <c r="BW60" s="6"/>
      <c r="BX60" s="6"/>
      <c r="BY60" s="6" t="s">
        <v>17</v>
      </c>
      <c r="BZ60" s="6" t="s">
        <v>17</v>
      </c>
      <c r="CA60" s="6" t="s">
        <v>17</v>
      </c>
      <c r="CB60" s="143"/>
      <c r="CC60" s="127"/>
      <c r="CD60" s="127"/>
      <c r="CE60" s="127"/>
      <c r="CF60" s="127"/>
      <c r="CG60" s="127"/>
      <c r="CH60" s="127"/>
      <c r="CI60" s="127"/>
      <c r="CJ60" s="127"/>
      <c r="CK60" s="127"/>
      <c r="CL60" s="127"/>
      <c r="CM60" s="127"/>
      <c r="CO60" s="127"/>
      <c r="CP60" s="127"/>
      <c r="CQ60" s="127"/>
      <c r="CR60" s="127"/>
      <c r="CU60" s="6"/>
      <c r="CV60" s="6"/>
      <c r="CW60" s="6"/>
      <c r="CX60" s="6"/>
      <c r="CY60" s="10" t="s">
        <v>17</v>
      </c>
      <c r="CZ60" s="6" t="s">
        <v>17</v>
      </c>
      <c r="DA60" s="6" t="s">
        <v>17</v>
      </c>
    </row>
    <row r="61" spans="1:105" ht="15">
      <c r="A61" s="127" t="s">
        <v>143</v>
      </c>
      <c r="B61" s="127"/>
      <c r="C61" s="127"/>
      <c r="D61" s="127"/>
      <c r="E61" s="127"/>
      <c r="F61" s="127"/>
      <c r="G61" s="127"/>
      <c r="H61" s="127"/>
      <c r="I61" s="127"/>
      <c r="J61" s="127"/>
      <c r="K61" s="127"/>
      <c r="L61" s="127"/>
      <c r="M61" s="127"/>
      <c r="N61" s="127">
        <v>3080</v>
      </c>
      <c r="O61" s="127"/>
      <c r="P61" s="127"/>
      <c r="Q61" s="127"/>
      <c r="R61" s="127"/>
      <c r="S61" s="127">
        <v>3744</v>
      </c>
      <c r="T61" s="301">
        <v>3909</v>
      </c>
      <c r="U61" s="288">
        <v>4084</v>
      </c>
      <c r="V61" s="127">
        <v>4254.5</v>
      </c>
      <c r="W61" s="127">
        <v>4554</v>
      </c>
      <c r="X61" s="127">
        <v>4754</v>
      </c>
      <c r="Y61" s="127">
        <v>5014</v>
      </c>
      <c r="Z61" s="127">
        <v>5155</v>
      </c>
      <c r="AA61" s="127">
        <v>5184.5</v>
      </c>
      <c r="AB61" s="143"/>
      <c r="AC61" s="127"/>
      <c r="AD61" s="127"/>
      <c r="AE61" s="127"/>
      <c r="AF61" s="127"/>
      <c r="AG61" s="127"/>
      <c r="AH61" s="127"/>
      <c r="AI61" s="127"/>
      <c r="AJ61" s="127"/>
      <c r="AK61" s="127"/>
      <c r="AL61" s="127"/>
      <c r="AM61" s="127"/>
      <c r="AN61" s="127">
        <v>5652</v>
      </c>
      <c r="AO61" s="127"/>
      <c r="AP61" s="127"/>
      <c r="AQ61" s="127"/>
      <c r="AR61" s="127"/>
      <c r="AS61" s="127">
        <v>6999.5</v>
      </c>
      <c r="AT61" s="127">
        <v>7293</v>
      </c>
      <c r="AU61" s="127">
        <v>7582</v>
      </c>
      <c r="AV61" s="127">
        <v>8017.5</v>
      </c>
      <c r="AW61" s="127">
        <v>8554</v>
      </c>
      <c r="AX61" s="127">
        <v>8803</v>
      </c>
      <c r="AY61" s="127">
        <v>8953</v>
      </c>
      <c r="AZ61" s="127">
        <v>9215.5</v>
      </c>
      <c r="BA61" s="127">
        <v>9619</v>
      </c>
      <c r="BB61" s="143"/>
      <c r="BC61" s="127"/>
      <c r="BD61" s="127"/>
      <c r="BE61" s="127"/>
      <c r="BF61" s="127"/>
      <c r="BG61" s="127"/>
      <c r="BH61" s="127"/>
      <c r="BI61" s="127"/>
      <c r="BJ61" s="127"/>
      <c r="BK61" s="127"/>
      <c r="BL61" s="127"/>
      <c r="BM61" s="127"/>
      <c r="BN61" s="6"/>
      <c r="BO61" s="127"/>
      <c r="BP61" s="127"/>
      <c r="BQ61" s="127"/>
      <c r="BR61" s="127"/>
      <c r="BS61" s="6"/>
      <c r="BT61" s="6"/>
      <c r="BU61" s="6"/>
      <c r="BV61" s="6"/>
      <c r="BW61" s="6"/>
      <c r="BX61" s="6"/>
      <c r="BY61" s="6" t="s">
        <v>17</v>
      </c>
      <c r="BZ61" s="6">
        <v>9975</v>
      </c>
      <c r="CA61" s="6">
        <v>11792</v>
      </c>
      <c r="CB61" s="143"/>
      <c r="CC61" s="127"/>
      <c r="CD61" s="127"/>
      <c r="CE61" s="127"/>
      <c r="CF61" s="127"/>
      <c r="CG61" s="127"/>
      <c r="CH61" s="127"/>
      <c r="CI61" s="127"/>
      <c r="CJ61" s="127"/>
      <c r="CK61" s="127"/>
      <c r="CL61" s="127"/>
      <c r="CM61" s="127"/>
      <c r="CO61" s="127"/>
      <c r="CP61" s="127"/>
      <c r="CQ61" s="127"/>
      <c r="CR61" s="127"/>
      <c r="CU61" s="6"/>
      <c r="CV61" s="6"/>
      <c r="CW61" s="6"/>
      <c r="CX61" s="6"/>
      <c r="CY61" s="10" t="s">
        <v>17</v>
      </c>
      <c r="CZ61" s="6">
        <v>9975</v>
      </c>
      <c r="DA61" s="6">
        <v>11792</v>
      </c>
    </row>
    <row r="62" spans="1:105" ht="15">
      <c r="A62" s="127" t="s">
        <v>144</v>
      </c>
      <c r="B62" s="127"/>
      <c r="C62" s="127"/>
      <c r="D62" s="127"/>
      <c r="E62" s="127"/>
      <c r="F62" s="127"/>
      <c r="G62" s="127"/>
      <c r="H62" s="127"/>
      <c r="I62" s="127"/>
      <c r="J62" s="127"/>
      <c r="K62" s="127"/>
      <c r="L62" s="127"/>
      <c r="M62" s="127"/>
      <c r="N62" s="127">
        <v>4950</v>
      </c>
      <c r="O62" s="127"/>
      <c r="P62" s="127"/>
      <c r="Q62" s="127"/>
      <c r="R62" s="127"/>
      <c r="S62" s="307">
        <v>6540</v>
      </c>
      <c r="T62" s="301">
        <v>3445</v>
      </c>
      <c r="U62" s="309">
        <v>3886</v>
      </c>
      <c r="V62" s="127">
        <v>3910</v>
      </c>
      <c r="W62" s="127">
        <v>4785</v>
      </c>
      <c r="X62" s="127">
        <v>4935</v>
      </c>
      <c r="Y62" s="127">
        <v>5295</v>
      </c>
      <c r="Z62" s="127">
        <v>5610</v>
      </c>
      <c r="AA62" s="127">
        <v>5730</v>
      </c>
      <c r="AB62" s="143"/>
      <c r="AC62" s="127"/>
      <c r="AD62" s="127"/>
      <c r="AE62" s="127"/>
      <c r="AF62" s="127"/>
      <c r="AG62" s="127"/>
      <c r="AH62" s="127"/>
      <c r="AI62" s="127"/>
      <c r="AJ62" s="127"/>
      <c r="AK62" s="127"/>
      <c r="AL62" s="127"/>
      <c r="AM62" s="127"/>
      <c r="AN62" s="127">
        <v>7275</v>
      </c>
      <c r="AO62" s="127"/>
      <c r="AP62" s="127"/>
      <c r="AQ62" s="127"/>
      <c r="AR62" s="127"/>
      <c r="AS62" s="127">
        <v>9675</v>
      </c>
      <c r="AT62" s="127">
        <v>11452</v>
      </c>
      <c r="AU62" s="127">
        <v>9909</v>
      </c>
      <c r="AV62" s="127">
        <v>10185</v>
      </c>
      <c r="AW62" s="127">
        <v>12240</v>
      </c>
      <c r="AX62" s="127">
        <v>12705</v>
      </c>
      <c r="AY62" s="127">
        <v>13200</v>
      </c>
      <c r="AZ62" s="127">
        <v>13230</v>
      </c>
      <c r="BA62" s="127">
        <v>13620</v>
      </c>
      <c r="BB62" s="143"/>
      <c r="BC62" s="127"/>
      <c r="BD62" s="127"/>
      <c r="BE62" s="127"/>
      <c r="BF62" s="127"/>
      <c r="BG62" s="127"/>
      <c r="BH62" s="127"/>
      <c r="BI62" s="127"/>
      <c r="BJ62" s="127"/>
      <c r="BK62" s="127"/>
      <c r="BL62" s="127"/>
      <c r="BM62" s="127"/>
      <c r="BN62" s="6"/>
      <c r="BO62" s="127"/>
      <c r="BP62" s="127"/>
      <c r="BQ62" s="127"/>
      <c r="BR62" s="127"/>
      <c r="BS62" s="127"/>
      <c r="BT62" s="6"/>
      <c r="BU62" s="6"/>
      <c r="BV62" s="6"/>
      <c r="BW62" s="6"/>
      <c r="BX62" s="6"/>
      <c r="BY62" s="6" t="s">
        <v>17</v>
      </c>
      <c r="BZ62" s="6" t="s">
        <v>17</v>
      </c>
      <c r="CA62" s="6" t="s">
        <v>17</v>
      </c>
      <c r="CB62" s="143"/>
      <c r="CC62" s="127"/>
      <c r="CD62" s="127"/>
      <c r="CE62" s="127"/>
      <c r="CF62" s="127"/>
      <c r="CG62" s="127"/>
      <c r="CH62" s="127"/>
      <c r="CI62" s="127"/>
      <c r="CJ62" s="127"/>
      <c r="CK62" s="127"/>
      <c r="CL62" s="127"/>
      <c r="CM62" s="127"/>
      <c r="CO62" s="127"/>
      <c r="CP62" s="127"/>
      <c r="CQ62" s="127"/>
      <c r="CR62" s="127"/>
      <c r="CS62" s="127"/>
      <c r="CT62" s="21"/>
      <c r="CU62" s="6"/>
      <c r="CV62" s="6"/>
      <c r="CW62" s="6"/>
      <c r="CX62" s="6"/>
      <c r="CY62" s="10" t="s">
        <v>17</v>
      </c>
      <c r="CZ62" s="6" t="s">
        <v>17</v>
      </c>
      <c r="DA62" s="6" t="s">
        <v>17</v>
      </c>
    </row>
    <row r="63" spans="1:105" ht="15">
      <c r="A63" s="127" t="s">
        <v>145</v>
      </c>
      <c r="B63" s="127"/>
      <c r="C63" s="127"/>
      <c r="D63" s="127"/>
      <c r="E63" s="127"/>
      <c r="F63" s="127"/>
      <c r="G63" s="127"/>
      <c r="H63" s="127"/>
      <c r="I63" s="127"/>
      <c r="J63" s="127"/>
      <c r="K63" s="127"/>
      <c r="L63" s="127"/>
      <c r="M63" s="127"/>
      <c r="N63" s="127">
        <v>2310</v>
      </c>
      <c r="O63" s="127"/>
      <c r="P63" s="127"/>
      <c r="Q63" s="127"/>
      <c r="R63" s="127"/>
      <c r="S63" s="127">
        <v>3376</v>
      </c>
      <c r="T63" s="301">
        <v>3652</v>
      </c>
      <c r="U63" s="288">
        <v>3676</v>
      </c>
      <c r="V63" s="127">
        <v>3950</v>
      </c>
      <c r="W63" s="127">
        <v>3944</v>
      </c>
      <c r="X63" s="127">
        <v>3950</v>
      </c>
      <c r="Y63" s="127">
        <v>4266</v>
      </c>
      <c r="Z63" s="127">
        <v>4266</v>
      </c>
      <c r="AA63" s="127">
        <v>4564</v>
      </c>
      <c r="AB63" s="143"/>
      <c r="AC63" s="127"/>
      <c r="AD63" s="127"/>
      <c r="AE63" s="127"/>
      <c r="AF63" s="127"/>
      <c r="AG63" s="127"/>
      <c r="AH63" s="127"/>
      <c r="AI63" s="127"/>
      <c r="AJ63" s="127"/>
      <c r="AK63" s="127"/>
      <c r="AL63" s="127"/>
      <c r="AM63" s="127"/>
      <c r="AN63" s="127">
        <v>6262</v>
      </c>
      <c r="AO63" s="127"/>
      <c r="AP63" s="127"/>
      <c r="AQ63" s="127"/>
      <c r="AR63" s="127"/>
      <c r="AS63" s="127">
        <v>9008</v>
      </c>
      <c r="AT63" s="127">
        <v>9792</v>
      </c>
      <c r="AU63" s="127">
        <v>9816</v>
      </c>
      <c r="AV63" s="127">
        <v>10582</v>
      </c>
      <c r="AW63" s="127">
        <v>10576</v>
      </c>
      <c r="AX63" s="127">
        <v>10582</v>
      </c>
      <c r="AY63" s="127">
        <v>11496</v>
      </c>
      <c r="AZ63" s="127">
        <v>11496</v>
      </c>
      <c r="BA63" s="127">
        <v>12156</v>
      </c>
      <c r="BB63" s="143"/>
      <c r="BC63" s="127"/>
      <c r="BD63" s="127"/>
      <c r="BE63" s="127"/>
      <c r="BF63" s="127"/>
      <c r="BG63" s="127"/>
      <c r="BH63" s="127"/>
      <c r="BI63" s="127"/>
      <c r="BJ63" s="127"/>
      <c r="BK63" s="127"/>
      <c r="BL63" s="127"/>
      <c r="BM63" s="127"/>
      <c r="BN63" s="6"/>
      <c r="BO63" s="127"/>
      <c r="BP63" s="127"/>
      <c r="BQ63" s="127"/>
      <c r="BR63" s="127"/>
      <c r="BS63" s="6"/>
      <c r="BT63" s="6"/>
      <c r="BU63" s="217"/>
      <c r="BV63" s="6"/>
      <c r="BW63" s="6"/>
      <c r="BX63" s="6"/>
      <c r="BY63" s="6" t="s">
        <v>17</v>
      </c>
      <c r="BZ63" s="6" t="s">
        <v>17</v>
      </c>
      <c r="CA63" s="6" t="s">
        <v>17</v>
      </c>
      <c r="CB63" s="143"/>
      <c r="CC63" s="127"/>
      <c r="CD63" s="127"/>
      <c r="CE63" s="127"/>
      <c r="CF63" s="127"/>
      <c r="CG63" s="127"/>
      <c r="CH63" s="127"/>
      <c r="CI63" s="127"/>
      <c r="CJ63" s="127"/>
      <c r="CK63" s="127"/>
      <c r="CL63" s="127"/>
      <c r="CM63" s="127"/>
      <c r="CO63" s="127"/>
      <c r="CP63" s="127"/>
      <c r="CQ63" s="127"/>
      <c r="CR63" s="127"/>
      <c r="CU63" s="6"/>
      <c r="CV63" s="6"/>
      <c r="CW63" s="6"/>
      <c r="CX63" s="6"/>
      <c r="CY63" s="10" t="s">
        <v>17</v>
      </c>
      <c r="CZ63" s="6" t="s">
        <v>17</v>
      </c>
      <c r="DA63" s="6" t="s">
        <v>17</v>
      </c>
    </row>
    <row r="64" spans="1:105" ht="15">
      <c r="A64" s="129" t="s">
        <v>146</v>
      </c>
      <c r="B64" s="129"/>
      <c r="C64" s="129"/>
      <c r="D64" s="129"/>
      <c r="E64" s="129"/>
      <c r="F64" s="129"/>
      <c r="G64" s="129"/>
      <c r="H64" s="129"/>
      <c r="I64" s="129"/>
      <c r="J64" s="129"/>
      <c r="K64" s="129"/>
      <c r="L64" s="129"/>
      <c r="M64" s="129"/>
      <c r="N64" s="129">
        <v>3796</v>
      </c>
      <c r="O64" s="129"/>
      <c r="P64" s="129"/>
      <c r="Q64" s="129"/>
      <c r="R64" s="129"/>
      <c r="S64" s="129">
        <v>7780</v>
      </c>
      <c r="T64" s="304">
        <v>5020</v>
      </c>
      <c r="U64" s="288">
        <v>5236</v>
      </c>
      <c r="V64" s="129">
        <v>5452</v>
      </c>
      <c r="W64" s="129">
        <v>9081</v>
      </c>
      <c r="X64" s="129">
        <v>9373</v>
      </c>
      <c r="Y64" s="129">
        <v>9772</v>
      </c>
      <c r="Z64" s="129">
        <v>6222</v>
      </c>
      <c r="AA64" s="129">
        <v>6414</v>
      </c>
      <c r="AB64" s="145"/>
      <c r="AC64" s="129"/>
      <c r="AD64" s="129"/>
      <c r="AE64" s="129"/>
      <c r="AF64" s="129"/>
      <c r="AG64" s="129"/>
      <c r="AH64" s="129"/>
      <c r="AI64" s="129"/>
      <c r="AJ64" s="129"/>
      <c r="AK64" s="129"/>
      <c r="AL64" s="129"/>
      <c r="AM64" s="129"/>
      <c r="AN64" s="129">
        <v>7492</v>
      </c>
      <c r="AO64" s="129"/>
      <c r="AP64" s="129"/>
      <c r="AQ64" s="129"/>
      <c r="AR64" s="129"/>
      <c r="AS64" s="129">
        <v>14692</v>
      </c>
      <c r="AT64" s="129">
        <v>15140.5</v>
      </c>
      <c r="AU64" s="129">
        <v>10372</v>
      </c>
      <c r="AV64" s="129">
        <v>10804</v>
      </c>
      <c r="AW64" s="129">
        <v>17121</v>
      </c>
      <c r="AX64" s="129">
        <v>17665</v>
      </c>
      <c r="AY64" s="129">
        <v>18412</v>
      </c>
      <c r="AZ64" s="129">
        <v>12294</v>
      </c>
      <c r="BA64" s="129">
        <v>12678</v>
      </c>
      <c r="BB64" s="145"/>
      <c r="BC64" s="129"/>
      <c r="BD64" s="129"/>
      <c r="BE64" s="129"/>
      <c r="BF64" s="129"/>
      <c r="BG64" s="129"/>
      <c r="BH64" s="129"/>
      <c r="BI64" s="129"/>
      <c r="BJ64" s="129"/>
      <c r="BK64" s="129"/>
      <c r="BL64" s="129"/>
      <c r="BM64" s="129"/>
      <c r="BN64" s="7"/>
      <c r="BO64" s="129"/>
      <c r="BP64" s="129"/>
      <c r="BQ64" s="129"/>
      <c r="BR64" s="129"/>
      <c r="BS64" s="7"/>
      <c r="BT64" s="7"/>
      <c r="BU64" s="92"/>
      <c r="BV64" s="7"/>
      <c r="BW64" s="7"/>
      <c r="BX64" s="7"/>
      <c r="BY64" s="92" t="s">
        <v>17</v>
      </c>
      <c r="BZ64" s="7" t="s">
        <v>17</v>
      </c>
      <c r="CA64" s="7" t="s">
        <v>17</v>
      </c>
      <c r="CB64" s="145"/>
      <c r="CC64" s="129"/>
      <c r="CD64" s="129"/>
      <c r="CE64" s="129"/>
      <c r="CF64" s="129"/>
      <c r="CG64" s="129"/>
      <c r="CH64" s="129"/>
      <c r="CI64" s="129"/>
      <c r="CJ64" s="129"/>
      <c r="CK64" s="129"/>
      <c r="CL64" s="129"/>
      <c r="CM64" s="129"/>
      <c r="CN64" s="35"/>
      <c r="CO64" s="129"/>
      <c r="CP64" s="129"/>
      <c r="CQ64" s="129"/>
      <c r="CR64" s="129"/>
      <c r="CS64" s="35"/>
      <c r="CT64" s="35"/>
      <c r="CU64" s="7"/>
      <c r="CV64" s="7"/>
      <c r="CW64" s="7"/>
      <c r="CX64" s="7"/>
      <c r="CY64" s="35" t="s">
        <v>17</v>
      </c>
      <c r="CZ64" s="7" t="s">
        <v>17</v>
      </c>
      <c r="DA64" s="7" t="s">
        <v>17</v>
      </c>
    </row>
    <row r="65" spans="1:105">
      <c r="A65" s="130" t="s">
        <v>147</v>
      </c>
      <c r="B65" s="130"/>
      <c r="C65" s="130"/>
      <c r="D65" s="130"/>
      <c r="E65" s="130"/>
      <c r="F65" s="130"/>
      <c r="G65" s="130"/>
      <c r="H65" s="130"/>
      <c r="I65" s="130"/>
      <c r="J65" s="130"/>
      <c r="K65" s="130"/>
      <c r="L65" s="130"/>
      <c r="M65" s="130"/>
      <c r="N65" s="130"/>
      <c r="O65" s="130"/>
      <c r="P65" s="130"/>
      <c r="Q65" s="130"/>
      <c r="R65" s="130"/>
      <c r="S65" s="156" t="s">
        <v>17</v>
      </c>
      <c r="T65" s="305" t="s">
        <v>17</v>
      </c>
      <c r="U65" s="156" t="s">
        <v>17</v>
      </c>
      <c r="V65" s="156" t="s">
        <v>17</v>
      </c>
      <c r="W65" s="156" t="s">
        <v>17</v>
      </c>
      <c r="X65" s="156" t="s">
        <v>17</v>
      </c>
      <c r="Y65" s="156" t="s">
        <v>17</v>
      </c>
      <c r="Z65" s="156" t="s">
        <v>17</v>
      </c>
      <c r="AA65" s="156" t="s">
        <v>17</v>
      </c>
      <c r="AB65" s="146"/>
      <c r="AC65" s="130"/>
      <c r="AD65" s="130"/>
      <c r="AE65" s="130"/>
      <c r="AF65" s="130"/>
      <c r="AG65" s="130"/>
      <c r="AH65" s="130"/>
      <c r="AI65" s="130"/>
      <c r="AJ65" s="130"/>
      <c r="AK65" s="130"/>
      <c r="AL65" s="130"/>
      <c r="AM65" s="130"/>
      <c r="AN65" s="130"/>
      <c r="AO65" s="130"/>
      <c r="AP65" s="130"/>
      <c r="AQ65" s="130"/>
      <c r="AR65" s="130"/>
      <c r="AS65" s="156" t="s">
        <v>17</v>
      </c>
      <c r="AT65" s="156" t="s">
        <v>17</v>
      </c>
      <c r="AU65" s="156" t="s">
        <v>17</v>
      </c>
      <c r="AV65" s="156" t="s">
        <v>17</v>
      </c>
      <c r="AW65" s="156" t="s">
        <v>17</v>
      </c>
      <c r="AX65" s="156" t="s">
        <v>17</v>
      </c>
      <c r="AY65" s="156" t="s">
        <v>17</v>
      </c>
      <c r="AZ65" s="156" t="s">
        <v>17</v>
      </c>
      <c r="BA65" s="156" t="s">
        <v>17</v>
      </c>
      <c r="BB65" s="146"/>
      <c r="BC65" s="130"/>
      <c r="BD65" s="130"/>
      <c r="BE65" s="130"/>
      <c r="BF65" s="130"/>
      <c r="BG65" s="130"/>
      <c r="BH65" s="130"/>
      <c r="BI65" s="130"/>
      <c r="BJ65" s="130"/>
      <c r="BK65" s="130"/>
      <c r="BL65" s="130"/>
      <c r="BM65" s="130"/>
      <c r="BN65" s="7"/>
      <c r="BO65" s="130"/>
      <c r="BP65" s="130"/>
      <c r="BQ65" s="130"/>
      <c r="BR65" s="130"/>
      <c r="BS65" s="148"/>
      <c r="BT65" s="148"/>
      <c r="BU65" s="147"/>
      <c r="BV65" s="148"/>
      <c r="BW65" s="148"/>
      <c r="BX65" s="148"/>
      <c r="BY65" s="147" t="s">
        <v>17</v>
      </c>
      <c r="BZ65" s="148" t="s">
        <v>17</v>
      </c>
      <c r="CA65" s="148" t="s">
        <v>17</v>
      </c>
      <c r="CB65" s="146"/>
      <c r="CC65" s="130"/>
      <c r="CD65" s="130"/>
      <c r="CE65" s="130"/>
      <c r="CF65" s="130"/>
      <c r="CG65" s="130"/>
      <c r="CH65" s="130"/>
      <c r="CI65" s="130"/>
      <c r="CJ65" s="130"/>
      <c r="CK65" s="130"/>
      <c r="CL65" s="130"/>
      <c r="CM65" s="130"/>
      <c r="CN65" s="35"/>
      <c r="CO65" s="130"/>
      <c r="CP65" s="130"/>
      <c r="CQ65" s="130"/>
      <c r="CR65" s="130"/>
      <c r="CS65" s="35"/>
      <c r="CT65" s="35"/>
      <c r="CU65" s="148"/>
      <c r="CV65" s="148"/>
      <c r="CW65" s="148"/>
      <c r="CX65" s="148"/>
      <c r="CY65" s="157" t="s">
        <v>17</v>
      </c>
      <c r="CZ65" s="148" t="s">
        <v>17</v>
      </c>
      <c r="DA65" s="148" t="s">
        <v>17</v>
      </c>
    </row>
    <row r="66" spans="1:105">
      <c r="A66" s="4"/>
      <c r="G66" s="43"/>
      <c r="H66" s="43"/>
      <c r="I66" s="43"/>
      <c r="J66" s="43"/>
      <c r="K66" s="6"/>
      <c r="L66" s="6"/>
      <c r="N66" s="6"/>
      <c r="O66" s="6"/>
      <c r="P66" s="6"/>
      <c r="Q66" s="6"/>
      <c r="R66" s="6"/>
      <c r="S66" s="6"/>
      <c r="T66" s="306"/>
      <c r="U66" s="6"/>
      <c r="V66" s="6"/>
      <c r="W66" s="6"/>
      <c r="X66" s="6"/>
      <c r="Y66" s="6"/>
      <c r="Z66" s="6"/>
      <c r="AA66" s="6"/>
      <c r="AB66" s="43"/>
      <c r="AE66" s="43"/>
      <c r="AF66" s="43"/>
      <c r="AG66" s="43"/>
      <c r="AH66" s="43"/>
      <c r="AI66" s="43"/>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row>
    <row r="67" spans="1:105">
      <c r="A67" s="3" t="s">
        <v>35</v>
      </c>
      <c r="S67" s="10" t="s">
        <v>109</v>
      </c>
      <c r="T67" s="293" t="s">
        <v>182</v>
      </c>
      <c r="U67" s="10" t="s">
        <v>182</v>
      </c>
      <c r="V67" s="10" t="s">
        <v>182</v>
      </c>
      <c r="AS67" s="10" t="s">
        <v>107</v>
      </c>
      <c r="AT67" s="10" t="s">
        <v>183</v>
      </c>
      <c r="AU67" s="10" t="s">
        <v>183</v>
      </c>
      <c r="AV67" s="10" t="s">
        <v>183</v>
      </c>
      <c r="BS67" s="10" t="s">
        <v>109</v>
      </c>
      <c r="BT67" s="10" t="s">
        <v>157</v>
      </c>
      <c r="BU67" s="4"/>
      <c r="BV67" s="4"/>
      <c r="BW67" s="4"/>
      <c r="BX67" s="4"/>
      <c r="BY67" s="4"/>
      <c r="BZ67" s="4"/>
      <c r="CA67" s="4"/>
      <c r="CS67" s="10" t="s">
        <v>107</v>
      </c>
      <c r="CT67" s="10" t="s">
        <v>156</v>
      </c>
      <c r="CU67" s="4"/>
      <c r="CV67" s="4"/>
      <c r="CW67" s="4"/>
      <c r="CX67" s="4"/>
      <c r="CZ67" s="4"/>
      <c r="DA67" s="4"/>
    </row>
    <row r="68" spans="1:105">
      <c r="J68" s="54"/>
      <c r="K68" s="54"/>
      <c r="S68" s="10" t="s">
        <v>149</v>
      </c>
      <c r="T68" s="293" t="s">
        <v>149</v>
      </c>
      <c r="U68" s="10" t="s">
        <v>149</v>
      </c>
      <c r="V68" s="10" t="s">
        <v>149</v>
      </c>
      <c r="AS68" s="10" t="s">
        <v>149</v>
      </c>
      <c r="AT68" s="10" t="s">
        <v>149</v>
      </c>
      <c r="AU68" s="10" t="s">
        <v>149</v>
      </c>
      <c r="AV68" s="10" t="s">
        <v>149</v>
      </c>
      <c r="AW68" s="10" t="s">
        <v>149</v>
      </c>
      <c r="AX68" s="10" t="s">
        <v>149</v>
      </c>
      <c r="BS68" s="10" t="s">
        <v>149</v>
      </c>
      <c r="BT68" s="10" t="s">
        <v>149</v>
      </c>
      <c r="BU68" s="4"/>
      <c r="BV68" s="4"/>
      <c r="BW68" s="4"/>
      <c r="BX68" s="4" t="s">
        <v>149</v>
      </c>
      <c r="BY68" s="4"/>
      <c r="BZ68" s="4"/>
      <c r="CA68" s="4"/>
      <c r="CS68" s="10" t="s">
        <v>149</v>
      </c>
      <c r="CT68" s="10" t="s">
        <v>149</v>
      </c>
      <c r="CU68" s="4"/>
      <c r="CV68" s="4"/>
      <c r="CW68" s="4"/>
      <c r="CX68" s="4"/>
      <c r="CZ68" s="4"/>
      <c r="DA68" s="4"/>
    </row>
    <row r="69" spans="1:105">
      <c r="A69" s="4" t="s">
        <v>64</v>
      </c>
      <c r="H69" s="4"/>
      <c r="J69" s="4"/>
      <c r="K69" s="54"/>
      <c r="L69" s="54"/>
      <c r="BV69" s="324"/>
      <c r="BW69" s="324"/>
      <c r="BX69" s="324" t="s">
        <v>219</v>
      </c>
      <c r="BY69" s="324"/>
      <c r="BZ69" s="324"/>
      <c r="CA69" s="324"/>
      <c r="CZ69" s="324"/>
    </row>
    <row r="70" spans="1:105">
      <c r="H70" s="4"/>
      <c r="J70" s="4"/>
      <c r="K70" s="54"/>
      <c r="L70" s="54"/>
      <c r="S70" s="308" t="s">
        <v>185</v>
      </c>
      <c r="X70" s="10" t="s">
        <v>220</v>
      </c>
    </row>
    <row r="71" spans="1:105">
      <c r="H71" s="4"/>
      <c r="I71" s="43"/>
      <c r="J71" s="4"/>
      <c r="K71" s="54"/>
      <c r="L71" s="54"/>
    </row>
    <row r="72" spans="1:105">
      <c r="A72" s="4"/>
      <c r="H72" s="4"/>
      <c r="I72" s="43"/>
      <c r="J72" s="4"/>
      <c r="K72" s="54"/>
      <c r="L72" s="54"/>
    </row>
    <row r="73" spans="1:105">
      <c r="A73" s="4"/>
      <c r="H73" s="4"/>
      <c r="I73" s="48"/>
      <c r="J73" s="4"/>
      <c r="K73" s="54"/>
      <c r="L73" s="54"/>
    </row>
    <row r="74" spans="1:105">
      <c r="H74" s="4"/>
      <c r="I74" s="43"/>
      <c r="J74" s="4"/>
      <c r="K74" s="54"/>
      <c r="L74" s="54"/>
    </row>
    <row r="75" spans="1:105">
      <c r="H75" s="4"/>
      <c r="I75" s="43"/>
      <c r="J75" s="4"/>
      <c r="K75" s="54"/>
      <c r="L75" s="54"/>
    </row>
    <row r="76" spans="1:105">
      <c r="H76" s="4"/>
      <c r="I76" s="43"/>
      <c r="J76" s="4"/>
      <c r="K76" s="54"/>
      <c r="L76" s="54"/>
    </row>
    <row r="77" spans="1:105">
      <c r="H77" s="4"/>
      <c r="I77" s="43"/>
      <c r="J77" s="4"/>
      <c r="K77" s="54"/>
      <c r="L77" s="54"/>
    </row>
    <row r="78" spans="1:105">
      <c r="H78" s="4"/>
      <c r="I78" s="43"/>
      <c r="J78" s="4"/>
      <c r="K78" s="54"/>
      <c r="L78" s="54"/>
    </row>
    <row r="79" spans="1:105">
      <c r="H79" s="4"/>
      <c r="I79" s="43"/>
      <c r="J79" s="4"/>
      <c r="K79" s="54"/>
      <c r="L79" s="54"/>
    </row>
    <row r="80" spans="1:105">
      <c r="H80" s="4"/>
      <c r="I80" s="43"/>
      <c r="J80" s="4"/>
      <c r="K80" s="54"/>
      <c r="L80" s="54"/>
    </row>
    <row r="81" spans="8:37">
      <c r="H81" s="4"/>
      <c r="I81" s="43"/>
      <c r="J81" s="4"/>
      <c r="K81" s="54"/>
      <c r="L81" s="54"/>
    </row>
    <row r="82" spans="8:37">
      <c r="H82" s="4"/>
      <c r="J82" s="4"/>
      <c r="K82" s="54"/>
      <c r="L82" s="54"/>
    </row>
    <row r="83" spans="8:37">
      <c r="H83" s="4"/>
      <c r="I83" s="43"/>
      <c r="J83" s="4"/>
      <c r="K83" s="54"/>
      <c r="L83" s="54"/>
    </row>
    <row r="84" spans="8:37">
      <c r="H84" s="4"/>
      <c r="I84" s="43"/>
      <c r="J84" s="4"/>
      <c r="K84" s="54"/>
      <c r="L84" s="54"/>
    </row>
    <row r="85" spans="8:37">
      <c r="H85" s="4"/>
      <c r="I85" s="43"/>
    </row>
    <row r="86" spans="8:37">
      <c r="H86" s="4"/>
      <c r="I86" s="43"/>
      <c r="J86" s="4"/>
      <c r="K86" s="4"/>
      <c r="L86" s="4"/>
      <c r="M86" s="4"/>
      <c r="AB86" s="4"/>
      <c r="AC86" s="4"/>
      <c r="AD86" s="4"/>
      <c r="AE86" s="4"/>
      <c r="AF86" s="4"/>
      <c r="AG86" s="4"/>
      <c r="AH86" s="4"/>
      <c r="AI86" s="4"/>
      <c r="AJ86" s="4"/>
      <c r="AK86" s="4"/>
    </row>
    <row r="87" spans="8:37">
      <c r="J87" s="54"/>
      <c r="K87" s="54"/>
      <c r="L87" s="54"/>
      <c r="M87" s="54"/>
      <c r="AB87" s="54"/>
      <c r="AC87" s="54"/>
      <c r="AD87" s="54"/>
      <c r="AE87" s="54"/>
      <c r="AF87" s="54"/>
      <c r="AG87" s="54"/>
      <c r="AH87" s="54"/>
      <c r="AI87" s="54"/>
      <c r="AJ87" s="54"/>
      <c r="AK87" s="54"/>
    </row>
    <row r="88" spans="8:37">
      <c r="H88" s="4"/>
      <c r="I88" s="4"/>
      <c r="J88" s="54"/>
      <c r="K88" s="54"/>
      <c r="L88" s="54"/>
      <c r="M88" s="54"/>
      <c r="AB88" s="54"/>
      <c r="AC88" s="54"/>
      <c r="AD88" s="54"/>
      <c r="AE88" s="54"/>
      <c r="AF88" s="54"/>
      <c r="AG88" s="54"/>
      <c r="AH88" s="54"/>
      <c r="AI88" s="54"/>
      <c r="AJ88" s="54"/>
      <c r="AK88" s="54"/>
    </row>
    <row r="89" spans="8:37">
      <c r="H89" s="43"/>
      <c r="I89" s="43"/>
      <c r="J89" s="48"/>
      <c r="K89" s="43"/>
      <c r="L89" s="43"/>
      <c r="M89" s="43"/>
      <c r="AB89" s="43"/>
      <c r="AC89" s="43"/>
      <c r="AD89" s="43"/>
      <c r="AE89" s="43"/>
      <c r="AG89" s="43"/>
      <c r="AH89" s="43"/>
      <c r="AI89" s="43"/>
      <c r="AJ89" s="43"/>
    </row>
    <row r="90" spans="8:37">
      <c r="H90" s="6"/>
      <c r="I90" s="6"/>
      <c r="J90" s="6"/>
      <c r="K90" s="6"/>
      <c r="L90" s="6"/>
      <c r="AB90" s="6"/>
      <c r="AD90" s="6"/>
      <c r="AE90" s="6"/>
      <c r="AF90" s="6"/>
      <c r="AG90" s="6"/>
      <c r="AH90" s="6"/>
      <c r="AJ90" s="6"/>
    </row>
  </sheetData>
  <phoneticPr fontId="12"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17"/>
  </sheetPr>
  <dimension ref="A1:DT70"/>
  <sheetViews>
    <sheetView zoomScale="80" zoomScaleNormal="80" workbookViewId="0">
      <pane xSplit="1" ySplit="4" topLeftCell="B5" activePane="bottomRight" state="frozen"/>
      <selection pane="topRight" activeCell="B1" sqref="B1"/>
      <selection pane="bottomLeft" activeCell="A5" sqref="A5"/>
      <selection pane="bottomRight" activeCell="X5" sqref="X5"/>
    </sheetView>
  </sheetViews>
  <sheetFormatPr defaultColWidth="9.7109375" defaultRowHeight="12.75"/>
  <cols>
    <col min="1" max="1" width="18.5703125" style="3" customWidth="1"/>
    <col min="2" max="2" width="10" style="3" customWidth="1"/>
    <col min="3" max="11" width="9" style="3" customWidth="1"/>
    <col min="12" max="12" width="9" style="10" customWidth="1"/>
    <col min="13" max="16" width="9" style="3" customWidth="1"/>
    <col min="17" max="25" width="9" style="10" customWidth="1"/>
    <col min="26" max="26" width="8.85546875" style="65" customWidth="1"/>
    <col min="27" max="48" width="9" style="3" customWidth="1"/>
    <col min="49" max="49" width="9" style="506" customWidth="1"/>
    <col min="50" max="50" width="9.140625" style="65" customWidth="1"/>
    <col min="51" max="53" width="9" style="3" customWidth="1"/>
    <col min="54" max="64" width="9.7109375" style="3"/>
    <col min="65" max="73" width="9" style="3" customWidth="1"/>
    <col min="74" max="74" width="8.85546875" style="65" customWidth="1"/>
    <col min="75" max="96" width="9" style="3" customWidth="1"/>
    <col min="97" max="97" width="9" style="506" customWidth="1"/>
    <col min="98" max="98" width="8.85546875" style="3" customWidth="1"/>
    <col min="99" max="112" width="9.7109375" style="3"/>
    <col min="113" max="121" width="9" style="10" customWidth="1"/>
    <col min="122" max="16384" width="9.7109375" style="3"/>
  </cols>
  <sheetData>
    <row r="1" spans="1:124">
      <c r="A1" s="68"/>
      <c r="B1" s="68" t="s">
        <v>60</v>
      </c>
      <c r="C1" s="18"/>
      <c r="D1" s="22"/>
      <c r="E1" s="22"/>
      <c r="F1" s="22"/>
      <c r="G1" s="22"/>
      <c r="H1" s="22"/>
      <c r="I1" s="22"/>
      <c r="J1" s="22"/>
      <c r="K1" s="22"/>
      <c r="L1" s="35"/>
      <c r="M1" s="22"/>
      <c r="N1" s="22"/>
      <c r="O1" s="22"/>
      <c r="P1" s="22"/>
      <c r="Q1" s="35"/>
      <c r="R1" s="35"/>
      <c r="S1" s="35"/>
      <c r="T1" s="35"/>
      <c r="U1" s="35"/>
      <c r="V1" s="35"/>
      <c r="W1" s="35"/>
      <c r="X1" s="35"/>
      <c r="Y1" s="35"/>
      <c r="Z1" s="62"/>
      <c r="AA1" s="22"/>
      <c r="AB1" s="22"/>
      <c r="AC1" s="22"/>
      <c r="AD1" s="22"/>
      <c r="AE1" s="22"/>
      <c r="AF1" s="22"/>
      <c r="AG1" s="22"/>
      <c r="AH1" s="22"/>
      <c r="AI1" s="22"/>
      <c r="AJ1" s="22"/>
      <c r="AK1" s="22"/>
      <c r="AL1" s="22"/>
      <c r="AM1" s="22"/>
      <c r="AN1" s="22"/>
      <c r="AO1" s="22"/>
      <c r="AP1" s="22"/>
      <c r="AQ1" s="311">
        <f>(AQ3-AP3)/AP3</f>
        <v>3.6238532110091766E-2</v>
      </c>
      <c r="AR1" s="311"/>
      <c r="AS1" s="311"/>
      <c r="AT1" s="311"/>
      <c r="AU1" s="509"/>
      <c r="AV1" s="311"/>
      <c r="AW1" s="503"/>
      <c r="AX1" s="68" t="s">
        <v>37</v>
      </c>
      <c r="AY1" s="18"/>
      <c r="AZ1" s="22"/>
      <c r="BA1" s="22"/>
      <c r="BB1" s="22"/>
      <c r="BC1" s="22"/>
      <c r="BD1" s="22"/>
      <c r="BE1" s="18"/>
      <c r="BF1" s="18"/>
      <c r="BG1" s="18"/>
      <c r="BH1" s="18"/>
      <c r="BI1" s="18"/>
      <c r="BJ1" s="18"/>
      <c r="BK1" s="18"/>
      <c r="BL1" s="18"/>
      <c r="BM1" s="22"/>
      <c r="BN1" s="22"/>
      <c r="BO1" s="22"/>
      <c r="BP1" s="22"/>
      <c r="BQ1" s="22"/>
      <c r="BR1" s="22"/>
      <c r="BS1" s="22"/>
      <c r="BT1" s="22"/>
      <c r="BU1" s="22"/>
      <c r="BV1" s="62"/>
      <c r="BW1" s="22"/>
      <c r="BX1" s="22"/>
      <c r="BY1" s="22"/>
      <c r="BZ1" s="22"/>
      <c r="CA1" s="22"/>
      <c r="CB1" s="22"/>
      <c r="CC1" s="22"/>
      <c r="CD1" s="22"/>
      <c r="CE1" s="22"/>
      <c r="CF1" s="22"/>
      <c r="CG1" s="22"/>
      <c r="CH1" s="22"/>
      <c r="CI1" s="22"/>
      <c r="CJ1" s="22"/>
      <c r="CK1" s="22"/>
      <c r="CL1" s="22"/>
      <c r="CM1" s="22"/>
      <c r="CN1" s="22"/>
      <c r="CO1" s="22"/>
      <c r="CP1" s="22"/>
      <c r="CQ1" s="22"/>
      <c r="CR1" s="22"/>
      <c r="CS1" s="507"/>
      <c r="CT1" s="68" t="s">
        <v>84</v>
      </c>
      <c r="CU1" s="18"/>
      <c r="CV1" s="22"/>
      <c r="CW1" s="22"/>
      <c r="CX1" s="22"/>
      <c r="CY1" s="22"/>
      <c r="CZ1" s="22"/>
      <c r="DA1" s="18"/>
      <c r="DB1" s="18"/>
      <c r="DC1" s="18"/>
      <c r="DD1" s="18"/>
      <c r="DE1" s="18"/>
      <c r="DF1" s="18"/>
      <c r="DG1" s="18"/>
      <c r="DH1" s="18"/>
      <c r="DI1" s="35"/>
      <c r="DJ1" s="35"/>
      <c r="DK1" s="35"/>
      <c r="DL1" s="35"/>
      <c r="DM1" s="35"/>
      <c r="DN1" s="35"/>
      <c r="DO1" s="35"/>
      <c r="DP1" s="35"/>
      <c r="DQ1" s="35"/>
    </row>
    <row r="2" spans="1:124">
      <c r="A2" s="68"/>
      <c r="B2" s="68" t="s">
        <v>8</v>
      </c>
      <c r="C2" s="18"/>
      <c r="D2" s="67"/>
      <c r="E2" s="67"/>
      <c r="F2" s="67"/>
      <c r="G2" s="67"/>
      <c r="H2" s="67"/>
      <c r="I2" s="67"/>
      <c r="J2" s="67"/>
      <c r="K2" s="67"/>
      <c r="L2" s="185"/>
      <c r="M2" s="91"/>
      <c r="N2" s="91"/>
      <c r="O2" s="91"/>
      <c r="P2" s="91"/>
      <c r="Q2" s="150"/>
      <c r="R2" s="150"/>
      <c r="S2" s="150"/>
      <c r="T2" s="150"/>
      <c r="U2" s="150"/>
      <c r="V2" s="150"/>
      <c r="W2" s="150"/>
      <c r="X2" s="150"/>
      <c r="Y2" s="150"/>
      <c r="Z2" s="90"/>
      <c r="AA2" s="67" t="s">
        <v>48</v>
      </c>
      <c r="AB2" s="67"/>
      <c r="AC2" s="67"/>
      <c r="AD2" s="67"/>
      <c r="AE2" s="67"/>
      <c r="AF2" s="67"/>
      <c r="AG2" s="67"/>
      <c r="AH2" s="67"/>
      <c r="AI2" s="67"/>
      <c r="AJ2" s="67"/>
      <c r="AK2" s="67"/>
      <c r="AL2" s="67"/>
      <c r="AM2" s="67"/>
      <c r="AN2" s="67"/>
      <c r="AO2" s="67"/>
      <c r="AP2" s="67"/>
      <c r="AQ2" s="67"/>
      <c r="AR2" s="67"/>
      <c r="AS2" s="67"/>
      <c r="AT2" s="67"/>
      <c r="AU2" s="510"/>
      <c r="AV2" s="67"/>
      <c r="AW2" s="504"/>
      <c r="AX2" s="68" t="s">
        <v>8</v>
      </c>
      <c r="AY2" s="18"/>
      <c r="AZ2" s="67"/>
      <c r="BA2" s="67"/>
      <c r="BB2" s="67"/>
      <c r="BC2" s="67"/>
      <c r="BD2" s="67"/>
      <c r="BE2" s="18"/>
      <c r="BF2" s="18"/>
      <c r="BG2" s="18"/>
      <c r="BH2" s="18"/>
      <c r="BI2" s="18"/>
      <c r="BJ2" s="18"/>
      <c r="BK2" s="18"/>
      <c r="BL2" s="18"/>
      <c r="BM2" s="91"/>
      <c r="BN2" s="91"/>
      <c r="BO2" s="91"/>
      <c r="BP2" s="91"/>
      <c r="BQ2" s="91"/>
      <c r="BR2" s="91"/>
      <c r="BS2" s="91"/>
      <c r="BT2" s="91"/>
      <c r="BU2" s="91"/>
      <c r="BV2" s="90"/>
      <c r="BW2" s="67" t="s">
        <v>48</v>
      </c>
      <c r="BX2" s="67"/>
      <c r="BY2" s="67"/>
      <c r="BZ2" s="67"/>
      <c r="CA2" s="67"/>
      <c r="CB2" s="67"/>
      <c r="CC2" s="67"/>
      <c r="CD2" s="67"/>
      <c r="CE2" s="67"/>
      <c r="CF2" s="67"/>
      <c r="CG2" s="67"/>
      <c r="CH2" s="67"/>
      <c r="CI2" s="67"/>
      <c r="CJ2" s="67"/>
      <c r="CK2" s="91"/>
      <c r="CL2" s="91"/>
      <c r="CM2" s="91"/>
      <c r="CN2" s="91"/>
      <c r="CO2" s="91"/>
      <c r="CP2" s="91">
        <f>(CS3-CR3)/CR3</f>
        <v>1.7456359102244461E-2</v>
      </c>
      <c r="CQ2" s="91"/>
      <c r="CR2" s="91"/>
      <c r="CS2" s="508"/>
      <c r="CT2" s="68" t="s">
        <v>8</v>
      </c>
      <c r="CU2" s="18"/>
      <c r="CV2" s="67"/>
      <c r="CW2" s="67"/>
      <c r="CX2" s="67"/>
      <c r="CY2" s="67"/>
      <c r="CZ2" s="67"/>
      <c r="DA2" s="18"/>
      <c r="DB2" s="18"/>
      <c r="DC2" s="18"/>
      <c r="DD2" s="18"/>
      <c r="DE2" s="18"/>
      <c r="DF2" s="18"/>
      <c r="DG2" s="18"/>
      <c r="DH2" s="18"/>
      <c r="DI2" s="150"/>
      <c r="DJ2" s="150"/>
      <c r="DK2" s="150"/>
      <c r="DL2" s="150"/>
      <c r="DM2" s="150"/>
      <c r="DN2" s="150"/>
      <c r="DO2" s="150"/>
      <c r="DP2" s="150"/>
      <c r="DQ2" s="150"/>
    </row>
    <row r="3" spans="1:124">
      <c r="A3" s="548" t="s">
        <v>187</v>
      </c>
      <c r="B3" s="74">
        <v>148.4</v>
      </c>
      <c r="C3" s="84">
        <v>152.5</v>
      </c>
      <c r="D3" s="75">
        <v>157</v>
      </c>
      <c r="E3" s="75">
        <v>160.5</v>
      </c>
      <c r="F3" s="75">
        <v>163.19999999999999</v>
      </c>
      <c r="G3" s="75">
        <v>166.7</v>
      </c>
      <c r="H3" s="75">
        <v>172.8</v>
      </c>
      <c r="I3" s="75">
        <v>177.5</v>
      </c>
      <c r="J3" s="75">
        <v>180.1</v>
      </c>
      <c r="K3" s="75">
        <v>183.9</v>
      </c>
      <c r="L3" s="151">
        <v>189.4</v>
      </c>
      <c r="M3" s="75">
        <v>195.4</v>
      </c>
      <c r="N3" s="75">
        <v>203.5</v>
      </c>
      <c r="O3" s="75">
        <v>208.29900000000001</v>
      </c>
      <c r="P3" s="75">
        <v>220</v>
      </c>
      <c r="Q3" s="151">
        <v>215.4</v>
      </c>
      <c r="R3" s="151">
        <v>218</v>
      </c>
      <c r="S3" s="151">
        <v>225.9</v>
      </c>
      <c r="T3" s="151">
        <v>229.1</v>
      </c>
      <c r="U3" s="151">
        <v>233.6</v>
      </c>
      <c r="V3" s="151">
        <v>238.3</v>
      </c>
      <c r="W3" s="151">
        <v>238.7</v>
      </c>
      <c r="X3" s="151">
        <v>240.6</v>
      </c>
      <c r="Y3" s="151">
        <v>244.8</v>
      </c>
      <c r="Z3" s="76">
        <v>148.4</v>
      </c>
      <c r="AA3" s="84">
        <v>152.5</v>
      </c>
      <c r="AB3" s="75">
        <v>157</v>
      </c>
      <c r="AC3" s="75">
        <v>160.5</v>
      </c>
      <c r="AD3" s="75">
        <v>163.19999999999999</v>
      </c>
      <c r="AE3" s="75">
        <v>166.7</v>
      </c>
      <c r="AF3" s="75">
        <v>172.8</v>
      </c>
      <c r="AG3" s="75">
        <v>177.5</v>
      </c>
      <c r="AH3" s="75">
        <v>180.1</v>
      </c>
      <c r="AI3" s="75">
        <v>183.9</v>
      </c>
      <c r="AJ3" s="75">
        <v>189.4</v>
      </c>
      <c r="AK3" s="75">
        <v>195.4</v>
      </c>
      <c r="AL3" s="75">
        <v>203.5</v>
      </c>
      <c r="AM3" s="75">
        <v>208.29900000000001</v>
      </c>
      <c r="AN3" s="75">
        <v>220</v>
      </c>
      <c r="AO3" s="75">
        <v>215.4</v>
      </c>
      <c r="AP3" s="75">
        <v>218</v>
      </c>
      <c r="AQ3" s="151">
        <v>225.9</v>
      </c>
      <c r="AR3" s="151">
        <v>229.1</v>
      </c>
      <c r="AS3" s="151">
        <v>233.6</v>
      </c>
      <c r="AT3" s="151">
        <v>238.3</v>
      </c>
      <c r="AU3" s="151">
        <v>238.7</v>
      </c>
      <c r="AV3" s="151">
        <v>240.6</v>
      </c>
      <c r="AW3" s="505">
        <v>244.8</v>
      </c>
      <c r="AX3" s="502">
        <v>148.4</v>
      </c>
      <c r="AY3" s="84">
        <v>152.5</v>
      </c>
      <c r="AZ3" s="75">
        <v>157</v>
      </c>
      <c r="BA3" s="75">
        <v>160.5</v>
      </c>
      <c r="BB3" s="75">
        <v>163.19999999999999</v>
      </c>
      <c r="BC3" s="75">
        <v>166.7</v>
      </c>
      <c r="BD3" s="75">
        <v>172.8</v>
      </c>
      <c r="BE3" s="75">
        <v>177.5</v>
      </c>
      <c r="BF3" s="75">
        <v>180.1</v>
      </c>
      <c r="BG3" s="75">
        <v>183.9</v>
      </c>
      <c r="BH3" s="75">
        <v>189.4</v>
      </c>
      <c r="BI3" s="75">
        <v>195.4</v>
      </c>
      <c r="BJ3" s="75">
        <v>203.5</v>
      </c>
      <c r="BK3" s="75">
        <v>208.29900000000001</v>
      </c>
      <c r="BL3" s="75">
        <v>220</v>
      </c>
      <c r="BM3" s="75">
        <v>215.4</v>
      </c>
      <c r="BN3" s="151">
        <v>218</v>
      </c>
      <c r="BO3" s="151">
        <v>225.9</v>
      </c>
      <c r="BP3" s="151">
        <v>229.1</v>
      </c>
      <c r="BQ3" s="151">
        <v>233.6</v>
      </c>
      <c r="BR3" s="151">
        <v>238.3</v>
      </c>
      <c r="BS3" s="151">
        <v>238.7</v>
      </c>
      <c r="BT3" s="151">
        <v>240.6</v>
      </c>
      <c r="BU3" s="151">
        <v>244.8</v>
      </c>
      <c r="BV3" s="76">
        <v>148.4</v>
      </c>
      <c r="BW3" s="84">
        <v>152.5</v>
      </c>
      <c r="BX3" s="75">
        <v>157</v>
      </c>
      <c r="BY3" s="75">
        <v>160.5</v>
      </c>
      <c r="BZ3" s="75">
        <v>163.19999999999999</v>
      </c>
      <c r="CA3" s="75">
        <v>166.7</v>
      </c>
      <c r="CB3" s="75">
        <v>172.8</v>
      </c>
      <c r="CC3" s="75">
        <v>177.5</v>
      </c>
      <c r="CD3" s="75">
        <v>180.1</v>
      </c>
      <c r="CE3" s="75">
        <v>183.9</v>
      </c>
      <c r="CF3" s="75">
        <v>189.4</v>
      </c>
      <c r="CG3" s="75">
        <v>195.4</v>
      </c>
      <c r="CH3" s="75">
        <v>203.5</v>
      </c>
      <c r="CI3" s="75">
        <v>208.29900000000001</v>
      </c>
      <c r="CJ3" s="75">
        <v>220</v>
      </c>
      <c r="CK3" s="75">
        <v>215.4</v>
      </c>
      <c r="CL3" s="151">
        <v>218</v>
      </c>
      <c r="CM3" s="151">
        <v>225.9</v>
      </c>
      <c r="CN3" s="151">
        <v>229.1</v>
      </c>
      <c r="CO3" s="151">
        <v>233.6</v>
      </c>
      <c r="CP3" s="151">
        <v>238.3</v>
      </c>
      <c r="CQ3" s="151">
        <v>238.7</v>
      </c>
      <c r="CR3" s="151">
        <v>240.6</v>
      </c>
      <c r="CS3" s="505">
        <v>244.8</v>
      </c>
      <c r="CT3" s="74">
        <v>148.4</v>
      </c>
      <c r="CU3" s="84">
        <v>152.5</v>
      </c>
      <c r="CV3" s="75">
        <v>157</v>
      </c>
      <c r="CW3" s="75">
        <v>160.5</v>
      </c>
      <c r="CX3" s="75">
        <v>163.19999999999999</v>
      </c>
      <c r="CY3" s="75">
        <v>166.7</v>
      </c>
      <c r="CZ3" s="75">
        <v>172.8</v>
      </c>
      <c r="DA3" s="75">
        <v>177.5</v>
      </c>
      <c r="DB3" s="75">
        <v>180.1</v>
      </c>
      <c r="DC3" s="75">
        <v>183.9</v>
      </c>
      <c r="DD3" s="75">
        <v>189.4</v>
      </c>
      <c r="DE3" s="75">
        <v>195.4</v>
      </c>
      <c r="DF3" s="75">
        <v>203.5</v>
      </c>
      <c r="DG3" s="75">
        <v>208.29900000000001</v>
      </c>
      <c r="DH3" s="75">
        <v>220</v>
      </c>
      <c r="DI3" s="151">
        <v>215.4</v>
      </c>
      <c r="DJ3" s="151">
        <v>218</v>
      </c>
      <c r="DK3" s="151">
        <v>225.9</v>
      </c>
      <c r="DL3" s="151">
        <v>229.1</v>
      </c>
      <c r="DM3" s="151">
        <v>233.6</v>
      </c>
      <c r="DN3" s="151">
        <v>238.3</v>
      </c>
      <c r="DO3" s="151">
        <v>238.7</v>
      </c>
      <c r="DP3" s="151">
        <v>240.6</v>
      </c>
      <c r="DQ3" s="151">
        <v>244.8</v>
      </c>
    </row>
    <row r="4" spans="1:124" ht="27.75" customHeight="1">
      <c r="A4" s="549"/>
      <c r="B4" s="69" t="s">
        <v>11</v>
      </c>
      <c r="C4" s="69" t="s">
        <v>12</v>
      </c>
      <c r="D4" s="69" t="s">
        <v>13</v>
      </c>
      <c r="E4" s="69" t="s">
        <v>14</v>
      </c>
      <c r="F4" s="69" t="s">
        <v>55</v>
      </c>
      <c r="G4" s="72" t="s">
        <v>56</v>
      </c>
      <c r="H4" s="72" t="s">
        <v>57</v>
      </c>
      <c r="I4" s="72" t="s">
        <v>61</v>
      </c>
      <c r="J4" s="72" t="s">
        <v>81</v>
      </c>
      <c r="K4" s="72" t="s">
        <v>82</v>
      </c>
      <c r="L4" s="152" t="s">
        <v>85</v>
      </c>
      <c r="M4" s="72" t="s">
        <v>86</v>
      </c>
      <c r="N4" s="72" t="s">
        <v>91</v>
      </c>
      <c r="O4" s="72" t="s">
        <v>92</v>
      </c>
      <c r="P4" s="72" t="s">
        <v>96</v>
      </c>
      <c r="Q4" s="152" t="s">
        <v>105</v>
      </c>
      <c r="R4" s="152" t="s">
        <v>154</v>
      </c>
      <c r="S4" s="152" t="s">
        <v>179</v>
      </c>
      <c r="T4" s="152" t="s">
        <v>186</v>
      </c>
      <c r="U4" s="152" t="s">
        <v>188</v>
      </c>
      <c r="V4" s="152" t="s">
        <v>203</v>
      </c>
      <c r="W4" s="152" t="s">
        <v>221</v>
      </c>
      <c r="X4" s="152" t="s">
        <v>228</v>
      </c>
      <c r="Y4" s="372" t="s">
        <v>232</v>
      </c>
      <c r="Z4" s="69" t="s">
        <v>11</v>
      </c>
      <c r="AA4" s="69" t="s">
        <v>12</v>
      </c>
      <c r="AB4" s="69" t="s">
        <v>13</v>
      </c>
      <c r="AC4" s="69" t="s">
        <v>14</v>
      </c>
      <c r="AD4" s="69" t="s">
        <v>55</v>
      </c>
      <c r="AE4" s="69" t="s">
        <v>56</v>
      </c>
      <c r="AF4" s="69" t="s">
        <v>57</v>
      </c>
      <c r="AG4" s="69" t="s">
        <v>61</v>
      </c>
      <c r="AH4" s="69" t="s">
        <v>81</v>
      </c>
      <c r="AI4" s="72" t="s">
        <v>82</v>
      </c>
      <c r="AJ4" s="72" t="s">
        <v>85</v>
      </c>
      <c r="AK4" s="72" t="s">
        <v>86</v>
      </c>
      <c r="AL4" s="72" t="s">
        <v>91</v>
      </c>
      <c r="AM4" s="72" t="s">
        <v>92</v>
      </c>
      <c r="AN4" s="72" t="s">
        <v>96</v>
      </c>
      <c r="AO4" s="72" t="s">
        <v>105</v>
      </c>
      <c r="AP4" s="72" t="s">
        <v>154</v>
      </c>
      <c r="AQ4" s="152" t="s">
        <v>179</v>
      </c>
      <c r="AR4" s="152" t="s">
        <v>186</v>
      </c>
      <c r="AS4" s="152" t="s">
        <v>188</v>
      </c>
      <c r="AT4" s="152" t="s">
        <v>203</v>
      </c>
      <c r="AU4" s="10" t="s">
        <v>221</v>
      </c>
      <c r="AV4" s="152" t="s">
        <v>228</v>
      </c>
      <c r="AW4" s="372" t="s">
        <v>232</v>
      </c>
      <c r="AX4" s="69" t="s">
        <v>11</v>
      </c>
      <c r="AY4" s="69" t="s">
        <v>12</v>
      </c>
      <c r="AZ4" s="69" t="s">
        <v>13</v>
      </c>
      <c r="BA4" s="69" t="s">
        <v>14</v>
      </c>
      <c r="BB4" s="69" t="s">
        <v>55</v>
      </c>
      <c r="BC4" s="69" t="s">
        <v>56</v>
      </c>
      <c r="BD4" s="69" t="s">
        <v>57</v>
      </c>
      <c r="BE4" s="22" t="s">
        <v>61</v>
      </c>
      <c r="BF4" s="22" t="s">
        <v>81</v>
      </c>
      <c r="BG4" s="22" t="s">
        <v>82</v>
      </c>
      <c r="BH4" s="72" t="s">
        <v>85</v>
      </c>
      <c r="BI4" s="72" t="s">
        <v>86</v>
      </c>
      <c r="BJ4" s="72" t="s">
        <v>91</v>
      </c>
      <c r="BK4" s="72" t="s">
        <v>92</v>
      </c>
      <c r="BL4" s="72" t="s">
        <v>96</v>
      </c>
      <c r="BM4" s="72" t="s">
        <v>105</v>
      </c>
      <c r="BN4" s="152" t="s">
        <v>154</v>
      </c>
      <c r="BO4" s="152" t="s">
        <v>179</v>
      </c>
      <c r="BP4" s="152" t="s">
        <v>186</v>
      </c>
      <c r="BQ4" s="152" t="s">
        <v>188</v>
      </c>
      <c r="BR4" s="152" t="s">
        <v>203</v>
      </c>
      <c r="BS4" s="152" t="s">
        <v>221</v>
      </c>
      <c r="BT4" s="152" t="s">
        <v>228</v>
      </c>
      <c r="BU4" s="377" t="s">
        <v>232</v>
      </c>
      <c r="BV4" s="73" t="s">
        <v>11</v>
      </c>
      <c r="BW4" s="69" t="s">
        <v>12</v>
      </c>
      <c r="BX4" s="69" t="s">
        <v>13</v>
      </c>
      <c r="BY4" s="69" t="s">
        <v>14</v>
      </c>
      <c r="BZ4" s="69" t="s">
        <v>55</v>
      </c>
      <c r="CA4" s="69" t="s">
        <v>56</v>
      </c>
      <c r="CB4" s="69" t="s">
        <v>57</v>
      </c>
      <c r="CC4" s="69" t="s">
        <v>61</v>
      </c>
      <c r="CD4" s="69" t="s">
        <v>81</v>
      </c>
      <c r="CE4" s="72" t="s">
        <v>82</v>
      </c>
      <c r="CF4" s="72" t="s">
        <v>85</v>
      </c>
      <c r="CG4" s="72" t="s">
        <v>86</v>
      </c>
      <c r="CH4" s="72" t="s">
        <v>91</v>
      </c>
      <c r="CI4" s="72" t="s">
        <v>92</v>
      </c>
      <c r="CJ4" s="72" t="s">
        <v>96</v>
      </c>
      <c r="CK4" s="72" t="s">
        <v>105</v>
      </c>
      <c r="CL4" s="152" t="s">
        <v>154</v>
      </c>
      <c r="CM4" s="152" t="s">
        <v>179</v>
      </c>
      <c r="CN4" s="152" t="s">
        <v>186</v>
      </c>
      <c r="CO4" s="152" t="s">
        <v>188</v>
      </c>
      <c r="CP4" s="152" t="s">
        <v>203</v>
      </c>
      <c r="CQ4" s="152" t="s">
        <v>221</v>
      </c>
      <c r="CR4" s="501" t="s">
        <v>228</v>
      </c>
      <c r="CS4" s="372" t="s">
        <v>232</v>
      </c>
      <c r="CT4" s="69" t="s">
        <v>11</v>
      </c>
      <c r="CU4" s="69" t="s">
        <v>12</v>
      </c>
      <c r="CV4" s="69" t="s">
        <v>13</v>
      </c>
      <c r="CW4" s="69" t="s">
        <v>14</v>
      </c>
      <c r="CX4" s="69" t="s">
        <v>55</v>
      </c>
      <c r="CY4" s="69" t="s">
        <v>56</v>
      </c>
      <c r="CZ4" s="69" t="s">
        <v>57</v>
      </c>
      <c r="DA4" s="22" t="s">
        <v>61</v>
      </c>
      <c r="DB4" s="22" t="s">
        <v>81</v>
      </c>
      <c r="DC4" s="22" t="s">
        <v>82</v>
      </c>
      <c r="DD4" s="72" t="s">
        <v>85</v>
      </c>
      <c r="DE4" s="72" t="s">
        <v>86</v>
      </c>
      <c r="DF4" s="72" t="s">
        <v>91</v>
      </c>
      <c r="DG4" s="72" t="s">
        <v>92</v>
      </c>
      <c r="DH4" s="72" t="s">
        <v>96</v>
      </c>
      <c r="DI4" s="152" t="s">
        <v>105</v>
      </c>
      <c r="DJ4" s="152" t="s">
        <v>154</v>
      </c>
      <c r="DK4" s="152" t="s">
        <v>179</v>
      </c>
      <c r="DL4" s="152" t="s">
        <v>186</v>
      </c>
      <c r="DM4" s="152" t="s">
        <v>188</v>
      </c>
      <c r="DN4" s="152" t="s">
        <v>203</v>
      </c>
      <c r="DO4" s="152" t="s">
        <v>221</v>
      </c>
      <c r="DP4" s="152" t="s">
        <v>228</v>
      </c>
      <c r="DQ4" s="377" t="s">
        <v>232</v>
      </c>
    </row>
    <row r="5" spans="1:124">
      <c r="A5" s="4" t="s">
        <v>16</v>
      </c>
      <c r="B5" s="85">
        <f>'TuitionData-4Yr'!F6*($Y$3/$B$3)</f>
        <v>3962.3288409703505</v>
      </c>
      <c r="C5" s="85">
        <f>'TuitionData-4Yr'!G6*($Y$3/$C$3)</f>
        <v>4050.0354098360658</v>
      </c>
      <c r="D5" s="85">
        <f>'TuitionData-4Yr'!H6*($Y$3/$D$3)</f>
        <v>4055.5719745222932</v>
      </c>
      <c r="E5" s="85">
        <f>'TuitionData-4Yr'!I6*($Y$3/$E$3)</f>
        <v>4346.9158878504677</v>
      </c>
      <c r="F5" s="85">
        <f>'TuitionData-4Yr'!J6*($Y$3/$F$3)</f>
        <v>4393.5000000000009</v>
      </c>
      <c r="G5" s="85">
        <f>'TuitionData-4Yr'!K6*($Y$3/$G$3)</f>
        <v>4503.908818236353</v>
      </c>
      <c r="H5" s="85">
        <f>'TuitionData-4Yr'!L6*($Y$3/$H$3)</f>
        <v>4541.8333333333339</v>
      </c>
      <c r="I5" s="85">
        <f>'TuitionData-4Yr'!M6*($Y$3/$I$3)</f>
        <v>4698.7808450704224</v>
      </c>
      <c r="J5" s="85">
        <f>'TuitionData-4Yr'!N6*($Y$3/$J$3)</f>
        <v>5066.5852304275404</v>
      </c>
      <c r="K5" s="85">
        <f>'TuitionData-4Yr'!O6*($Y$3/$K$3)</f>
        <v>5589.5334420880918</v>
      </c>
      <c r="L5" s="85">
        <f>'TuitionData-4Yr'!P6*($Y$3/$L$3)</f>
        <v>5918.3695881731792</v>
      </c>
      <c r="M5" s="85">
        <f>'TuitionData-4Yr'!Q6*($Y$3/$M$3)</f>
        <v>6241.5230296827021</v>
      </c>
      <c r="N5" s="85">
        <f>'TuitionData-4Yr'!R6*($Y$3/$N$3)</f>
        <v>6332.3203931203934</v>
      </c>
      <c r="O5" s="85">
        <f>'TuitionData-4Yr'!S6*($Y$3/$O$3)</f>
        <v>6427.3529877723849</v>
      </c>
      <c r="P5" s="85">
        <f>'TuitionData-4Yr'!T6*($Y$3/$P$3)</f>
        <v>6458.8254545454547</v>
      </c>
      <c r="Q5" s="85">
        <f>'TuitionData-4Yr'!U6*($Y$3/$Q$3)</f>
        <v>7108.7465181058496</v>
      </c>
      <c r="R5" s="85">
        <f>'TuitionData-4Yr'!V6*($Y$3/$R$3)</f>
        <v>7340.6311926605513</v>
      </c>
      <c r="S5" s="85">
        <f>'TuitionData-4Yr'!W6*($Y$3/$S$3)</f>
        <v>7532.5577689243019</v>
      </c>
      <c r="T5" s="85">
        <f>'TuitionData-4Yr'!X6*($Y$3/$T$3)</f>
        <v>7775.1514622435616</v>
      </c>
      <c r="U5" s="85">
        <f>'TuitionData-4Yr'!Y6*($Y$3/$U$3)</f>
        <v>7857.4931506849316</v>
      </c>
      <c r="V5" s="85">
        <f>'TuitionData-4Yr'!Z6*($Y$3/$V$3)</f>
        <v>7888.4565673520774</v>
      </c>
      <c r="W5" s="85">
        <f>'TuitionData-4Yr'!AA6*($Y$3/$W$3)</f>
        <v>8208.5429409300377</v>
      </c>
      <c r="X5" s="85">
        <f>'TuitionData-4Yr'!AB6*($Y$3/$X$3)</f>
        <v>8318.723192019952</v>
      </c>
      <c r="Y5" s="370">
        <f>'TuitionData-4Yr'!AC6*($Y$3/$Y$3)</f>
        <v>8462</v>
      </c>
      <c r="Z5" s="85">
        <f>'TuitionData-4Yr'!AG6*($AW$3/$Z$3)</f>
        <v>10610.199460916443</v>
      </c>
      <c r="AA5" s="85">
        <f>'TuitionData-4Yr'!AH6*($AW$3/$AA$3)</f>
        <v>11236.72131147541</v>
      </c>
      <c r="AB5" s="85">
        <f>'TuitionData-4Yr'!AI6*($AW$3/$AB$3)</f>
        <v>11856.428025477708</v>
      </c>
      <c r="AC5" s="85">
        <f>'TuitionData-4Yr'!AJ6*($AW$3/$AC$3)</f>
        <v>12128.657943925235</v>
      </c>
      <c r="AD5" s="85">
        <f>'TuitionData-4Yr'!AK6*($AW$3/$AD$3)</f>
        <v>12411.000000000002</v>
      </c>
      <c r="AE5" s="85">
        <f>'TuitionData-4Yr'!AL6*($AW$3/$AE$3)</f>
        <v>12646.776244751052</v>
      </c>
      <c r="AF5" s="85">
        <f>'TuitionData-4Yr'!AM6*($AW$3/$AF$3)</f>
        <v>12496.416666666668</v>
      </c>
      <c r="AG5" s="85">
        <f>'TuitionData-4Yr'!AN6*($AW$3/$AG$3)</f>
        <v>12641.334084507042</v>
      </c>
      <c r="AH5" s="85">
        <f>'TuitionData-4Yr'!AO6*($AW$3/$AH$3)</f>
        <v>13589.730149916713</v>
      </c>
      <c r="AI5" s="85">
        <f>'TuitionData-4Yr'!AP6*($AW$3/$AI$3)</f>
        <v>14447.060358890702</v>
      </c>
      <c r="AJ5" s="85">
        <f>'TuitionData-4Yr'!AQ6*($AW$3/$AJ$3)</f>
        <v>15285.136219640974</v>
      </c>
      <c r="AK5" s="85">
        <f>'TuitionData-4Yr'!AR6*($AW$3/$AK$3)</f>
        <v>15934.550665301944</v>
      </c>
      <c r="AL5" s="85">
        <f>'TuitionData-4Yr'!AS6*($AW$3/$AL$3)</f>
        <v>15777.871253071253</v>
      </c>
      <c r="AM5" s="85">
        <f>'TuitionData-4Yr'!AT6*($AW$3/$AM$3)</f>
        <v>15896.210735529214</v>
      </c>
      <c r="AN5" s="85">
        <f>'TuitionData-4Yr'!AU6*($AW$3/$AN$3)</f>
        <v>15613.789090909091</v>
      </c>
      <c r="AO5" s="85">
        <f>'TuitionData-4Yr'!AV6*($AW$3/$AO$3)</f>
        <v>17217.827298050139</v>
      </c>
      <c r="AP5" s="85">
        <f>'TuitionData-4Yr'!AW6*($AW$3/$AP$3)</f>
        <v>17914.755963302752</v>
      </c>
      <c r="AQ5" s="85">
        <f>'TuitionData-4Yr'!AX6*($AW$3/$AQ$3)</f>
        <v>18277.099601593625</v>
      </c>
      <c r="AR5" s="85">
        <f>'TuitionData-4Yr'!AY6*($AW$3/$AR$3)</f>
        <v>18694.983849847227</v>
      </c>
      <c r="AS5" s="85">
        <f>'TuitionData-4Yr'!AZ6*($AW$3/$AS$3)</f>
        <v>18497.280821917808</v>
      </c>
      <c r="AT5" s="85">
        <f>'TuitionData-4Yr'!BA6*($AW$3/$AT$3)</f>
        <v>18517.686949223669</v>
      </c>
      <c r="AU5" s="85">
        <f>'TuitionData-4Yr'!BB6*($AW$3/$AU$3)</f>
        <v>18876.366987850859</v>
      </c>
      <c r="AV5" s="85">
        <f>'TuitionData-4Yr'!BC6*($AW$3/$AV$3)</f>
        <v>18914.513715710727</v>
      </c>
      <c r="AW5" s="373">
        <f>'TuitionData-4Yr'!BD6*($AW$3/$AW$3)</f>
        <v>19080</v>
      </c>
      <c r="AX5" s="20">
        <f>'TuitionData-2Yr'!D6*($BU$3/$AX$3)</f>
        <v>2170.867924528302</v>
      </c>
      <c r="AY5" s="20">
        <f>'TuitionData-2Yr'!E6*($BU$3/$AY$3)</f>
        <v>2033.8465573770493</v>
      </c>
      <c r="AZ5" s="20">
        <f>'TuitionData-2Yr'!F6*($BU$3/$AZ$3)</f>
        <v>2214.1146496815286</v>
      </c>
      <c r="BA5" s="20">
        <f>'TuitionData-2Yr'!G6*($BU$3/$BA$3)</f>
        <v>2203.9626168224299</v>
      </c>
      <c r="BB5" s="20">
        <f>'TuitionData-2Yr'!H6*($BU$3/$BB$3)</f>
        <v>2407.5000000000005</v>
      </c>
      <c r="BC5" s="20">
        <f>'TuitionData-2Yr'!I6*($BU$3/$BC$3)</f>
        <v>2323.1769646070788</v>
      </c>
      <c r="BD5" s="20">
        <f>'TuitionData-2Yr'!J6*($BU$3/$BD$3)</f>
        <v>2422.5</v>
      </c>
      <c r="BE5" s="20">
        <f>'TuitionData-2Yr'!K6*($BU$3/$BE$3)</f>
        <v>2403.867042253521</v>
      </c>
      <c r="BF5" s="20">
        <f>'TuitionData-2Yr'!L6*($BU$3/$BF$3)</f>
        <v>2652.5663520266521</v>
      </c>
      <c r="BG5" s="20">
        <f>'TuitionData-2Yr'!M6*($BU$3/$BG$3)</f>
        <v>2893.9380097879284</v>
      </c>
      <c r="BH5" s="20">
        <f>'TuitionData-2Yr'!N6*($BU$3/$BH$3)</f>
        <v>2597.930306230201</v>
      </c>
      <c r="BI5" s="20">
        <f>'TuitionData-2Yr'!O6*($BU$3/$BI$3)</f>
        <v>3025.5475946775841</v>
      </c>
      <c r="BJ5" s="20">
        <f>'TuitionData-2Yr'!P6*($BU$3/$BJ$3)</f>
        <v>3146.9130221130222</v>
      </c>
      <c r="BK5" s="20">
        <f>'TuitionData-2Yr'!Q6*($BU$3/$BK$3)</f>
        <v>2820.5608284245241</v>
      </c>
      <c r="BL5" s="20">
        <f>'TuitionData-2Yr'!R6*($BU$3/$BL$3)</f>
        <v>3071.1272727272731</v>
      </c>
      <c r="BM5" s="20">
        <f>'TuitionData-2Yr'!S6*($BU$3/$BM$3)</f>
        <v>3295.8217270194982</v>
      </c>
      <c r="BN5" s="20">
        <f>'TuitionData-2Yr'!T6*($BU$3/$BN$3)</f>
        <v>3168.924770642202</v>
      </c>
      <c r="BO5" s="20">
        <f>'TuitionData-2Yr'!U6*($BU$3/$BO$3)</f>
        <v>3250.9960159362549</v>
      </c>
      <c r="BP5" s="20">
        <f>'TuitionData-2Yr'!V6*($BU$3/$BP$3)</f>
        <v>3295.8777826276732</v>
      </c>
      <c r="BQ5" s="20">
        <f>'TuitionData-2Yr'!W6*($BU$3/$BQ$3)</f>
        <v>3470.794520547945</v>
      </c>
      <c r="BR5" s="20">
        <f>'TuitionData-2Yr'!X6*($BU$3/$BR$3)</f>
        <v>3518.4221569450274</v>
      </c>
      <c r="BS5" s="20">
        <f>'TuitionData-2Yr'!Y6*($BU$3/$BS$3)</f>
        <v>3650.97612065354</v>
      </c>
      <c r="BT5" s="20">
        <f>'TuitionData-2Yr'!Z6*($BU$3/$BT$3)</f>
        <v>3712.6982543640902</v>
      </c>
      <c r="BU5" s="378">
        <f>'TuitionData-2Yr'!AA6*($BU$3/$BU$3)</f>
        <v>3779.5</v>
      </c>
      <c r="BV5" s="20">
        <f>'TuitionData-2Yr'!AD6*($CS$3/$BV$3)</f>
        <v>5973.1859838274941</v>
      </c>
      <c r="BW5" s="20">
        <f>'TuitionData-2Yr'!AE6*($CS$3/$BW$3)</f>
        <v>6239.5908196721311</v>
      </c>
      <c r="BX5" s="20">
        <f>'TuitionData-2Yr'!AF6*($CS$3/$BX$3)</f>
        <v>6417.8140127388542</v>
      </c>
      <c r="BY5" s="20">
        <f>'TuitionData-2Yr'!AG6*($CS$3/$BY$3)</f>
        <v>6598.1607476635518</v>
      </c>
      <c r="BZ5" s="20">
        <f>'TuitionData-2Yr'!AH6*($CS$3/$BZ$3)</f>
        <v>6558.0000000000009</v>
      </c>
      <c r="CA5" s="20">
        <f>'TuitionData-2Yr'!AI6*($CS$3/$CA$3)</f>
        <v>6333.6676664667075</v>
      </c>
      <c r="CB5" s="20">
        <f>'TuitionData-2Yr'!AJ6*($CS$3/$CB$3)</f>
        <v>6162.5</v>
      </c>
      <c r="CC5" s="20">
        <f>'TuitionData-2Yr'!AK6*($CS$3/$CC$3)</f>
        <v>6046.2152112676058</v>
      </c>
      <c r="CD5" s="20">
        <f>'TuitionData-2Yr'!AL6*($CS$3/$CD$3)</f>
        <v>6313.6923931149367</v>
      </c>
      <c r="CE5" s="20">
        <f>'TuitionData-2Yr'!AM6*($CS$3/$CE$3)</f>
        <v>6714.3621533442092</v>
      </c>
      <c r="CF5" s="20">
        <f>'TuitionData-2Yr'!AN6*($CS$3/$CF$3)</f>
        <v>6837.3389651531161</v>
      </c>
      <c r="CG5" s="20">
        <f>'TuitionData-2Yr'!AO6*($CS$3/$CG$3)</f>
        <v>6892.9866939611047</v>
      </c>
      <c r="CH5" s="20">
        <f>'TuitionData-2Yr'!AP6*($CS$3/$CH$3)</f>
        <v>6837.5587223587227</v>
      </c>
      <c r="CI5" s="20">
        <f>'TuitionData-2Yr'!AQ6*($CS$3/$CI$3)</f>
        <v>6731.7385105065314</v>
      </c>
      <c r="CJ5" s="20">
        <f>'TuitionData-2Yr'!AR6*($CS$3/$CJ$3)</f>
        <v>6635.192727272728</v>
      </c>
      <c r="CK5" s="20">
        <f>'TuitionData-2Yr'!AS6*($CS$3/$CK$3)</f>
        <v>7050.7855153203336</v>
      </c>
      <c r="CL5" s="20">
        <f>'TuitionData-2Yr'!AT6*($CS$3/$CL$3)</f>
        <v>7159.8385321100923</v>
      </c>
      <c r="CM5" s="20">
        <f>'TuitionData-2Yr'!AU6*($CS$3/$CM$3)</f>
        <v>7386.2629482071707</v>
      </c>
      <c r="CN5" s="20">
        <f>'TuitionData-2Yr'!AV6*($CS$3/$CN$3)</f>
        <v>7515.4989087734612</v>
      </c>
      <c r="CO5" s="20">
        <f>'TuitionData-2Yr'!AW6*($CS$3/$CO$3)</f>
        <v>7677.2465753424658</v>
      </c>
      <c r="CP5" s="20">
        <f>'TuitionData-2Yr'!AX6*($CS$3/$CP$3)</f>
        <v>7760.0469995803614</v>
      </c>
      <c r="CQ5" s="20">
        <f>'TuitionData-2Yr'!AY6*($CS$3/$CQ$3)</f>
        <v>7962.4097193129455</v>
      </c>
      <c r="CR5" s="20">
        <f>'TuitionData-2Yr'!AZ6*($CS$3/$CR$3)</f>
        <v>7830.8528678304247</v>
      </c>
      <c r="CS5" s="370">
        <f>'TuitionData-2Yr'!BA6*($CS$3/$CS$3)</f>
        <v>7906</v>
      </c>
      <c r="CT5" s="20">
        <f>'TuitionData-2Yr'!BD6*($DQ$3/$CT$3)</f>
        <v>2144.4743935309975</v>
      </c>
      <c r="CU5" s="20">
        <f>'TuitionData-2Yr'!BE6*($DQ$3/$CU$3)</f>
        <v>1348.4065573770492</v>
      </c>
      <c r="CV5" s="20">
        <f>'TuitionData-2Yr'!BF6*($DQ$3/$CV$3)</f>
        <v>1234.9146496815288</v>
      </c>
      <c r="CW5" s="20">
        <f>'TuitionData-2Yr'!BG6*($DQ$3/$CW$3)</f>
        <v>1313.226168224299</v>
      </c>
      <c r="CX5" s="20">
        <f>'TuitionData-2Yr'!BH6*($DQ$3/$CX$3)</f>
        <v>1650.0000000000002</v>
      </c>
      <c r="CY5" s="20">
        <f>'TuitionData-2Yr'!BI6*($DQ$3/$CY$3)</f>
        <v>1568.3647270545894</v>
      </c>
      <c r="CZ5" s="20">
        <f>'TuitionData-2Yr'!BJ6*($DQ$3/$CZ$3)</f>
        <v>2014.5</v>
      </c>
      <c r="DA5" s="20">
        <f>'TuitionData-2Yr'!BK6*($DQ$3/$DA$3)</f>
        <v>2082.5239436619718</v>
      </c>
      <c r="DB5" s="20">
        <f>'TuitionData-2Yr'!BL6*($DQ$3/$DB$3)</f>
        <v>2426.2520821765688</v>
      </c>
      <c r="DC5" s="20">
        <f>'TuitionData-2Yr'!BM6*($DQ$3/$DC$3)</f>
        <v>2479.94779771615</v>
      </c>
      <c r="DD5" s="20">
        <f>'TuitionData-2Yr'!BN6*($DQ$3/$DD$3)</f>
        <v>2035.6916578669484</v>
      </c>
      <c r="DE5" s="20">
        <f>'TuitionData-2Yr'!BO6*($DQ$3/$DE$3)</f>
        <v>1717.60900716479</v>
      </c>
      <c r="DF5" s="20">
        <f>'TuitionData-2Yr'!BP6*($DQ$3/$DF$3)</f>
        <v>1667.2864864864866</v>
      </c>
      <c r="DG5" s="20">
        <f>'TuitionData-2Yr'!BQ6*($DQ$3/$DG$3)</f>
        <v>1808.6846312272262</v>
      </c>
      <c r="DH5" s="20">
        <f>'TuitionData-2Yr'!BR6*($DQ$3/$DH$3)</f>
        <v>1712.4872727272727</v>
      </c>
      <c r="DI5" s="20">
        <f>'TuitionData-2Yr'!BS6*($DQ$3/$DI$3)</f>
        <v>2321.849582172702</v>
      </c>
      <c r="DJ5" s="20">
        <f>'TuitionData-2Yr'!BT6*($DQ$3/$DJ$3)</f>
        <v>2644.5137614678902</v>
      </c>
      <c r="DK5" s="20">
        <f>'TuitionData-2Yr'!BU6*($DQ$3/$DK$3)</f>
        <v>2706.9960159362549</v>
      </c>
      <c r="DL5" s="20">
        <f>'TuitionData-2Yr'!BV6*($DQ$3/$DL$3)</f>
        <v>2668.1169794849411</v>
      </c>
      <c r="DM5" s="20">
        <f>'TuitionData-2Yr'!BW6*($DQ$3/$DM$3)</f>
        <v>3167.9383561643835</v>
      </c>
      <c r="DN5" s="20">
        <f>'TuitionData-2Yr'!BX6*($DQ$3/$DN$3)</f>
        <v>3155.7935375577008</v>
      </c>
      <c r="DO5" s="20">
        <f>'TuitionData-2Yr'!BY6*($DQ$3/$DO$3)</f>
        <v>3462.2739840804356</v>
      </c>
      <c r="DP5" s="20">
        <f>'TuitionData-2Yr'!BZ6*($DQ$3/$DP$3)</f>
        <v>4264.1596009975065</v>
      </c>
      <c r="DQ5" s="20">
        <f>'TuitionData-2Yr'!CA6*($DQ$3/$DQ$3)</f>
        <v>2961</v>
      </c>
      <c r="DR5" s="4"/>
      <c r="DS5" s="4"/>
      <c r="DT5" s="4"/>
    </row>
    <row r="6" spans="1:124">
      <c r="A6" s="4" t="s">
        <v>18</v>
      </c>
      <c r="B6" s="85">
        <f>'TuitionData-4Yr'!F7*($Y$3/$B$3)</f>
        <v>3023.7088948787064</v>
      </c>
      <c r="C6" s="85">
        <f>'TuitionData-4Yr'!G7*($Y$3/$C$3)</f>
        <v>3143.0714754098362</v>
      </c>
      <c r="D6" s="85">
        <f>'TuitionData-4Yr'!H7*($Y$3/$D$3)</f>
        <v>3222.9401273885351</v>
      </c>
      <c r="E6" s="85">
        <f>'TuitionData-4Yr'!I7*($Y$3/$E$3)</f>
        <v>3370.766355140187</v>
      </c>
      <c r="F6" s="85">
        <f>'TuitionData-4Yr'!J7*($Y$3/$F$3)</f>
        <v>3558.0000000000005</v>
      </c>
      <c r="G6" s="85">
        <f>'TuitionData-4Yr'!K7*($Y$3/$G$3)</f>
        <v>3719.726454709059</v>
      </c>
      <c r="H6" s="85">
        <f>'TuitionData-4Yr'!L7*($Y$3/$H$3)</f>
        <v>3825</v>
      </c>
      <c r="I6" s="85">
        <f>'TuitionData-4Yr'!M7*($Y$3/$I$3)</f>
        <v>4089.1943661971832</v>
      </c>
      <c r="J6" s="85">
        <f>'TuitionData-4Yr'!N7*($Y$3/$J$3)</f>
        <v>4421.6235424764027</v>
      </c>
      <c r="K6" s="85">
        <f>'TuitionData-4Yr'!O7*($Y$3/$K$3)</f>
        <v>4872.0391517128874</v>
      </c>
      <c r="L6" s="85">
        <f>'TuitionData-4Yr'!P7*($Y$3/$L$3)</f>
        <v>5225.5881731784584</v>
      </c>
      <c r="M6" s="85">
        <f>'TuitionData-4Yr'!Q7*($Y$3/$M$3)</f>
        <v>5450.9969293756394</v>
      </c>
      <c r="N6" s="85">
        <f>'TuitionData-4Yr'!R7*($Y$3/$N$3)</f>
        <v>5576.8687960687967</v>
      </c>
      <c r="O6" s="85">
        <f>'TuitionData-4Yr'!S7*($Y$3/$O$3)</f>
        <v>5852.663718980888</v>
      </c>
      <c r="P6" s="85">
        <f>'TuitionData-4Yr'!T7*($Y$3/$P$3)</f>
        <v>5996.4872727272732</v>
      </c>
      <c r="Q6" s="85">
        <f>'TuitionData-4Yr'!U7*($Y$3/$Q$3)</f>
        <v>6443.899721448468</v>
      </c>
      <c r="R6" s="85">
        <f>'TuitionData-4Yr'!V7*($Y$3/$R$3)</f>
        <v>6950.9724770642206</v>
      </c>
      <c r="S6" s="85">
        <f>'TuitionData-4Yr'!W7*($Y$3/$S$3)</f>
        <v>7078.5019920318719</v>
      </c>
      <c r="T6" s="85">
        <f>'TuitionData-4Yr'!X7*($Y$3/$T$3)</f>
        <v>7318.3553033609778</v>
      </c>
      <c r="U6" s="85">
        <f>'TuitionData-4Yr'!Y7*($Y$3/$U$3)</f>
        <v>7390.3715753424658</v>
      </c>
      <c r="V6" s="85">
        <f>'TuitionData-4Yr'!Z7*($Y$3/$V$3)</f>
        <v>7498.0914813260597</v>
      </c>
      <c r="W6" s="85">
        <f>'TuitionData-4Yr'!AA7*($Y$3/$W$3)</f>
        <v>7827.0364474235448</v>
      </c>
      <c r="X6" s="85">
        <f>'TuitionData-4Yr'!AB7*($Y$3/$X$3)</f>
        <v>7718.423940149627</v>
      </c>
      <c r="Y6" s="370">
        <f>'TuitionData-4Yr'!AC7*($Y$3/$Y$3)</f>
        <v>8020</v>
      </c>
      <c r="Z6" s="85">
        <f>'TuitionData-4Yr'!AG7*($AW$3/$Z$3)</f>
        <v>9476.9272237196765</v>
      </c>
      <c r="AA6" s="85">
        <f>'TuitionData-4Yr'!AH7*($AW$3/$AA$3)</f>
        <v>9889.92</v>
      </c>
      <c r="AB6" s="85">
        <f>'TuitionData-4Yr'!AI7*($AW$3/$AB$3)</f>
        <v>10159.979617834395</v>
      </c>
      <c r="AC6" s="85">
        <f>'TuitionData-4Yr'!AJ7*($AW$3/$AC$3)</f>
        <v>10629.353271028038</v>
      </c>
      <c r="AD6" s="85">
        <f>'TuitionData-4Yr'!AK7*($AW$3/$AD$3)</f>
        <v>11691.000000000002</v>
      </c>
      <c r="AE6" s="85">
        <f>'TuitionData-4Yr'!AL7*($AW$3/$AE$3)</f>
        <v>11842.034793041394</v>
      </c>
      <c r="AF6" s="85">
        <f>'TuitionData-4Yr'!AM7*($AW$3/$AF$3)</f>
        <v>12300.916666666668</v>
      </c>
      <c r="AG6" s="85">
        <f>'TuitionData-4Yr'!AN7*($AW$3/$AG$3)</f>
        <v>12460.664788732394</v>
      </c>
      <c r="AH6" s="85">
        <f>'TuitionData-4Yr'!AO7*($AW$3/$AH$3)</f>
        <v>13143.89783453637</v>
      </c>
      <c r="AI6" s="85">
        <f>'TuitionData-4Yr'!AP7*($AW$3/$AI$3)</f>
        <v>13471.321370309952</v>
      </c>
      <c r="AJ6" s="85">
        <f>'TuitionData-4Yr'!AQ7*($AW$3/$AJ$3)</f>
        <v>15228.26610348469</v>
      </c>
      <c r="AK6" s="85">
        <f>'TuitionData-4Yr'!AR7*($AW$3/$AK$3)</f>
        <v>15700.274309109518</v>
      </c>
      <c r="AL6" s="85">
        <f>'TuitionData-4Yr'!AS7*($AW$3/$AL$3)</f>
        <v>15742.985749385751</v>
      </c>
      <c r="AM6" s="85">
        <f>'TuitionData-4Yr'!AT7*($AW$3/$AM$3)</f>
        <v>15795.140639177336</v>
      </c>
      <c r="AN6" s="85">
        <f>'TuitionData-4Yr'!AU7*($AW$3/$AN$3)</f>
        <v>15670.538181818183</v>
      </c>
      <c r="AO6" s="85">
        <f>'TuitionData-4Yr'!AV7*($AW$3/$AO$3)</f>
        <v>17161.00278551532</v>
      </c>
      <c r="AP6" s="85">
        <f>'TuitionData-4Yr'!AW7*($AW$3/$AP$3)</f>
        <v>18300.484403669725</v>
      </c>
      <c r="AQ6" s="85">
        <f>'TuitionData-4Yr'!AX7*($AW$3/$AQ$3)</f>
        <v>18443.984063745018</v>
      </c>
      <c r="AR6" s="85">
        <f>'TuitionData-4Yr'!AY7*($AW$3/$AR$3)</f>
        <v>18939.676996944567</v>
      </c>
      <c r="AS6" s="85">
        <f>'TuitionData-4Yr'!AZ7*($AW$3/$AS$3)</f>
        <v>19128.143835616436</v>
      </c>
      <c r="AT6" s="85">
        <f>'TuitionData-4Yr'!BA7*($AW$3/$AT$3)</f>
        <v>19522.363407469576</v>
      </c>
      <c r="AU6" s="85">
        <f>'TuitionData-4Yr'!BB7*($AW$3/$AU$3)</f>
        <v>20324.450775031422</v>
      </c>
      <c r="AV6" s="85">
        <f>'TuitionData-4Yr'!BC7*($AW$3/$AV$3)</f>
        <v>18704.917705735665</v>
      </c>
      <c r="AW6" s="374">
        <f>'TuitionData-4Yr'!BD7*($AW$3/$AW$3)</f>
        <v>18925</v>
      </c>
      <c r="AX6" s="20">
        <f>'TuitionData-2Yr'!D7*($BU$3/$AX$3)</f>
        <v>1610.0053908355796</v>
      </c>
      <c r="AY6" s="20">
        <f>'TuitionData-2Yr'!E7*($BU$3/$AY$3)</f>
        <v>1605.2459016393443</v>
      </c>
      <c r="AZ6" s="20">
        <f>'TuitionData-2Yr'!F7*($BU$3/$AZ$3)</f>
        <v>1652.7898089171977</v>
      </c>
      <c r="BA6" s="20">
        <f>'TuitionData-2Yr'!G7*($BU$3/$BA$3)</f>
        <v>1677.7570093457946</v>
      </c>
      <c r="BB6" s="20">
        <f>'TuitionData-2Yr'!H7*($BU$3/$BB$3)</f>
        <v>1710.0000000000002</v>
      </c>
      <c r="BC6" s="20">
        <f>'TuitionData-2Yr'!I7*($BU$3/$BC$3)</f>
        <v>1701.9988002399523</v>
      </c>
      <c r="BD6" s="20">
        <f>'TuitionData-2Yr'!J7*($BU$3/$BD$3)</f>
        <v>1785</v>
      </c>
      <c r="BE6" s="20">
        <f>'TuitionData-2Yr'!K7*($BU$3/$BE$3)</f>
        <v>1958.3999999999999</v>
      </c>
      <c r="BF6" s="20">
        <f>'TuitionData-2Yr'!L7*($BU$3/$BF$3)</f>
        <v>2022.556357579123</v>
      </c>
      <c r="BG6" s="20">
        <f>'TuitionData-2Yr'!M7*($BU$3/$BG$3)</f>
        <v>2236.3458401305056</v>
      </c>
      <c r="BH6" s="20">
        <f>'TuitionData-2Yr'!N7*($BU$3/$BH$3)</f>
        <v>2307.1172122492085</v>
      </c>
      <c r="BI6" s="20">
        <f>'TuitionData-2Yr'!O7*($BU$3/$BI$3)</f>
        <v>2406.3439099283519</v>
      </c>
      <c r="BJ6" s="20">
        <f>'TuitionData-2Yr'!P7*($BU$3/$BJ$3)</f>
        <v>2463.0368550368553</v>
      </c>
      <c r="BK6" s="20">
        <f>'TuitionData-2Yr'!Q7*($BU$3/$BK$3)</f>
        <v>2431.676004205493</v>
      </c>
      <c r="BL6" s="20">
        <f>'TuitionData-2Yr'!R7*($BU$3/$BL$3)</f>
        <v>2577.5214545454546</v>
      </c>
      <c r="BM6" s="20">
        <f>'TuitionData-2Yr'!S7*($BU$3/$BM$3)</f>
        <v>2920.7799442896935</v>
      </c>
      <c r="BN6" s="20">
        <f>'TuitionData-2Yr'!T7*($BU$3/$BN$3)</f>
        <v>3099.3027522935781</v>
      </c>
      <c r="BO6" s="20">
        <f>'TuitionData-2Yr'!U7*($BU$3/$BO$3)</f>
        <v>3197.788047808765</v>
      </c>
      <c r="BP6" s="20">
        <f>'TuitionData-2Yr'!V7*($BU$3/$BP$3)</f>
        <v>3269.6988214753383</v>
      </c>
      <c r="BQ6" s="20">
        <f>'TuitionData-2Yr'!W7*($BU$3/$BQ$3)</f>
        <v>3286.8801369863013</v>
      </c>
      <c r="BR6" s="20">
        <f>'TuitionData-2Yr'!X7*($BU$3/$BR$3)</f>
        <v>3328.3759966428875</v>
      </c>
      <c r="BS6" s="20">
        <f>'TuitionData-2Yr'!Y7*($BU$3/$BS$3)</f>
        <v>3432.5328864683706</v>
      </c>
      <c r="BT6" s="20">
        <f>'TuitionData-2Yr'!Z7*($BU$3/$BT$3)</f>
        <v>3217.1970074812971</v>
      </c>
      <c r="BU6" s="370">
        <f>'TuitionData-2Yr'!AA7*($BU$3/$BU$3)</f>
        <v>3294</v>
      </c>
      <c r="BV6" s="20">
        <f>'TuitionData-2Yr'!AD7*($CS$3/$BV$3)</f>
        <v>5329.8436657681941</v>
      </c>
      <c r="BW6" s="20">
        <f>'TuitionData-2Yr'!AE7*($CS$3/$BW$3)</f>
        <v>5613.5449180327869</v>
      </c>
      <c r="BX6" s="20">
        <f>'TuitionData-2Yr'!AF7*($CS$3/$BX$3)</f>
        <v>6158.9808917197452</v>
      </c>
      <c r="BY6" s="20">
        <f>'TuitionData-2Yr'!AG7*($CS$3/$BY$3)</f>
        <v>5927.0579439252342</v>
      </c>
      <c r="BZ6" s="20">
        <f>'TuitionData-2Yr'!AH7*($CS$3/$BZ$3)</f>
        <v>6748.5000000000009</v>
      </c>
      <c r="CA6" s="20">
        <f>'TuitionData-2Yr'!AI7*($CS$3/$CA$3)</f>
        <v>6584.7822435512908</v>
      </c>
      <c r="CB6" s="20">
        <f>'TuitionData-2Yr'!AJ7*($CS$3/$CB$3)</f>
        <v>6343.8333333333339</v>
      </c>
      <c r="CC6" s="20">
        <f>'TuitionData-2Yr'!AK7*($CS$3/$CC$3)</f>
        <v>6901.2912676056339</v>
      </c>
      <c r="CD6" s="20">
        <f>'TuitionData-2Yr'!AL7*($CS$3/$CD$3)</f>
        <v>6921.2748473070524</v>
      </c>
      <c r="CE6" s="20">
        <f>'TuitionData-2Yr'!AM7*($CS$3/$CE$3)</f>
        <v>7789.9380097879284</v>
      </c>
      <c r="CF6" s="20">
        <f>'TuitionData-2Yr'!AN7*($CS$3/$CF$3)</f>
        <v>7862.2935586061258</v>
      </c>
      <c r="CG6" s="20">
        <f>'TuitionData-2Yr'!AO7*($CS$3/$CG$3)</f>
        <v>8001.7277379733878</v>
      </c>
      <c r="CH6" s="20">
        <f>'TuitionData-2Yr'!AP7*($CS$3/$CH$3)</f>
        <v>8057.3484029484034</v>
      </c>
      <c r="CI6" s="20">
        <f>'TuitionData-2Yr'!AQ7*($CS$3/$CI$3)</f>
        <v>8238.3880863566319</v>
      </c>
      <c r="CJ6" s="20">
        <f>'TuitionData-2Yr'!AR7*($CS$3/$CJ$3)</f>
        <v>8282.6410909090919</v>
      </c>
      <c r="CK6" s="20">
        <f>'TuitionData-2Yr'!AS7*($CS$3/$CK$3)</f>
        <v>8806.2083565459616</v>
      </c>
      <c r="CL6" s="20">
        <f>'TuitionData-2Yr'!AT7*($CS$3/$CL$3)</f>
        <v>8454.0220183486235</v>
      </c>
      <c r="CM6" s="20">
        <f>'TuitionData-2Yr'!AU7*($CS$3/$CM$3)</f>
        <v>8565.2908366533866</v>
      </c>
      <c r="CN6" s="20">
        <f>'TuitionData-2Yr'!AV7*($CS$3/$CN$3)</f>
        <v>8774.7603666521172</v>
      </c>
      <c r="CO6" s="20">
        <f>'TuitionData-2Yr'!AW7*($CS$3/$CO$3)</f>
        <v>8850.945205479451</v>
      </c>
      <c r="CP6" s="20">
        <f>'TuitionData-2Yr'!AX7*($CS$3/$CP$3)</f>
        <v>8736.9869911875794</v>
      </c>
      <c r="CQ6" s="20">
        <f>'TuitionData-2Yr'!AY7*($CS$3/$CQ$3)</f>
        <v>8727.4738165060753</v>
      </c>
      <c r="CR6" s="20">
        <f>'TuitionData-2Yr'!AZ7*($CS$3/$CR$3)</f>
        <v>8073.51620947631</v>
      </c>
      <c r="CS6" s="370">
        <f>'TuitionData-2Yr'!BA7*($CS$3/$CS$3)</f>
        <v>8333.5</v>
      </c>
      <c r="CT6" s="20">
        <f>'TuitionData-2Yr'!BD7*($DQ$3/$CT$3)</f>
        <v>692.83018867924534</v>
      </c>
      <c r="CU6" s="20">
        <f>'TuitionData-2Yr'!BE7*($DQ$3/$CU$3)</f>
        <v>1261.7232786885247</v>
      </c>
      <c r="CV6" s="20">
        <f>'TuitionData-2Yr'!BF7*($DQ$3/$CV$3)</f>
        <v>698.53757961783447</v>
      </c>
      <c r="CW6" s="20">
        <f>'TuitionData-2Yr'!BG7*($DQ$3/$CW$3)</f>
        <v>1308.6504672897197</v>
      </c>
      <c r="CX6" s="20">
        <f>'TuitionData-2Yr'!BH7*($DQ$3/$CX$3)</f>
        <v>1341.0000000000002</v>
      </c>
      <c r="CY6" s="20">
        <f>'TuitionData-2Yr'!BI7*($DQ$3/$CY$3)</f>
        <v>1287.8800239952011</v>
      </c>
      <c r="CZ6" s="20">
        <f>'TuitionData-2Yr'!BJ7*($DQ$3/$CZ$3)</f>
        <v>1360</v>
      </c>
      <c r="DA6" s="20">
        <f>'TuitionData-2Yr'!BK7*($DQ$3/$DA$3)</f>
        <v>1431.5628169014085</v>
      </c>
      <c r="DB6" s="20">
        <f>'TuitionData-2Yr'!BL7*($DQ$3/$DB$3)</f>
        <v>1472.0621876735149</v>
      </c>
      <c r="DC6" s="20">
        <f>'TuitionData-2Yr'!BM7*($DQ$3/$DC$3)</f>
        <v>1477.5856443719413</v>
      </c>
      <c r="DD6" s="20">
        <f>'TuitionData-2Yr'!BN7*($DQ$3/$DD$3)</f>
        <v>1481.2080253431891</v>
      </c>
      <c r="DE6" s="20">
        <f>'TuitionData-2Yr'!BO7*($DQ$3/$DE$3)</f>
        <v>1702.5752302968269</v>
      </c>
      <c r="DF6" s="20">
        <f>'TuitionData-2Yr'!BP7*($DQ$3/$DF$3)</f>
        <v>1634.8068796068796</v>
      </c>
      <c r="DG6" s="20">
        <f>'TuitionData-2Yr'!BQ7*($DQ$3/$DG$3)</f>
        <v>1808.6846312272262</v>
      </c>
      <c r="DH6" s="20">
        <f>'TuitionData-2Yr'!BR7*($DQ$3/$DH$3)</f>
        <v>1712.4872727272727</v>
      </c>
      <c r="DI6" s="20">
        <f>'TuitionData-2Yr'!BS7*($DQ$3/$DI$3)</f>
        <v>2321.849582172702</v>
      </c>
      <c r="DJ6" s="20">
        <f>'TuitionData-2Yr'!BT7*($DQ$3/$DJ$3)</f>
        <v>2546.8183486238531</v>
      </c>
      <c r="DK6" s="20">
        <f>'TuitionData-2Yr'!BU7*($DQ$3/$DK$3)</f>
        <v>2706.9960159362549</v>
      </c>
      <c r="DL6" s="20">
        <f>'TuitionData-2Yr'!BV7*($DQ$3/$DL$3)</f>
        <v>2951.2771715408117</v>
      </c>
      <c r="DM6" s="20">
        <f>'TuitionData-2Yr'!BW7*($DQ$3/$DM$3)</f>
        <v>3193.0890410958905</v>
      </c>
      <c r="DN6" s="20">
        <f>'TuitionData-2Yr'!BX7*($DQ$3/$DN$3)</f>
        <v>3291.3940411246331</v>
      </c>
      <c r="DO6" s="20">
        <f>'TuitionData-2Yr'!BY7*($DQ$3/$DO$3)</f>
        <v>3378.178466694596</v>
      </c>
      <c r="DP6" s="20">
        <f>'TuitionData-2Yr'!BZ7*($DQ$3/$DP$3)</f>
        <v>3561.0972568578559</v>
      </c>
      <c r="DQ6" s="20">
        <f>'TuitionData-2Yr'!CA7*($DQ$3/$DQ$3)</f>
        <v>2870</v>
      </c>
      <c r="DR6" s="153"/>
      <c r="DS6" s="153"/>
      <c r="DT6" s="153"/>
    </row>
    <row r="7" spans="1:124">
      <c r="A7" s="4"/>
      <c r="B7" s="85"/>
      <c r="C7" s="2"/>
      <c r="D7" s="2"/>
      <c r="E7" s="2"/>
      <c r="F7" s="2"/>
      <c r="G7" s="2"/>
      <c r="H7" s="2"/>
      <c r="I7" s="154"/>
      <c r="J7" s="154"/>
      <c r="K7" s="154"/>
      <c r="L7" s="54"/>
      <c r="M7" s="154"/>
      <c r="N7" s="154"/>
      <c r="O7" s="154"/>
      <c r="P7" s="154"/>
      <c r="Q7" s="54"/>
      <c r="R7" s="54"/>
      <c r="S7" s="54"/>
      <c r="T7" s="54"/>
      <c r="U7" s="54"/>
      <c r="V7" s="20"/>
      <c r="W7" s="20"/>
      <c r="X7" s="20"/>
      <c r="Y7" s="370"/>
      <c r="Z7" s="2"/>
      <c r="AA7" s="2"/>
      <c r="AB7" s="2"/>
      <c r="AC7" s="2"/>
      <c r="AD7" s="2"/>
      <c r="AE7" s="2"/>
      <c r="AF7" s="2"/>
      <c r="AG7" s="2"/>
      <c r="AH7" s="2"/>
      <c r="AI7" s="2"/>
      <c r="AJ7" s="2"/>
      <c r="AK7" s="2"/>
      <c r="AL7" s="2"/>
      <c r="AM7" s="2"/>
      <c r="AN7" s="2"/>
      <c r="AO7" s="2"/>
      <c r="AP7" s="2"/>
      <c r="AQ7" s="2"/>
      <c r="AR7" s="2"/>
      <c r="AS7" s="2"/>
      <c r="AT7" s="2"/>
      <c r="AU7" s="2"/>
      <c r="AV7" s="2"/>
      <c r="AW7" s="375"/>
      <c r="AX7" s="10"/>
      <c r="AY7" s="10"/>
      <c r="AZ7" s="10"/>
      <c r="BA7" s="10"/>
      <c r="BB7" s="10"/>
      <c r="BC7" s="10"/>
      <c r="BD7" s="10"/>
      <c r="BE7" s="10"/>
      <c r="BF7" s="10"/>
      <c r="BG7" s="10"/>
      <c r="BH7" s="10"/>
      <c r="BI7" s="10"/>
      <c r="BJ7" s="10"/>
      <c r="BK7" s="10"/>
      <c r="BL7" s="10"/>
      <c r="BM7" s="10"/>
      <c r="BN7" s="10"/>
      <c r="BO7" s="10"/>
      <c r="BP7" s="10"/>
      <c r="BQ7" s="10"/>
      <c r="BR7" s="10"/>
      <c r="BS7" s="10"/>
      <c r="BT7" s="10"/>
      <c r="BU7" s="379"/>
      <c r="BV7" s="2"/>
      <c r="BW7" s="2"/>
      <c r="BX7" s="2"/>
      <c r="BY7" s="2"/>
      <c r="BZ7" s="2"/>
      <c r="CA7" s="2"/>
      <c r="CB7" s="2"/>
      <c r="CC7" s="2"/>
      <c r="CD7" s="2"/>
      <c r="CE7" s="2"/>
      <c r="CF7" s="2"/>
      <c r="CG7" s="2"/>
      <c r="CH7" s="2"/>
      <c r="CI7" s="2"/>
      <c r="CJ7" s="2"/>
      <c r="CK7" s="2"/>
      <c r="CL7" s="10"/>
      <c r="CM7" s="10"/>
      <c r="CN7" s="10"/>
      <c r="CO7" s="10"/>
      <c r="CP7" s="10"/>
      <c r="CQ7" s="10"/>
      <c r="CR7" s="10"/>
      <c r="CS7" s="379"/>
      <c r="CT7" s="2"/>
      <c r="CU7" s="2"/>
      <c r="CV7" s="2"/>
      <c r="CW7" s="2"/>
    </row>
    <row r="8" spans="1:124">
      <c r="A8" s="4" t="s">
        <v>19</v>
      </c>
      <c r="B8" s="85">
        <f>'TuitionData-4Yr'!F9*($Y$3/$B$3)</f>
        <v>3167.22371967655</v>
      </c>
      <c r="C8" s="85">
        <f>'TuitionData-4Yr'!G9*($Y$3/$C$3)</f>
        <v>3249.0177049180329</v>
      </c>
      <c r="D8" s="2">
        <f>'TuitionData-4Yr'!H9*($Y$3/$D$3)</f>
        <v>3367.9490445859874</v>
      </c>
      <c r="E8" s="85">
        <f>'TuitionData-4Yr'!I9*($Y$3/$E$3)</f>
        <v>3591.1626168224302</v>
      </c>
      <c r="F8" s="85">
        <f>'TuitionData-4Yr'!J9*($Y$3/$F$3)</f>
        <v>3712.5000000000005</v>
      </c>
      <c r="G8" s="85">
        <f>'TuitionData-4Yr'!K9*($Y$3/$G$3)</f>
        <v>4188.1799640071995</v>
      </c>
      <c r="H8" s="85">
        <f>'TuitionData-4Yr'!L9*($Y$3/$H$3)</f>
        <v>4259.916666666667</v>
      </c>
      <c r="I8" s="85">
        <f>'TuitionData-4Yr'!M9*($Y$3/$I$3)</f>
        <v>4542.9363380281693</v>
      </c>
      <c r="J8" s="85">
        <f>'TuitionData-4Yr'!N9*($Y$3/$J$3)</f>
        <v>4800.852859522488</v>
      </c>
      <c r="K8" s="85">
        <f>'TuitionData-4Yr'!O9*($Y$3/$K$3)</f>
        <v>5114.3099510603588</v>
      </c>
      <c r="L8" s="85">
        <f>'TuitionData-4Yr'!P9*($Y$3/$L$3)</f>
        <v>5484.0887011615632</v>
      </c>
      <c r="M8" s="85">
        <f>'TuitionData-4Yr'!Q9*($Y$3/$M$3)</f>
        <v>5595.0706243602863</v>
      </c>
      <c r="N8" s="85">
        <f>'TuitionData-4Yr'!R9*($Y$3/$N$3)</f>
        <v>5661.0751842751843</v>
      </c>
      <c r="O8" s="85">
        <f>'TuitionData-4Yr'!S9*($Y$3/$O$3)</f>
        <v>5923.1777396915013</v>
      </c>
      <c r="P8" s="85">
        <f>'TuitionData-4Yr'!T9*($Y$3/$P$3)</f>
        <v>6224.596363636364</v>
      </c>
      <c r="Q8" s="85">
        <f>'TuitionData-4Yr'!U9*($Y$3/$Q$3)</f>
        <v>7029.1922005571023</v>
      </c>
      <c r="R8" s="85">
        <f>'TuitionData-4Yr'!V9*($Y$3/$R$3)</f>
        <v>8013.2697247706428</v>
      </c>
      <c r="S8" s="85">
        <f>'TuitionData-4Yr'!W9*($Y$3/$S$3)</f>
        <v>8523.027888446215</v>
      </c>
      <c r="T8" s="85">
        <f>'TuitionData-4Yr'!X9*($Y$3/$T$3)</f>
        <v>8842.0776953295499</v>
      </c>
      <c r="U8" s="85">
        <f>'TuitionData-4Yr'!Y9*($Y$3/$U$3)</f>
        <v>9190.4794520547948</v>
      </c>
      <c r="V8" s="85">
        <f>'TuitionData-4Yr'!Z9*($Y$3/$V$3)</f>
        <v>9335.8892152748649</v>
      </c>
      <c r="W8" s="85">
        <f>'TuitionData-4Yr'!AA9*($Y$3/$W$3)</f>
        <v>9597.1445328864684</v>
      </c>
      <c r="X8" s="85">
        <f>'TuitionData-4Yr'!AB9*($Y$3/$X$3)</f>
        <v>9421.6458852867836</v>
      </c>
      <c r="Y8" s="370">
        <f>'TuitionData-4Yr'!AC9*($Y$3/$Y$3)</f>
        <v>9530.5</v>
      </c>
      <c r="Z8" s="85">
        <f>'TuitionData-4Yr'!AG9*($AW$3/$Z$3)</f>
        <v>5809.8760107816715</v>
      </c>
      <c r="AA8" s="85">
        <f>'TuitionData-4Yr'!AH9*($AW$3/$AA$3)</f>
        <v>6181.8019672131149</v>
      </c>
      <c r="AB8" s="85">
        <f>'TuitionData-4Yr'!AI9*($AW$3/$AB$3)</f>
        <v>6548.7898089171977</v>
      </c>
      <c r="AC8" s="85">
        <f>'TuitionData-4Yr'!AJ9*($AW$3/$AC$3)</f>
        <v>6947.4392523364486</v>
      </c>
      <c r="AD8" s="85">
        <f>'TuitionData-4Yr'!AK9*($AW$3/$AD$3)</f>
        <v>7402.5000000000009</v>
      </c>
      <c r="AE8" s="85">
        <f>'TuitionData-4Yr'!AL9*($AW$3/$AE$3)</f>
        <v>8291.9208158368347</v>
      </c>
      <c r="AF8" s="85">
        <f>'TuitionData-4Yr'!AM9*($AW$3/$AF$3)</f>
        <v>8542.5</v>
      </c>
      <c r="AG8" s="85">
        <f>'TuitionData-4Yr'!AN9*($AW$3/$AG$3)</f>
        <v>8710.7425352112678</v>
      </c>
      <c r="AH8" s="85">
        <f>'TuitionData-4Yr'!AO9*($AW$3/$AH$3)</f>
        <v>9177.6213214880627</v>
      </c>
      <c r="AI8" s="85">
        <f>'TuitionData-4Yr'!AP9*($AW$3/$AI$3)</f>
        <v>9813.2985318107676</v>
      </c>
      <c r="AJ8" s="85">
        <f>'TuitionData-4Yr'!AQ9*($AW$3/$AJ$3)</f>
        <v>10456.34635691658</v>
      </c>
      <c r="AK8" s="85">
        <f>'TuitionData-4Yr'!AR9*($AW$3/$AK$3)</f>
        <v>10424.671443193449</v>
      </c>
      <c r="AL8" s="85">
        <f>'TuitionData-4Yr'!AS9*($AW$3/$AL$3)</f>
        <v>11163.36117936118</v>
      </c>
      <c r="AM8" s="85">
        <f>'TuitionData-4Yr'!AT9*($AW$3/$AM$3)</f>
        <v>11376.262007978914</v>
      </c>
      <c r="AN8" s="85">
        <f>'TuitionData-4Yr'!AU9*($AW$3/$AN$3)</f>
        <v>12406.909090909092</v>
      </c>
      <c r="AO8" s="85">
        <f>'TuitionData-4Yr'!AV9*($AW$3/$AO$3)</f>
        <v>13958.373259052923</v>
      </c>
      <c r="AP8" s="85">
        <f>'TuitionData-4Yr'!AW9*($AW$3/$AP$3)</f>
        <v>15384.220183486239</v>
      </c>
      <c r="AQ8" s="85">
        <f>'TuitionData-4Yr'!AX9*($AW$3/$AQ$3)</f>
        <v>16439.203187250994</v>
      </c>
      <c r="AR8" s="85">
        <f>'TuitionData-4Yr'!AY9*($AW$3/$AR$3)</f>
        <v>17043.037974683542</v>
      </c>
      <c r="AS8" s="85">
        <f>'TuitionData-4Yr'!AZ9*($AW$3/$AS$3)</f>
        <v>17956.54109589041</v>
      </c>
      <c r="AT8" s="85">
        <f>'TuitionData-4Yr'!BA9*($AW$3/$AT$3)</f>
        <v>17910.566512798992</v>
      </c>
      <c r="AU8" s="85">
        <f>'TuitionData-4Yr'!BB9*($AW$3/$AU$3)</f>
        <v>18865.085881860075</v>
      </c>
      <c r="AV8" s="85">
        <f>'TuitionData-4Yr'!BC9*($AW$3/$AV$3)</f>
        <v>18210.433915211972</v>
      </c>
      <c r="AW8" s="374">
        <f>'TuitionData-4Yr'!BD9*($AW$3/$AW$3)</f>
        <v>18634</v>
      </c>
      <c r="AX8" s="20">
        <f>'TuitionData-2Yr'!D9*($BU$3/$AX$3)</f>
        <v>1840.9487870619948</v>
      </c>
      <c r="AY8" s="20">
        <f>'TuitionData-2Yr'!E9*($BU$3/$AY$3)</f>
        <v>2022.6098360655737</v>
      </c>
      <c r="AZ8" s="20">
        <f>'TuitionData-2Yr'!F9*($BU$3/$AZ$3)</f>
        <v>2104.9681528662422</v>
      </c>
      <c r="BA8" s="20">
        <f>'TuitionData-2Yr'!G9*($BU$3/$BA$3)</f>
        <v>2059.065420560748</v>
      </c>
      <c r="BB8" s="20">
        <f>'TuitionData-2Yr'!H9*($BU$3/$BB$3)</f>
        <v>1944.0000000000002</v>
      </c>
      <c r="BC8" s="20">
        <f>'TuitionData-2Yr'!I9*($BU$3/$BC$3)</f>
        <v>2423.0353929214161</v>
      </c>
      <c r="BD8" s="20">
        <f>'TuitionData-2Yr'!J9*($BU$3/$BD$3)</f>
        <v>2422.5</v>
      </c>
      <c r="BE8" s="20">
        <f>'TuitionData-2Yr'!K9*($BU$3/$BE$3)</f>
        <v>2813.4760563380282</v>
      </c>
      <c r="BF8" s="20">
        <f>'TuitionData-2Yr'!L9*($BU$3/$BF$3)</f>
        <v>2772.8595224875071</v>
      </c>
      <c r="BG8" s="20">
        <f>'TuitionData-2Yr'!M9*($BU$3/$BG$3)</f>
        <v>3354.5187601957587</v>
      </c>
      <c r="BH8" s="20">
        <f>'TuitionData-2Yr'!N9*($BU$3/$BH$3)</f>
        <v>3489.7571277719117</v>
      </c>
      <c r="BI8" s="20">
        <f>'TuitionData-2Yr'!O9*($BU$3/$BI$3)</f>
        <v>3382.5997952917091</v>
      </c>
      <c r="BJ8" s="20">
        <f>'TuitionData-2Yr'!P9*($BU$3/$BJ$3)</f>
        <v>3247.9606879606881</v>
      </c>
      <c r="BK8" s="20">
        <f>'TuitionData-2Yr'!Q9*($BU$3/$BK$3)</f>
        <v>3173.1309319775896</v>
      </c>
      <c r="BL8" s="20">
        <f>'TuitionData-2Yr'!R9*($BU$3/$BL$3)</f>
        <v>3004.3636363636365</v>
      </c>
      <c r="BM8" s="20">
        <f>'TuitionData-2Yr'!S9*($BU$3/$BM$3)</f>
        <v>3068.5236768802229</v>
      </c>
      <c r="BN8" s="20">
        <f>'TuitionData-2Yr'!T9*($BU$3/$BN$3)</f>
        <v>3672</v>
      </c>
      <c r="BO8" s="20">
        <f>'TuitionData-2Yr'!U9*($BU$3/$BO$3)</f>
        <v>4275.0597609561746</v>
      </c>
      <c r="BP8" s="20">
        <f>'TuitionData-2Yr'!V9*($BU$3/$BP$3)</f>
        <v>4423.7101702313403</v>
      </c>
      <c r="BQ8" s="20">
        <f>'TuitionData-2Yr'!W9*($BU$3/$BQ$3)</f>
        <v>4401.3698630136987</v>
      </c>
      <c r="BR8" s="20">
        <f>'TuitionData-2Yr'!X9*($BU$3/$BR$3)</f>
        <v>4376.1980696600922</v>
      </c>
      <c r="BS8" s="20">
        <f>'TuitionData-2Yr'!Y9*($BU$3/$BS$3)</f>
        <v>4430.3979891076669</v>
      </c>
      <c r="BT8" s="20">
        <f>'TuitionData-2Yr'!Z9*($BU$3/$BT$3)</f>
        <v>4456.4588528678314</v>
      </c>
      <c r="BU8" s="370">
        <f>'TuitionData-2Yr'!AA9*($BU$3/$BU$3)</f>
        <v>4440</v>
      </c>
      <c r="BV8" s="20">
        <f>'TuitionData-2Yr'!AD9*($CS$3/$BV$3)</f>
        <v>3221.6603773584907</v>
      </c>
      <c r="BW8" s="20">
        <f>'TuitionData-2Yr'!AE9*($CS$3/$BW$3)</f>
        <v>3828.5114754098363</v>
      </c>
      <c r="BX8" s="20">
        <f>'TuitionData-2Yr'!AF9*($CS$3/$BX$3)</f>
        <v>4209.9363057324845</v>
      </c>
      <c r="BY8" s="20">
        <f>'TuitionData-2Yr'!AG9*($CS$3/$BY$3)</f>
        <v>3774.9532710280378</v>
      </c>
      <c r="BZ8" s="20">
        <f>'TuitionData-2Yr'!AH9*($CS$3/$BZ$3)</f>
        <v>3744.0000000000005</v>
      </c>
      <c r="CA8" s="20">
        <f>'TuitionData-2Yr'!AI9*($CS$3/$CA$3)</f>
        <v>4581.7396520695866</v>
      </c>
      <c r="CB8" s="20">
        <f>'TuitionData-2Yr'!AJ9*($CS$3/$CB$3)</f>
        <v>4632.5</v>
      </c>
      <c r="CC8" s="20">
        <f>'TuitionData-2Yr'!AK9*($CS$3/$CC$3)</f>
        <v>5295.954929577465</v>
      </c>
      <c r="CD8" s="20">
        <f>'TuitionData-2Yr'!AL9*($CS$3/$CD$3)</f>
        <v>5219.5002776235433</v>
      </c>
      <c r="CE8" s="20">
        <f>'TuitionData-2Yr'!AM9*($CS$3/$CE$3)</f>
        <v>6070.0815660685157</v>
      </c>
      <c r="CF8" s="20">
        <f>'TuitionData-2Yr'!AN9*($CS$3/$CF$3)</f>
        <v>6242.7877507919757</v>
      </c>
      <c r="CG8" s="20">
        <f>'TuitionData-2Yr'!AO9*($CS$3/$CG$3)</f>
        <v>6051.0951893551683</v>
      </c>
      <c r="CH8" s="20">
        <f>'TuitionData-2Yr'!AP9*($CS$3/$CH$3)</f>
        <v>5810.2407862407863</v>
      </c>
      <c r="CI8" s="20">
        <f>'TuitionData-2Yr'!AQ9*($CS$3/$CI$3)</f>
        <v>5676.3786672043552</v>
      </c>
      <c r="CJ8" s="20">
        <f>'TuitionData-2Yr'!AR9*($CS$3/$CJ$3)</f>
        <v>5374.4727272727278</v>
      </c>
      <c r="CK8" s="20">
        <f>'TuitionData-2Yr'!AS9*($CS$3/$CK$3)</f>
        <v>5489.2479108635098</v>
      </c>
      <c r="CL8" s="20">
        <f>'TuitionData-2Yr'!AT9*($CS$3/$CL$3)</f>
        <v>6703.9266055045873</v>
      </c>
      <c r="CM8" s="20">
        <f>'TuitionData-2Yr'!AU9*($CS$3/$CM$3)</f>
        <v>7753.6254980079675</v>
      </c>
      <c r="CN8" s="20">
        <f>'TuitionData-2Yr'!AV9*($CS$3/$CN$3)</f>
        <v>7917.8000872981229</v>
      </c>
      <c r="CO8" s="20">
        <f>'TuitionData-2Yr'!AW9*($CS$3/$CO$3)</f>
        <v>7891.0273972602736</v>
      </c>
      <c r="CP8" s="20">
        <f>'TuitionData-2Yr'!AX9*($CS$3/$CP$3)</f>
        <v>7858.6655476290398</v>
      </c>
      <c r="CQ8" s="20">
        <f>'TuitionData-2Yr'!AY9*($CS$3/$CQ$3)</f>
        <v>7968.5630498533728</v>
      </c>
      <c r="CR8" s="20">
        <f>'TuitionData-2Yr'!AZ9*($CS$3/$CR$3)</f>
        <v>8027.7306733167097</v>
      </c>
      <c r="CS8" s="370">
        <f>'TuitionData-2Yr'!BA9*($CS$3/$CS$3)</f>
        <v>8010</v>
      </c>
      <c r="CT8" s="20">
        <f>'TuitionData-2Yr'!BD9*($DQ$3/$CT$3)</f>
        <v>1633.0997304582211</v>
      </c>
      <c r="CU8" s="20">
        <f>'TuitionData-2Yr'!BE9*($DQ$3/$CU$3)</f>
        <v>1770.5862295081968</v>
      </c>
      <c r="CV8" s="20">
        <f>'TuitionData-2Yr'!BF9*($DQ$3/$CV$3)</f>
        <v>1860.1681528662421</v>
      </c>
      <c r="CW8" s="20">
        <f>'TuitionData-2Yr'!BG9*($DQ$3/$CW$3)</f>
        <v>1921.7943925233646</v>
      </c>
      <c r="CX8" s="20">
        <f>'TuitionData-2Yr'!BH9*($DQ$3/$CX$3)</f>
        <v>1728.0000000000002</v>
      </c>
      <c r="CY8" s="20">
        <f>'TuitionData-2Yr'!BI9*($DQ$3/$CY$3)</f>
        <v>2246.8146370725858</v>
      </c>
      <c r="CZ8" s="20">
        <f>'TuitionData-2Yr'!BJ9*($DQ$3/$CZ$3)</f>
        <v>2295</v>
      </c>
      <c r="DA8" s="20">
        <f>'TuitionData-2Yr'!BK9*($DQ$3/$DA$3)</f>
        <v>2647.9774647887325</v>
      </c>
      <c r="DB8" s="20">
        <f>'TuitionData-2Yr'!BL9*($DQ$3/$DB$3)</f>
        <v>2772.8595224875071</v>
      </c>
      <c r="DC8" s="20">
        <f>'TuitionData-2Yr'!BM9*($DQ$3/$DC$3)</f>
        <v>3354.5187601957587</v>
      </c>
      <c r="DD8" s="20">
        <f>'TuitionData-2Yr'!BN9*($DQ$3/$DD$3)</f>
        <v>3489.7571277719117</v>
      </c>
      <c r="DE8" s="20">
        <f>'TuitionData-2Yr'!BO9*($DQ$3/$DE$3)</f>
        <v>3382.5997952917091</v>
      </c>
      <c r="DF8" s="20">
        <f>'TuitionData-2Yr'!BP9*($DQ$3/$DF$3)</f>
        <v>3247.9606879606881</v>
      </c>
      <c r="DG8" s="20">
        <f>'TuitionData-2Yr'!BQ9*($DQ$3/$DG$3)</f>
        <v>3173.1309319775896</v>
      </c>
      <c r="DH8" s="20">
        <f>'TuitionData-2Yr'!BR9*($DQ$3/$DH$3)</f>
        <v>3004.3636363636365</v>
      </c>
      <c r="DI8" s="20">
        <f>'TuitionData-2Yr'!BS9*($DQ$3/$DI$3)</f>
        <v>3068.5236768802229</v>
      </c>
      <c r="DJ8" s="20">
        <f>'TuitionData-2Yr'!BT9*($DQ$3/$DJ$3)</f>
        <v>3672</v>
      </c>
      <c r="DK8" s="20">
        <f>'TuitionData-2Yr'!BU9*($DQ$3/$DK$3)</f>
        <v>4291.3147410358561</v>
      </c>
      <c r="DL8" s="20">
        <f>'TuitionData-2Yr'!BV9*($DQ$3/$DL$3)</f>
        <v>4295.4866870362284</v>
      </c>
      <c r="DM8" s="20">
        <f>'TuitionData-2Yr'!BW9*($DQ$3/$DM$3)</f>
        <v>4338.4931506849316</v>
      </c>
      <c r="DN8" s="20">
        <f>'TuitionData-2Yr'!BX9*($DQ$3/$DN$3)</f>
        <v>4314.5614771296687</v>
      </c>
      <c r="DO8" s="20">
        <f>'TuitionData-2Yr'!BY9*($DQ$3/$DO$3)</f>
        <v>4368.8646837033939</v>
      </c>
      <c r="DP8" s="20">
        <f>'TuitionData-2Yr'!BZ9*($DQ$3/$DP$3)</f>
        <v>4471.7206982543648</v>
      </c>
      <c r="DQ8" s="20">
        <f>'TuitionData-2Yr'!CA9*($DQ$3/$DQ$3)</f>
        <v>4455</v>
      </c>
    </row>
    <row r="9" spans="1:124">
      <c r="A9" s="4" t="s">
        <v>20</v>
      </c>
      <c r="B9" s="85">
        <f>'TuitionData-4Yr'!F10*($Y$3/$B$3)</f>
        <v>3114.4366576819407</v>
      </c>
      <c r="C9" s="85">
        <f>'TuitionData-4Yr'!G10*($Y$3/$C$3)</f>
        <v>3162.3344262295082</v>
      </c>
      <c r="D9" s="2">
        <f>'TuitionData-4Yr'!H10*($Y$3/$D$3)</f>
        <v>3105.9974522292996</v>
      </c>
      <c r="E9" s="85">
        <f>'TuitionData-4Yr'!I10*($Y$3/$E$3)</f>
        <v>3288.403738317757</v>
      </c>
      <c r="F9" s="85">
        <f>'TuitionData-4Yr'!J10*($Y$3/$F$3)</f>
        <v>4104.0000000000009</v>
      </c>
      <c r="G9" s="85">
        <f>'TuitionData-4Yr'!K10*($Y$3/$G$3)</f>
        <v>4364.4007198560294</v>
      </c>
      <c r="H9" s="85">
        <f>'TuitionData-4Yr'!L10*($Y$3/$H$3)</f>
        <v>4315.166666666667</v>
      </c>
      <c r="I9" s="85">
        <f>'TuitionData-4Yr'!M10*($Y$3/$I$3)</f>
        <v>4425.7081690140849</v>
      </c>
      <c r="J9" s="85">
        <f>'TuitionData-4Yr'!N10*($Y$3/$J$3)</f>
        <v>4700.268739589118</v>
      </c>
      <c r="K9" s="85">
        <f>'TuitionData-4Yr'!O10*($Y$3/$K$3)</f>
        <v>5126.2903752039156</v>
      </c>
      <c r="L9" s="85">
        <f>'TuitionData-4Yr'!P10*($Y$3/$L$3)</f>
        <v>5774.9017951425558</v>
      </c>
      <c r="M9" s="85">
        <f>'TuitionData-4Yr'!Q10*($Y$3/$M$3)</f>
        <v>5888.2292732855676</v>
      </c>
      <c r="N9" s="85">
        <f>'TuitionData-4Yr'!R10*($Y$3/$N$3)</f>
        <v>6267.3611793611799</v>
      </c>
      <c r="O9" s="85">
        <f>'TuitionData-4Yr'!S10*($Y$3/$O$3)</f>
        <v>6685.9043970446328</v>
      </c>
      <c r="P9" s="85">
        <f>'TuitionData-4Yr'!T10*($Y$3/$P$3)</f>
        <v>6492.7636363636366</v>
      </c>
      <c r="Q9" s="85">
        <f>'TuitionData-4Yr'!U10*($Y$3/$Q$3)</f>
        <v>7239.4428969359324</v>
      </c>
      <c r="R9" s="85">
        <f>'TuitionData-4Yr'!V10*($Y$3/$R$3)</f>
        <v>7226.0917431192665</v>
      </c>
      <c r="S9" s="85">
        <f>'TuitionData-4Yr'!W10*($Y$3/$S$3)</f>
        <v>7314.741035856573</v>
      </c>
      <c r="T9" s="85">
        <f>'TuitionData-4Yr'!X10*($Y$3/$T$3)</f>
        <v>7549.1575731121784</v>
      </c>
      <c r="U9" s="85">
        <f>'TuitionData-4Yr'!Y10*($Y$3/$U$3)</f>
        <v>7686.678082191781</v>
      </c>
      <c r="V9" s="85">
        <f>'TuitionData-4Yr'!Z10*($Y$3/$V$3)</f>
        <v>7816.0335711288299</v>
      </c>
      <c r="W9" s="85">
        <f>'TuitionData-4Yr'!AA10*($Y$3/$W$3)</f>
        <v>8049.5819019689989</v>
      </c>
      <c r="X9" s="85">
        <f>'TuitionData-4Yr'!AB10*($Y$3/$X$3)</f>
        <v>8298.3740648379062</v>
      </c>
      <c r="Y9" s="370">
        <f>'TuitionData-4Yr'!AC10*($Y$3/$Y$3)</f>
        <v>8402.5</v>
      </c>
      <c r="Z9" s="85">
        <f>'TuitionData-4Yr'!AG10*($AW$3/$Z$3)</f>
        <v>6136.4959568733157</v>
      </c>
      <c r="AA9" s="85">
        <f>'TuitionData-4Yr'!AH10*($AW$3/$AA$3)</f>
        <v>6141.6708196721311</v>
      </c>
      <c r="AB9" s="85">
        <f>'TuitionData-4Yr'!AI10*($AW$3/$AB$3)</f>
        <v>6414.6955414012746</v>
      </c>
      <c r="AC9" s="85">
        <f>'TuitionData-4Yr'!AJ10*($AW$3/$AC$3)</f>
        <v>6897.1065420560753</v>
      </c>
      <c r="AD9" s="85">
        <f>'TuitionData-4Yr'!AK10*($AW$3/$AD$3)</f>
        <v>8109.0000000000009</v>
      </c>
      <c r="AE9" s="85">
        <f>'TuitionData-4Yr'!AL10*($AW$3/$AE$3)</f>
        <v>8670.0611877624488</v>
      </c>
      <c r="AF9" s="85">
        <f>'TuitionData-4Yr'!AM10*($AW$3/$AF$3)</f>
        <v>8704</v>
      </c>
      <c r="AG9" s="85">
        <f>'TuitionData-4Yr'!AN10*($AW$3/$AG$3)</f>
        <v>8976.9194366197189</v>
      </c>
      <c r="AH9" s="85">
        <f>'TuitionData-4Yr'!AO10*($AW$3/$AH$3)</f>
        <v>9499.7623542476413</v>
      </c>
      <c r="AI9" s="85">
        <f>'TuitionData-4Yr'!AP10*($AW$3/$AI$3)</f>
        <v>9899.8238172920064</v>
      </c>
      <c r="AJ9" s="85">
        <f>'TuitionData-4Yr'!AQ10*($AW$3/$AJ$3)</f>
        <v>11127.155227032736</v>
      </c>
      <c r="AK9" s="85">
        <f>'TuitionData-4Yr'!AR10*($AW$3/$AK$3)</f>
        <v>11262.804503582394</v>
      </c>
      <c r="AL9" s="85">
        <f>'TuitionData-4Yr'!AS10*($AW$3/$AL$3)</f>
        <v>11572.363636363636</v>
      </c>
      <c r="AM9" s="85">
        <f>'TuitionData-4Yr'!AT10*($AW$3/$AM$3)</f>
        <v>12115.483991761841</v>
      </c>
      <c r="AN9" s="85">
        <f>'TuitionData-4Yr'!AU10*($AW$3/$AN$3)</f>
        <v>11797.134545454546</v>
      </c>
      <c r="AO9" s="85">
        <f>'TuitionData-4Yr'!AV10*($AW$3/$AO$3)</f>
        <v>12458.206128133705</v>
      </c>
      <c r="AP9" s="85">
        <f>'TuitionData-4Yr'!AW10*($AW$3/$AP$3)</f>
        <v>12796.976146788991</v>
      </c>
      <c r="AQ9" s="85">
        <f>'TuitionData-4Yr'!AX10*($AW$3/$AQ$3)</f>
        <v>12979.601593625497</v>
      </c>
      <c r="AR9" s="85">
        <f>'TuitionData-4Yr'!AY10*($AW$3/$AR$3)</f>
        <v>13247.62287210825</v>
      </c>
      <c r="AS9" s="85">
        <f>'TuitionData-4Yr'!AZ10*($AW$3/$AS$3)</f>
        <v>13627.479452054795</v>
      </c>
      <c r="AT9" s="85">
        <f>'TuitionData-4Yr'!BA10*($AW$3/$AT$3)</f>
        <v>13867.206042803191</v>
      </c>
      <c r="AU9" s="85">
        <f>'TuitionData-4Yr'!BB10*($AW$3/$AU$3)</f>
        <v>14445.968998743192</v>
      </c>
      <c r="AV9" s="85">
        <f>'TuitionData-4Yr'!BC10*($AW$3/$AV$3)</f>
        <v>13898.45386533666</v>
      </c>
      <c r="AW9" s="374">
        <f>'TuitionData-4Yr'!BD10*($AW$3/$AW$3)</f>
        <v>13388</v>
      </c>
      <c r="AX9" s="20">
        <f>'TuitionData-2Yr'!D10*($BU$3/$AX$3)</f>
        <v>1385.6603773584907</v>
      </c>
      <c r="AY9" s="20">
        <f>'TuitionData-2Yr'!E10*($BU$3/$AY$3)</f>
        <v>1439.9055737704919</v>
      </c>
      <c r="AZ9" s="20">
        <f>'TuitionData-2Yr'!F10*($BU$3/$AZ$3)</f>
        <v>1422.0229299363059</v>
      </c>
      <c r="BA9" s="20">
        <f>'TuitionData-2Yr'!G10*($BU$3/$BA$3)</f>
        <v>1444.396261682243</v>
      </c>
      <c r="BB9" s="20">
        <f>'TuitionData-2Yr'!H10*($BU$3/$BB$3)</f>
        <v>1411.5000000000002</v>
      </c>
      <c r="BC9" s="20">
        <f>'TuitionData-2Yr'!I10*($BU$3/$BC$3)</f>
        <v>1487.5968806238754</v>
      </c>
      <c r="BD9" s="20">
        <f>'TuitionData-2Yr'!J10*($BU$3/$BD$3)</f>
        <v>1462</v>
      </c>
      <c r="BE9" s="20">
        <f>'TuitionData-2Yr'!K10*($BU$3/$BE$3)</f>
        <v>1737.7352112676056</v>
      </c>
      <c r="BF9" s="20">
        <f>'TuitionData-2Yr'!L10*($BU$3/$BF$3)</f>
        <v>2174.791782343143</v>
      </c>
      <c r="BG9" s="20">
        <f>'TuitionData-2Yr'!M10*($BU$3/$BG$3)</f>
        <v>2196.4110929853182</v>
      </c>
      <c r="BH9" s="20">
        <f>'TuitionData-2Yr'!N10*($BU$3/$BH$3)</f>
        <v>2274.8046462513203</v>
      </c>
      <c r="BI9" s="20">
        <f>'TuitionData-2Yr'!O10*($BU$3/$BI$3)</f>
        <v>2305.1791197543498</v>
      </c>
      <c r="BJ9" s="20">
        <f>'TuitionData-2Yr'!P10*($BU$3/$BJ$3)</f>
        <v>2297.6314496314499</v>
      </c>
      <c r="BK9" s="20">
        <f>'TuitionData-2Yr'!Q10*($BU$3/$BK$3)</f>
        <v>2338.7150202353346</v>
      </c>
      <c r="BL9" s="20">
        <f>'TuitionData-2Yr'!R10*($BU$3/$BL$3)</f>
        <v>2395.1454545454549</v>
      </c>
      <c r="BM9" s="20">
        <f>'TuitionData-2Yr'!S10*($BU$3/$BM$3)</f>
        <v>2523.0083565459609</v>
      </c>
      <c r="BN9" s="20">
        <f>'TuitionData-2Yr'!T10*($BU$3/$BN$3)</f>
        <v>2650.1284403669724</v>
      </c>
      <c r="BO9" s="20">
        <f>'TuitionData-2Yr'!U10*($BU$3/$BO$3)</f>
        <v>2768.7649402390434</v>
      </c>
      <c r="BP9" s="20">
        <f>'TuitionData-2Yr'!V10*($BU$3/$BP$3)</f>
        <v>2927.7695329550415</v>
      </c>
      <c r="BQ9" s="20">
        <f>'TuitionData-2Yr'!W10*($BU$3/$BQ$3)</f>
        <v>3146.4554794520545</v>
      </c>
      <c r="BR9" s="20">
        <f>'TuitionData-2Yr'!X10*($BU$3/$BR$3)</f>
        <v>3162.7276542173731</v>
      </c>
      <c r="BS9" s="20">
        <f>'TuitionData-2Yr'!Y10*($BU$3/$BS$3)</f>
        <v>3256.1374109761209</v>
      </c>
      <c r="BT9" s="20">
        <f>'TuitionData-2Yr'!Z10*($BU$3/$BT$3)</f>
        <v>2828.5286783042397</v>
      </c>
      <c r="BU9" s="370">
        <f>'TuitionData-2Yr'!AA10*($BU$3/$BU$3)</f>
        <v>2841</v>
      </c>
      <c r="BV9" s="20">
        <f>'TuitionData-2Yr'!AD10*($CS$3/$BV$3)</f>
        <v>3137.5309973045823</v>
      </c>
      <c r="BW9" s="20">
        <f>'TuitionData-2Yr'!AE10*($CS$3/$BW$3)</f>
        <v>3082.0721311475413</v>
      </c>
      <c r="BX9" s="20">
        <f>'TuitionData-2Yr'!AF10*($CS$3/$BX$3)</f>
        <v>3169.9261146496819</v>
      </c>
      <c r="BY9" s="20">
        <f>'TuitionData-2Yr'!AG10*($CS$3/$BY$3)</f>
        <v>3145.0317757009348</v>
      </c>
      <c r="BZ9" s="20">
        <f>'TuitionData-2Yr'!AH10*($CS$3/$BZ$3)</f>
        <v>3171.0000000000005</v>
      </c>
      <c r="CA9" s="20">
        <f>'TuitionData-2Yr'!AI10*($CS$3/$CA$3)</f>
        <v>3285.0485902819441</v>
      </c>
      <c r="CB9" s="20">
        <f>'TuitionData-2Yr'!AJ10*($CS$3/$CB$3)</f>
        <v>3424.0833333333335</v>
      </c>
      <c r="CC9" s="20">
        <f>'TuitionData-2Yr'!AK10*($CS$3/$CC$3)</f>
        <v>3541.6698591549293</v>
      </c>
      <c r="CD9" s="20">
        <f>'TuitionData-2Yr'!AL10*($CS$3/$CD$3)</f>
        <v>4077.7345918933929</v>
      </c>
      <c r="CE9" s="20">
        <f>'TuitionData-2Yr'!AM10*($CS$3/$CE$3)</f>
        <v>4392.8221859706364</v>
      </c>
      <c r="CF9" s="20">
        <f>'TuitionData-2Yr'!AN10*($CS$3/$CF$3)</f>
        <v>4534.0992608236538</v>
      </c>
      <c r="CG9" s="20">
        <f>'TuitionData-2Yr'!AO10*($CS$3/$CG$3)</f>
        <v>4698.0552712384851</v>
      </c>
      <c r="CH9" s="20">
        <f>'TuitionData-2Yr'!AP10*($CS$3/$CH$3)</f>
        <v>4619.3218673218671</v>
      </c>
      <c r="CI9" s="20">
        <f>'TuitionData-2Yr'!AQ10*($CS$3/$CI$3)</f>
        <v>4618.6683565451585</v>
      </c>
      <c r="CJ9" s="20">
        <f>'TuitionData-2Yr'!AR10*($CS$3/$CJ$3)</f>
        <v>4729.090909090909</v>
      </c>
      <c r="CK9" s="20">
        <f>'TuitionData-2Yr'!AS10*($CS$3/$CK$3)</f>
        <v>4949.4150417827295</v>
      </c>
      <c r="CL9" s="20">
        <f>'TuitionData-2Yr'!AT10*($CS$3/$CL$3)</f>
        <v>5103.7431192660551</v>
      </c>
      <c r="CM9" s="20">
        <f>'TuitionData-2Yr'!AU10*($CS$3/$CM$3)</f>
        <v>5152.8286852589636</v>
      </c>
      <c r="CN9" s="20">
        <f>'TuitionData-2Yr'!AV10*($CS$3/$CN$3)</f>
        <v>5258.7656045395024</v>
      </c>
      <c r="CO9" s="20">
        <f>'TuitionData-2Yr'!AW10*($CS$3/$CO$3)</f>
        <v>5407.3972602739723</v>
      </c>
      <c r="CP9" s="20">
        <f>'TuitionData-2Yr'!AX10*($CS$3/$CP$3)</f>
        <v>5424.0201426772983</v>
      </c>
      <c r="CQ9" s="20">
        <f>'TuitionData-2Yr'!AY10*($CS$3/$CQ$3)</f>
        <v>5537.9974863845837</v>
      </c>
      <c r="CR9" s="20">
        <f>'TuitionData-2Yr'!AZ10*($CS$3/$CR$3)</f>
        <v>4757.6259351620956</v>
      </c>
      <c r="CS9" s="370">
        <f>'TuitionData-2Yr'!BA10*($CS$3/$CS$3)</f>
        <v>4751</v>
      </c>
      <c r="CT9" s="20">
        <f>'TuitionData-2Yr'!BD10*($DQ$3/$CT$3)</f>
        <v>0</v>
      </c>
      <c r="CU9" s="20">
        <f>'TuitionData-2Yr'!BE10*($DQ$3/$CU$3)</f>
        <v>0</v>
      </c>
      <c r="CV9" s="20">
        <f>'TuitionData-2Yr'!BF10*($DQ$3/$CV$3)</f>
        <v>0</v>
      </c>
      <c r="CW9" s="20">
        <f>'TuitionData-2Yr'!BG10*($DQ$3/$CW$3)</f>
        <v>0</v>
      </c>
      <c r="CX9" s="20">
        <f>'TuitionData-2Yr'!BH10*($DQ$3/$CX$3)</f>
        <v>0</v>
      </c>
      <c r="CY9" s="20">
        <f>'TuitionData-2Yr'!BI10*($DQ$3/$CY$3)</f>
        <v>0</v>
      </c>
      <c r="CZ9" s="20">
        <f>'TuitionData-2Yr'!BJ10*($DQ$3/$CZ$3)</f>
        <v>0</v>
      </c>
      <c r="DA9" s="20">
        <f>'TuitionData-2Yr'!BK10*($DQ$3/$DA$3)</f>
        <v>0</v>
      </c>
      <c r="DB9" s="20">
        <f>'TuitionData-2Yr'!BL10*($DQ$3/$DB$3)</f>
        <v>0</v>
      </c>
      <c r="DC9" s="20">
        <f>'TuitionData-2Yr'!BM10*($DQ$3/$DC$3)</f>
        <v>0</v>
      </c>
      <c r="DD9" s="20">
        <f>'TuitionData-2Yr'!BN10*($DQ$3/$DD$3)</f>
        <v>0</v>
      </c>
      <c r="DE9" s="20">
        <f>'TuitionData-2Yr'!BO10*($DQ$3/$DE$3)</f>
        <v>0</v>
      </c>
      <c r="DF9" s="20">
        <f>'TuitionData-2Yr'!BP10*($DQ$3/$DF$3)</f>
        <v>0</v>
      </c>
      <c r="DG9" s="20">
        <f>'TuitionData-2Yr'!BQ10*($DQ$3/$DG$3)</f>
        <v>0</v>
      </c>
      <c r="DH9" s="20">
        <f>'TuitionData-2Yr'!BR10*($DQ$3/$DH$3)</f>
        <v>0</v>
      </c>
      <c r="DI9" s="20">
        <f>'TuitionData-2Yr'!BS10*($DQ$3/$DI$3)</f>
        <v>0</v>
      </c>
      <c r="DJ9" s="20">
        <f>'TuitionData-2Yr'!BT10*($DQ$3/$DJ$3)</f>
        <v>0</v>
      </c>
      <c r="DK9" s="20">
        <f>'TuitionData-2Yr'!BU10*($DQ$3/$DK$3)</f>
        <v>0</v>
      </c>
      <c r="DL9" s="20">
        <f>'TuitionData-2Yr'!BV10*($DQ$3/$DL$3)</f>
        <v>0</v>
      </c>
      <c r="DM9" s="20">
        <f>'TuitionData-2Yr'!BW10*($DQ$3/$DM$3)</f>
        <v>0</v>
      </c>
      <c r="DN9" s="20">
        <f>'TuitionData-2Yr'!BX10*($DQ$3/$DN$3)</f>
        <v>0</v>
      </c>
      <c r="DO9" s="20">
        <f>'TuitionData-2Yr'!BY10*($DQ$3/$DO$3)</f>
        <v>0</v>
      </c>
      <c r="DP9" s="20">
        <f>'TuitionData-2Yr'!BZ10*($DQ$3/$DP$3)</f>
        <v>1803.4413965087285</v>
      </c>
      <c r="DQ9" s="20">
        <f>'TuitionData-2Yr'!CA10*($DQ$3/$DQ$3)</f>
        <v>1772.5</v>
      </c>
    </row>
    <row r="10" spans="1:124">
      <c r="A10" s="4" t="s">
        <v>38</v>
      </c>
      <c r="B10" s="85">
        <f>'TuitionData-4Yr'!F11*($Y$3/$B$3)</f>
        <v>5140.1401617250676</v>
      </c>
      <c r="C10" s="85">
        <f>'TuitionData-4Yr'!G11*($Y$3/$C$3)</f>
        <v>5245.9436065573773</v>
      </c>
      <c r="D10" s="2">
        <f>'TuitionData-4Yr'!H11*($Y$3/$D$3)</f>
        <v>5508.7796178343951</v>
      </c>
      <c r="E10" s="85">
        <f>'TuitionData-4Yr'!I11*($Y$3/$E$3)</f>
        <v>5631.1626168224302</v>
      </c>
      <c r="F10" s="85">
        <f>'TuitionData-4Yr'!J11*($Y$3/$F$3)</f>
        <v>5647.5000000000009</v>
      </c>
      <c r="G10" s="85">
        <f>'TuitionData-4Yr'!K11*($Y$3/$G$3)</f>
        <v>5957.730053989203</v>
      </c>
      <c r="H10" s="85">
        <f>'TuitionData-4Yr'!L11*($Y$3/$H$3)</f>
        <v>6002.416666666667</v>
      </c>
      <c r="I10" s="85">
        <f>'TuitionData-4Yr'!M11*($Y$3/$I$3)</f>
        <v>6186.8890140845069</v>
      </c>
      <c r="J10" s="85">
        <f>'TuitionData-4Yr'!N11*($Y$3/$J$3)</f>
        <v>6623.6002220988348</v>
      </c>
      <c r="K10" s="85">
        <f>'TuitionData-4Yr'!O11*($Y$3/$K$3)</f>
        <v>7184.2610114192503</v>
      </c>
      <c r="L10" s="85">
        <f>'TuitionData-4Yr'!P11*($Y$3/$L$3)</f>
        <v>7709.7782470960938</v>
      </c>
      <c r="M10" s="85">
        <f>'TuitionData-4Yr'!Q11*($Y$3/$M$3)</f>
        <v>8003.6069600818828</v>
      </c>
      <c r="N10" s="85">
        <f>'TuitionData-4Yr'!R11*($Y$3/$N$3)</f>
        <v>8111.4810810810814</v>
      </c>
      <c r="O10" s="85">
        <f>'TuitionData-4Yr'!S11*($Y$3/$O$3)</f>
        <v>8400.5703339910415</v>
      </c>
      <c r="P10" s="85">
        <f>'TuitionData-4Yr'!T11*($Y$3/$P$3)</f>
        <v>8416.1127272727281</v>
      </c>
      <c r="Q10" s="85">
        <f>'TuitionData-4Yr'!U11*($Y$3/$Q$3)</f>
        <v>9073.1699164345391</v>
      </c>
      <c r="R10" s="85">
        <f>'TuitionData-4Yr'!V11*($Y$3/$R$3)</f>
        <v>9510.704587155964</v>
      </c>
      <c r="S10" s="85">
        <f>'TuitionData-4Yr'!W11*($Y$3/$S$3)</f>
        <v>9887.3625498007968</v>
      </c>
      <c r="T10" s="85">
        <f>'TuitionData-4Yr'!X11*($Y$3/$T$3)</f>
        <v>10160.642514185945</v>
      </c>
      <c r="U10" s="85">
        <f>'TuitionData-4Yr'!Y11*($Y$3/$U$3)</f>
        <v>10190.219178082192</v>
      </c>
      <c r="V10" s="85">
        <f>'TuitionData-4Yr'!Z11*($Y$3/$V$3)</f>
        <v>10107.373898447337</v>
      </c>
      <c r="W10" s="85">
        <f>'TuitionData-4Yr'!AA11*($Y$3/$W$3)</f>
        <v>10281.702555509008</v>
      </c>
      <c r="X10" s="85">
        <f>'TuitionData-4Yr'!AB11*($Y$3/$X$3)</f>
        <v>10358.723192019952</v>
      </c>
      <c r="Y10" s="370">
        <f>'TuitionData-4Yr'!AC11*($Y$3/$Y$3)</f>
        <v>10514</v>
      </c>
      <c r="Z10" s="85">
        <f>'TuitionData-4Yr'!AG11*($AW$3/$Z$3)</f>
        <v>13082.943396226416</v>
      </c>
      <c r="AA10" s="85">
        <f>'TuitionData-4Yr'!AH11*($AW$3/$AA$3)</f>
        <v>13554.696393442624</v>
      </c>
      <c r="AB10" s="85">
        <f>'TuitionData-4Yr'!AI11*($AW$3/$AB$3)</f>
        <v>13975.429299363059</v>
      </c>
      <c r="AC10" s="85">
        <f>'TuitionData-4Yr'!AJ11*($AW$3/$AC$3)</f>
        <v>15157.771962616824</v>
      </c>
      <c r="AD10" s="85">
        <f>'TuitionData-4Yr'!AK11*($AW$3/$AD$3)</f>
        <v>14458.500000000002</v>
      </c>
      <c r="AE10" s="85">
        <f>'TuitionData-4Yr'!AL11*($AW$3/$AE$3)</f>
        <v>15034.567486502701</v>
      </c>
      <c r="AF10" s="85">
        <f>'TuitionData-4Yr'!AM11*($AW$3/$AF$3)</f>
        <v>15111.583333333334</v>
      </c>
      <c r="AG10" s="85">
        <f>'TuitionData-4Yr'!AN11*($AW$3/$AG$3)</f>
        <v>15402.402253521126</v>
      </c>
      <c r="AH10" s="85">
        <f>'TuitionData-4Yr'!AO11*($AW$3/$AH$3)</f>
        <v>16339.482509716825</v>
      </c>
      <c r="AI10" s="85">
        <f>'TuitionData-4Yr'!AP11*($AW$3/$AI$3)</f>
        <v>16841.814029363784</v>
      </c>
      <c r="AJ10" s="85">
        <f>'TuitionData-4Yr'!AQ11*($AW$3/$AJ$3)</f>
        <v>17625.212249208027</v>
      </c>
      <c r="AK10" s="85">
        <f>'TuitionData-4Yr'!AR11*($AW$3/$AK$3)</f>
        <v>18277.314227226201</v>
      </c>
      <c r="AL10" s="85">
        <f>'TuitionData-4Yr'!AS11*($AW$3/$AL$3)</f>
        <v>18341.354299754301</v>
      </c>
      <c r="AM10" s="85">
        <f>'TuitionData-4Yr'!AT11*($AW$3/$AM$3)</f>
        <v>19097.54727579105</v>
      </c>
      <c r="AN10" s="85">
        <f>'TuitionData-4Yr'!AU11*($AW$3/$AN$3)</f>
        <v>19399.287272727273</v>
      </c>
      <c r="AO10" s="85">
        <f>'TuitionData-4Yr'!AV11*($AW$3/$AO$3)</f>
        <v>20984.155988857936</v>
      </c>
      <c r="AP10" s="85">
        <f>'TuitionData-4Yr'!AW11*($AW$3/$AP$3)</f>
        <v>22300.381651376149</v>
      </c>
      <c r="AQ10" s="85">
        <f>'TuitionData-4Yr'!AX11*($AW$3/$AQ$3)</f>
        <v>23035.474103585657</v>
      </c>
      <c r="AR10" s="85">
        <f>'TuitionData-4Yr'!AY11*($AW$3/$AR$3)</f>
        <v>23755.53731994762</v>
      </c>
      <c r="AS10" s="85">
        <f>'TuitionData-4Yr'!AZ11*($AW$3/$AS$3)</f>
        <v>23905.726027397261</v>
      </c>
      <c r="AT10" s="85">
        <f>'TuitionData-4Yr'!BA11*($AW$3/$AT$3)</f>
        <v>23824.597566093162</v>
      </c>
      <c r="AU10" s="85">
        <f>'TuitionData-4Yr'!BB11*($AW$3/$AU$3)</f>
        <v>24386.67448680352</v>
      </c>
      <c r="AV10" s="85">
        <f>'TuitionData-4Yr'!BC11*($AW$3/$AV$3)</f>
        <v>24616.339152119705</v>
      </c>
      <c r="AW10" s="374">
        <f>'TuitionData-4Yr'!BD11*($AW$3/$AW$3)</f>
        <v>25027</v>
      </c>
      <c r="AX10" s="20">
        <f>'TuitionData-2Yr'!D11*($BU$3/$AX$3)</f>
        <v>2088.388140161725</v>
      </c>
      <c r="AY10" s="20">
        <f>'TuitionData-2Yr'!E11*($BU$3/$AY$3)</f>
        <v>2134.9770491803279</v>
      </c>
      <c r="AZ10" s="20">
        <f>'TuitionData-2Yr'!F11*($BU$3/$AZ$3)</f>
        <v>2151.7452229299365</v>
      </c>
      <c r="BA10" s="20">
        <f>'TuitionData-2Yr'!G11*($BU$3/$BA$3)</f>
        <v>1795.2</v>
      </c>
      <c r="BB10" s="20">
        <f>'TuitionData-2Yr'!H11*($BU$3/$BB$3)</f>
        <v>2334.0000000000005</v>
      </c>
      <c r="BC10" s="20">
        <f>'TuitionData-2Yr'!I11*($BU$3/$BC$3)</f>
        <v>2373.1061787642475</v>
      </c>
      <c r="BD10" s="20">
        <f>'TuitionData-2Yr'!J11*($BU$3/$BD$3)</f>
        <v>2374.3333333333335</v>
      </c>
      <c r="BE10" s="20">
        <f>'TuitionData-2Yr'!K11*($BU$3/$BE$3)</f>
        <v>2345.9425352112676</v>
      </c>
      <c r="BF10" s="20">
        <f>'TuitionData-2Yr'!L11*($BU$3/$BF$3)</f>
        <v>2454.7962243198226</v>
      </c>
      <c r="BG10" s="20">
        <f>'TuitionData-2Yr'!M11*($BU$3/$BG$3)</f>
        <v>2571.7977161500817</v>
      </c>
      <c r="BH10" s="20">
        <f>'TuitionData-2Yr'!N11*($BU$3/$BH$3)</f>
        <v>2698.7455121436114</v>
      </c>
      <c r="BI10" s="20">
        <f>'TuitionData-2Yr'!O11*($BU$3/$BI$3)</f>
        <v>2751.1811668372566</v>
      </c>
      <c r="BJ10" s="20">
        <f>'TuitionData-2Yr'!P11*($BU$3/$BJ$3)</f>
        <v>2843.7700245700248</v>
      </c>
      <c r="BK10" s="20">
        <f>'TuitionData-2Yr'!Q11*($BU$3/$BK$3)</f>
        <v>2926.331859490444</v>
      </c>
      <c r="BL10" s="20">
        <f>'TuitionData-2Yr'!R11*($BU$3/$BL$3)</f>
        <v>2986.56</v>
      </c>
      <c r="BM10" s="20">
        <f>'TuitionData-2Yr'!S11*($BU$3/$BM$3)</f>
        <v>3200.3565459610027</v>
      </c>
      <c r="BN10" s="20">
        <f>'TuitionData-2Yr'!T11*($BU$3/$BN$3)</f>
        <v>3303.6770642201836</v>
      </c>
      <c r="BO10" s="20">
        <f>'TuitionData-2Yr'!U11*($BU$3/$BO$3)</f>
        <v>3344.1912350597609</v>
      </c>
      <c r="BP10" s="20">
        <f>'TuitionData-2Yr'!V11*($BU$3/$BP$3)</f>
        <v>3464.1711043212572</v>
      </c>
      <c r="BQ10" s="20">
        <f>'TuitionData-2Yr'!W11*($BU$3/$BQ$3)</f>
        <v>3542.0547945205481</v>
      </c>
      <c r="BR10" s="20">
        <f>'TuitionData-2Yr'!X11*($BU$3/$BR$3)</f>
        <v>3626.2861938732694</v>
      </c>
      <c r="BS10" s="20">
        <f>'TuitionData-2Yr'!Y11*($BU$3/$BS$3)</f>
        <v>3724.8160871386681</v>
      </c>
      <c r="BT10" s="20">
        <f>'TuitionData-2Yr'!Z11*($BU$3/$BT$3)</f>
        <v>3839.8802992518708</v>
      </c>
      <c r="BU10" s="370">
        <f>'TuitionData-2Yr'!AA11*($BU$3/$BU$3)</f>
        <v>3978</v>
      </c>
      <c r="BV10" s="20">
        <f>'TuitionData-2Yr'!AD11*($CS$3/$BV$3)</f>
        <v>5057.6603773584911</v>
      </c>
      <c r="BW10" s="20">
        <f>'TuitionData-2Yr'!AE11*($CS$3/$BW$3)</f>
        <v>4921.6839344262298</v>
      </c>
      <c r="BX10" s="20">
        <f>'TuitionData-2Yr'!AF11*($CS$3/$BX$3)</f>
        <v>5020.7388535031851</v>
      </c>
      <c r="BY10" s="20">
        <f>'TuitionData-2Yr'!AG11*($CS$3/$BY$3)</f>
        <v>5124.7850467289718</v>
      </c>
      <c r="BZ10" s="20">
        <f>'TuitionData-2Yr'!AH11*($CS$3/$BZ$3)</f>
        <v>5439.0000000000009</v>
      </c>
      <c r="CA10" s="20">
        <f>'TuitionData-2Yr'!AI11*($CS$3/$CA$3)</f>
        <v>5545.0797840431924</v>
      </c>
      <c r="CB10" s="20">
        <f>'TuitionData-2Yr'!AJ11*($CS$3/$CB$3)</f>
        <v>5561.8333333333339</v>
      </c>
      <c r="CC10" s="20">
        <f>'TuitionData-2Yr'!AK11*($CS$3/$CC$3)</f>
        <v>5771.7633802816899</v>
      </c>
      <c r="CD10" s="20">
        <f>'TuitionData-2Yr'!AL11*($CS$3/$CD$3)</f>
        <v>5831.1604664075521</v>
      </c>
      <c r="CE10" s="20">
        <f>'TuitionData-2Yr'!AM11*($CS$3/$CE$3)</f>
        <v>6070.0815660685157</v>
      </c>
      <c r="CF10" s="20">
        <f>'TuitionData-2Yr'!AN11*($CS$3/$CF$3)</f>
        <v>6281.5628299894406</v>
      </c>
      <c r="CG10" s="20">
        <f>'TuitionData-2Yr'!AO11*($CS$3/$CG$3)</f>
        <v>6426.9396110542475</v>
      </c>
      <c r="CH10" s="20">
        <f>'TuitionData-2Yr'!AP11*($CS$3/$CH$3)</f>
        <v>6580.1277641277647</v>
      </c>
      <c r="CI10" s="20">
        <f>'TuitionData-2Yr'!AQ11*($CS$3/$CI$3)</f>
        <v>6755.2431840767358</v>
      </c>
      <c r="CJ10" s="20">
        <f>'TuitionData-2Yr'!AR11*($CS$3/$CJ$3)</f>
        <v>6892.232727272728</v>
      </c>
      <c r="CK10" s="20">
        <f>'TuitionData-2Yr'!AS11*($CS$3/$CK$3)</f>
        <v>7414.4623955431753</v>
      </c>
      <c r="CL10" s="20">
        <f>'TuitionData-2Yr'!AT11*($CS$3/$CL$3)</f>
        <v>7680.880733944955</v>
      </c>
      <c r="CM10" s="20">
        <f>'TuitionData-2Yr'!AU11*($CS$3/$CM$3)</f>
        <v>7802.3904382470118</v>
      </c>
      <c r="CN10" s="20">
        <f>'TuitionData-2Yr'!AV11*($CS$3/$CN$3)</f>
        <v>8080.2164993452643</v>
      </c>
      <c r="CO10" s="20">
        <f>'TuitionData-2Yr'!AW11*($CS$3/$CO$3)</f>
        <v>8289.2465753424658</v>
      </c>
      <c r="CP10" s="20">
        <f>'TuitionData-2Yr'!AX11*($CS$3/$CP$3)</f>
        <v>8507.9043222828368</v>
      </c>
      <c r="CQ10" s="20">
        <f>'TuitionData-2Yr'!AY11*($CS$3/$CQ$3)</f>
        <v>8739.7804775869299</v>
      </c>
      <c r="CR10" s="20">
        <f>'TuitionData-2Yr'!AZ11*($CS$3/$CR$3)</f>
        <v>8967.8603491271824</v>
      </c>
      <c r="CS10" s="370">
        <f>'TuitionData-2Yr'!BA11*($CS$3/$CS$3)</f>
        <v>9198</v>
      </c>
      <c r="CT10" s="20">
        <f>'TuitionData-2Yr'!BD11*($DQ$3/$CT$3)</f>
        <v>0</v>
      </c>
      <c r="CU10" s="20">
        <f>'TuitionData-2Yr'!BE11*($DQ$3/$CU$3)</f>
        <v>0</v>
      </c>
      <c r="CV10" s="20">
        <f>'TuitionData-2Yr'!BF11*($DQ$3/$CV$3)</f>
        <v>0</v>
      </c>
      <c r="CW10" s="20">
        <f>'TuitionData-2Yr'!BG11*($DQ$3/$CW$3)</f>
        <v>0</v>
      </c>
      <c r="CX10" s="20">
        <f>'TuitionData-2Yr'!BH11*($DQ$3/$CX$3)</f>
        <v>0</v>
      </c>
      <c r="CY10" s="20">
        <f>'TuitionData-2Yr'!BI11*($DQ$3/$CY$3)</f>
        <v>0</v>
      </c>
      <c r="CZ10" s="20">
        <f>'TuitionData-2Yr'!BJ11*($DQ$3/$CZ$3)</f>
        <v>0</v>
      </c>
      <c r="DA10" s="20">
        <f>'TuitionData-2Yr'!BK11*($DQ$3/$DA$3)</f>
        <v>0</v>
      </c>
      <c r="DB10" s="20">
        <f>'TuitionData-2Yr'!BL11*($DQ$3/$DB$3)</f>
        <v>0</v>
      </c>
      <c r="DC10" s="20">
        <f>'TuitionData-2Yr'!BM11*($DQ$3/$DC$3)</f>
        <v>0</v>
      </c>
      <c r="DD10" s="20">
        <f>'TuitionData-2Yr'!BN11*($DQ$3/$DD$3)</f>
        <v>0</v>
      </c>
      <c r="DE10" s="20">
        <f>'TuitionData-2Yr'!BO11*($DQ$3/$DE$3)</f>
        <v>0</v>
      </c>
      <c r="DF10" s="20">
        <f>'TuitionData-2Yr'!BP11*($DQ$3/$DF$3)</f>
        <v>0</v>
      </c>
      <c r="DG10" s="20">
        <f>'TuitionData-2Yr'!BQ11*($DQ$3/$DG$3)</f>
        <v>0</v>
      </c>
      <c r="DH10" s="20">
        <f>'TuitionData-2Yr'!BR11*($DQ$3/$DH$3)</f>
        <v>0</v>
      </c>
      <c r="DI10" s="20">
        <f>'TuitionData-2Yr'!BS11*($DQ$3/$DI$3)</f>
        <v>0</v>
      </c>
      <c r="DJ10" s="20">
        <f>'TuitionData-2Yr'!BT11*($DQ$3/$DJ$3)</f>
        <v>0</v>
      </c>
      <c r="DK10" s="20">
        <f>'TuitionData-2Yr'!BU11*($DQ$3/$DK$3)</f>
        <v>0</v>
      </c>
      <c r="DL10" s="20">
        <f>'TuitionData-2Yr'!BV11*($DQ$3/$DL$3)</f>
        <v>0</v>
      </c>
      <c r="DM10" s="20">
        <f>'TuitionData-2Yr'!BW11*($DQ$3/$DM$3)</f>
        <v>0</v>
      </c>
      <c r="DN10" s="20">
        <f>'TuitionData-2Yr'!BX11*($DQ$3/$DN$3)</f>
        <v>0</v>
      </c>
      <c r="DO10" s="20">
        <f>'TuitionData-2Yr'!BY11*($DQ$3/$DO$3)</f>
        <v>0</v>
      </c>
      <c r="DP10" s="20">
        <f>'TuitionData-2Yr'!BZ11*($DQ$3/$DP$3)</f>
        <v>0</v>
      </c>
      <c r="DQ10" s="20">
        <f>'TuitionData-2Yr'!CA11*($DQ$3/$DQ$3)</f>
        <v>0</v>
      </c>
    </row>
    <row r="11" spans="1:124">
      <c r="A11" s="4" t="s">
        <v>21</v>
      </c>
      <c r="B11" s="85">
        <f>'TuitionData-4Yr'!F12*($Y$3/$B$3)</f>
        <v>2954.4258760107818</v>
      </c>
      <c r="C11" s="85">
        <f>'TuitionData-4Yr'!G12*($Y$3/$C$3)</f>
        <v>2886.2321311475412</v>
      </c>
      <c r="D11" s="2">
        <f>'TuitionData-4Yr'!H12*($Y$3/$D$3)</f>
        <v>2937.6000000000004</v>
      </c>
      <c r="E11" s="85">
        <f>'TuitionData-4Yr'!I12*($Y$3/$E$3)</f>
        <v>3084.9375700934579</v>
      </c>
      <c r="F11" s="85">
        <f>'TuitionData-4Yr'!J12*($Y$3/$F$3)</f>
        <v>3198.0000000000005</v>
      </c>
      <c r="G11" s="85">
        <f>'TuitionData-4Yr'!K12*($Y$3/$G$3)</f>
        <v>3324.698260347931</v>
      </c>
      <c r="H11" s="85">
        <f>'TuitionData-4Yr'!L12*($Y$3/$H$3)</f>
        <v>3388.666666666667</v>
      </c>
      <c r="I11" s="85">
        <f>'TuitionData-4Yr'!M12*($Y$3/$I$3)</f>
        <v>3525.2579154929576</v>
      </c>
      <c r="J11" s="85">
        <f>'TuitionData-4Yr'!N12*($Y$3/$J$3)</f>
        <v>3664.7960022209886</v>
      </c>
      <c r="K11" s="85">
        <f>'TuitionData-4Yr'!O12*($Y$3/$K$3)</f>
        <v>3871.5406199021209</v>
      </c>
      <c r="L11" s="85">
        <f>'TuitionData-4Yr'!P12*($Y$3/$L$3)</f>
        <v>3996.5474128827882</v>
      </c>
      <c r="M11" s="85">
        <f>'TuitionData-4Yr'!Q12*($Y$3/$M$3)</f>
        <v>4094.1985670419649</v>
      </c>
      <c r="N11" s="85">
        <f>'TuitionData-4Yr'!R12*($Y$3/$N$3)</f>
        <v>4032.884520884521</v>
      </c>
      <c r="O11" s="85">
        <f>'TuitionData-4Yr'!S12*($Y$3/$O$3)</f>
        <v>4130.1530972304236</v>
      </c>
      <c r="P11" s="85">
        <f>'TuitionData-4Yr'!T12*($Y$3/$P$3)</f>
        <v>4208.0485745454544</v>
      </c>
      <c r="Q11" s="85">
        <f>'TuitionData-4Yr'!U12*($Y$3/$Q$3)</f>
        <v>4969.6559331476328</v>
      </c>
      <c r="R11" s="85">
        <f>'TuitionData-4Yr'!V12*($Y$3/$R$3)</f>
        <v>5593.5677064220181</v>
      </c>
      <c r="S11" s="85">
        <f>'TuitionData-4Yr'!W12*($Y$3/$S$3)</f>
        <v>6051.0788844621502</v>
      </c>
      <c r="T11" s="85">
        <f>'TuitionData-4Yr'!X12*($Y$3/$T$3)</f>
        <v>6662.1716281099953</v>
      </c>
      <c r="U11" s="85">
        <f>'TuitionData-4Yr'!Y12*($Y$3/$U$3)</f>
        <v>6619.9746575342451</v>
      </c>
      <c r="V11" s="85">
        <f>'TuitionData-4Yr'!Z12*($Y$3/$V$3)</f>
        <v>6532.8624422996227</v>
      </c>
      <c r="W11" s="85">
        <f>'TuitionData-4Yr'!AA12*($Y$3/$W$3)</f>
        <v>6531.145035609552</v>
      </c>
      <c r="X11" s="85">
        <f>'TuitionData-4Yr'!AB12*($Y$3/$X$3)</f>
        <v>5904.299251870325</v>
      </c>
      <c r="Y11" s="370">
        <f>'TuitionData-4Yr'!AC12*($Y$3/$Y$3)</f>
        <v>5969.5</v>
      </c>
      <c r="Z11" s="85">
        <f>'TuitionData-4Yr'!AG12*($AW$3/$Z$3)</f>
        <v>11040.743935309974</v>
      </c>
      <c r="AA11" s="85">
        <f>'TuitionData-4Yr'!AH12*($AW$3/$AA$3)</f>
        <v>10755.147540983608</v>
      </c>
      <c r="AB11" s="85">
        <f>'TuitionData-4Yr'!AI12*($AW$3/$AB$3)</f>
        <v>11116.102929936305</v>
      </c>
      <c r="AC11" s="85">
        <f>'TuitionData-4Yr'!AJ12*($AW$3/$AC$3)</f>
        <v>12109.134953271028</v>
      </c>
      <c r="AD11" s="85">
        <f>'TuitionData-4Yr'!AK12*($AW$3/$AD$3)</f>
        <v>13181.7</v>
      </c>
      <c r="AE11" s="85">
        <f>'TuitionData-4Yr'!AL12*($AW$3/$AE$3)</f>
        <v>13588.088782243554</v>
      </c>
      <c r="AF11" s="85">
        <f>'TuitionData-4Yr'!AM12*($AW$3/$AF$3)</f>
        <v>13784.166666666668</v>
      </c>
      <c r="AG11" s="85">
        <f>'TuitionData-4Yr'!AN12*($AW$3/$AG$3)</f>
        <v>14403.48033802817</v>
      </c>
      <c r="AH11" s="85">
        <f>'TuitionData-4Yr'!AO12*($AW$3/$AH$3)</f>
        <v>16544.456635202667</v>
      </c>
      <c r="AI11" s="85">
        <f>'TuitionData-4Yr'!AP12*($AW$3/$AI$3)</f>
        <v>18481.401631321372</v>
      </c>
      <c r="AJ11" s="85">
        <f>'TuitionData-4Yr'!AQ12*($AW$3/$AJ$3)</f>
        <v>20092.858289334745</v>
      </c>
      <c r="AK11" s="85">
        <f>'TuitionData-4Yr'!AR12*($AW$3/$AK$3)</f>
        <v>20141.502558853634</v>
      </c>
      <c r="AL11" s="85">
        <f>'TuitionData-4Yr'!AS12*($AW$3/$AL$3)</f>
        <v>19385.513513513513</v>
      </c>
      <c r="AM11" s="85">
        <f>'TuitionData-4Yr'!AT12*($AW$3/$AM$3)</f>
        <v>19145.614333242116</v>
      </c>
      <c r="AN11" s="85">
        <f>'TuitionData-4Yr'!AU12*($AW$3/$AN$3)</f>
        <v>19180.525090909094</v>
      </c>
      <c r="AO11" s="85">
        <f>'TuitionData-4Yr'!AV12*($AW$3/$AO$3)</f>
        <v>20262.825626740945</v>
      </c>
      <c r="AP11" s="85">
        <f>'TuitionData-4Yr'!AW12*($AW$3/$AP$3)</f>
        <v>20546.019082568808</v>
      </c>
      <c r="AQ11" s="85">
        <f>'TuitionData-4Yr'!AX12*($AW$3/$AQ$3)</f>
        <v>21531.238247011945</v>
      </c>
      <c r="AR11" s="85">
        <f>'TuitionData-4Yr'!AY12*($AW$3/$AR$3)</f>
        <v>23047.316281099957</v>
      </c>
      <c r="AS11" s="85">
        <f>'TuitionData-4Yr'!AZ12*($AW$3/$AS$3)</f>
        <v>22712.116438356163</v>
      </c>
      <c r="AT11" s="85">
        <f>'TuitionData-4Yr'!BA12*($AW$3/$AT$3)</f>
        <v>22264.164498531263</v>
      </c>
      <c r="AU11" s="85">
        <f>'TuitionData-4Yr'!BB12*($AW$3/$AU$3)</f>
        <v>22065.330540427316</v>
      </c>
      <c r="AV11" s="85">
        <f>'TuitionData-4Yr'!BC12*($AW$3/$AV$3)</f>
        <v>18509.057356608482</v>
      </c>
      <c r="AW11" s="374">
        <f>'TuitionData-4Yr'!BD12*($AW$3/$AW$3)</f>
        <v>18191.5</v>
      </c>
      <c r="AX11" s="20">
        <f>'TuitionData-2Yr'!D12*($BU$3/$AX$3)</f>
        <v>1732.0754716981132</v>
      </c>
      <c r="AY11" s="20">
        <f>'TuitionData-2Yr'!E12*($BU$3/$AY$3)</f>
        <v>1722.4288524590165</v>
      </c>
      <c r="AZ11" s="20">
        <f>'TuitionData-2Yr'!F12*($BU$3/$AZ$3)</f>
        <v>1789.2229299363059</v>
      </c>
      <c r="BA11" s="20">
        <f>'TuitionData-2Yr'!G12*($BU$3/$BA$3)</f>
        <v>1898.9158878504675</v>
      </c>
      <c r="BB11" s="20">
        <f>'TuitionData-2Yr'!H12*($BU$3/$BB$3)</f>
        <v>1994.4</v>
      </c>
      <c r="BC11" s="20">
        <f>'TuitionData-2Yr'!I12*($BU$3/$BC$3)</f>
        <v>2036.2308338332336</v>
      </c>
      <c r="BD11" s="20">
        <f>'TuitionData-2Yr'!J12*($BU$3/$BD$3)</f>
        <v>2061.8875000000003</v>
      </c>
      <c r="BE11" s="20">
        <f>'TuitionData-2Yr'!K12*($BU$3/$BE$3)</f>
        <v>2087.3509859154929</v>
      </c>
      <c r="BF11" s="20">
        <f>'TuitionData-2Yr'!L12*($BU$3/$BF$3)</f>
        <v>2151.0049972237648</v>
      </c>
      <c r="BG11" s="20">
        <f>'TuitionData-2Yr'!M12*($BU$3/$BG$3)</f>
        <v>2256.3132137030998</v>
      </c>
      <c r="BH11" s="20">
        <f>'TuitionData-2Yr'!N12*($BU$3/$BH$3)</f>
        <v>2290.9609292502641</v>
      </c>
      <c r="BI11" s="20">
        <f>'TuitionData-2Yr'!O12*($BU$3/$BI$3)</f>
        <v>2394.128966223132</v>
      </c>
      <c r="BJ11" s="20">
        <f>'TuitionData-2Yr'!P12*($BU$3/$BJ$3)</f>
        <v>2430.3768058968058</v>
      </c>
      <c r="BK11" s="20">
        <f>'TuitionData-2Yr'!Q12*($BU$3/$BK$3)</f>
        <v>2391.3067273486668</v>
      </c>
      <c r="BL11" s="20">
        <f>'TuitionData-2Yr'!R12*($BU$3/$BL$3)</f>
        <v>2520.3272727272729</v>
      </c>
      <c r="BM11" s="20">
        <f>'TuitionData-2Yr'!S12*($BU$3/$BM$3)</f>
        <v>2901.459610027855</v>
      </c>
      <c r="BN11" s="20">
        <f>'TuitionData-2Yr'!T12*($BU$3/$BN$3)</f>
        <v>3099.3027522935781</v>
      </c>
      <c r="BO11" s="20">
        <f>'TuitionData-2Yr'!U12*($BU$3/$BO$3)</f>
        <v>3223.0374501992028</v>
      </c>
      <c r="BP11" s="20">
        <f>'TuitionData-2Yr'!V12*($BU$3/$BP$3)</f>
        <v>3285.0856394587518</v>
      </c>
      <c r="BQ11" s="20">
        <f>'TuitionData-2Yr'!W12*($BU$3/$BQ$3)</f>
        <v>3254.0270547945206</v>
      </c>
      <c r="BR11" s="20">
        <f>'TuitionData-2Yr'!X12*($BU$3/$BR$3)</f>
        <v>3202.7914393621486</v>
      </c>
      <c r="BS11" s="20">
        <f>'TuitionData-2Yr'!Y12*($BU$3/$BS$3)</f>
        <v>3207.2697109342275</v>
      </c>
      <c r="BT11" s="20">
        <f>'TuitionData-2Yr'!Z12*($BU$3/$BT$3)</f>
        <v>3046.2643391521201</v>
      </c>
      <c r="BU11" s="370">
        <f>'TuitionData-2Yr'!AA12*($BU$3/$BU$3)</f>
        <v>2916</v>
      </c>
      <c r="BV11" s="20">
        <f>'TuitionData-2Yr'!AD12*($CS$3/$BV$3)</f>
        <v>6487.8598382749333</v>
      </c>
      <c r="BW11" s="20">
        <f>'TuitionData-2Yr'!AE12*($CS$3/$BW$3)</f>
        <v>6404.9311475409841</v>
      </c>
      <c r="BX11" s="20">
        <f>'TuitionData-2Yr'!AF12*($CS$3/$BX$3)</f>
        <v>6659.4955414012747</v>
      </c>
      <c r="BY11" s="20">
        <f>'TuitionData-2Yr'!AG12*($CS$3/$BY$3)</f>
        <v>7067.9327102803745</v>
      </c>
      <c r="BZ11" s="20">
        <f>'TuitionData-2Yr'!AH12*($CS$3/$BZ$3)</f>
        <v>7428.3750000000009</v>
      </c>
      <c r="CA11" s="20">
        <f>'TuitionData-2Yr'!AI12*($CS$3/$CA$3)</f>
        <v>7579.9155368926222</v>
      </c>
      <c r="CB11" s="20">
        <f>'TuitionData-2Yr'!AJ12*($CS$3/$CB$3)</f>
        <v>7665.9375</v>
      </c>
      <c r="CC11" s="20">
        <f>'TuitionData-2Yr'!AK12*($CS$3/$CC$3)</f>
        <v>7793.3286760563378</v>
      </c>
      <c r="CD11" s="20">
        <f>'TuitionData-2Yr'!AL12*($CS$3/$CD$3)</f>
        <v>7921.6790671848976</v>
      </c>
      <c r="CE11" s="20">
        <f>'TuitionData-2Yr'!AM12*($CS$3/$CE$3)</f>
        <v>8392.9526916802606</v>
      </c>
      <c r="CF11" s="20">
        <f>'TuitionData-2Yr'!AN12*($CS$3/$CF$3)</f>
        <v>8569.2925026399171</v>
      </c>
      <c r="CG11" s="20">
        <f>'TuitionData-2Yr'!AO12*($CS$3/$CG$3)</f>
        <v>8869.3019447287606</v>
      </c>
      <c r="CH11" s="20">
        <f>'TuitionData-2Yr'!AP12*($CS$3/$CH$3)</f>
        <v>8939.109582309582</v>
      </c>
      <c r="CI11" s="20">
        <f>'TuitionData-2Yr'!AQ12*($CS$3/$CI$3)</f>
        <v>8767.5370501058569</v>
      </c>
      <c r="CJ11" s="20">
        <f>'TuitionData-2Yr'!AR12*($CS$3/$CJ$3)</f>
        <v>9386.4665454545448</v>
      </c>
      <c r="CK11" s="20">
        <f>'TuitionData-2Yr'!AS12*($CS$3/$CK$3)</f>
        <v>10831.036211699164</v>
      </c>
      <c r="CL11" s="20">
        <f>'TuitionData-2Yr'!AT12*($CS$3/$CL$3)</f>
        <v>11598.298348623854</v>
      </c>
      <c r="CM11" s="20">
        <f>'TuitionData-2Yr'!AU12*($CS$3/$CM$3)</f>
        <v>12158.074900398407</v>
      </c>
      <c r="CN11" s="20">
        <f>'TuitionData-2Yr'!AV12*($CS$3/$CN$3)</f>
        <v>12367.154954168485</v>
      </c>
      <c r="CO11" s="20">
        <f>'TuitionData-2Yr'!AW12*($CS$3/$CO$3)</f>
        <v>12277.726027397261</v>
      </c>
      <c r="CP11" s="20">
        <f>'TuitionData-2Yr'!AX12*($CS$3/$CP$3)</f>
        <v>12042.711540075537</v>
      </c>
      <c r="CQ11" s="20">
        <f>'TuitionData-2Yr'!AY12*($CS$3/$CQ$3)</f>
        <v>12080.064683703393</v>
      </c>
      <c r="CR11" s="20">
        <f>'TuitionData-2Yr'!AZ12*($CS$3/$CR$3)</f>
        <v>10913.236907730674</v>
      </c>
      <c r="CS11" s="370">
        <f>'TuitionData-2Yr'!BA12*($CS$3/$CS$3)</f>
        <v>10611</v>
      </c>
      <c r="CT11" s="20">
        <f>'TuitionData-2Yr'!BD12*($DQ$3/$CT$3)</f>
        <v>0</v>
      </c>
      <c r="CU11" s="20">
        <f>'TuitionData-2Yr'!BE12*($DQ$3/$CU$3)</f>
        <v>0</v>
      </c>
      <c r="CV11" s="20">
        <f>'TuitionData-2Yr'!BF12*($DQ$3/$CV$3)</f>
        <v>0</v>
      </c>
      <c r="CW11" s="20">
        <f>'TuitionData-2Yr'!BG12*($DQ$3/$CW$3)</f>
        <v>0</v>
      </c>
      <c r="CX11" s="20">
        <f>'TuitionData-2Yr'!BH12*($DQ$3/$CX$3)</f>
        <v>0</v>
      </c>
      <c r="CY11" s="20">
        <f>'TuitionData-2Yr'!BI12*($DQ$3/$CY$3)</f>
        <v>0</v>
      </c>
      <c r="CZ11" s="20">
        <f>'TuitionData-2Yr'!BJ12*($DQ$3/$CZ$3)</f>
        <v>0</v>
      </c>
      <c r="DA11" s="20">
        <f>'TuitionData-2Yr'!BK12*($DQ$3/$DA$3)</f>
        <v>0</v>
      </c>
      <c r="DB11" s="20">
        <f>'TuitionData-2Yr'!BL12*($DQ$3/$DB$3)</f>
        <v>0</v>
      </c>
      <c r="DC11" s="20">
        <f>'TuitionData-2Yr'!BM12*($DQ$3/$DC$3)</f>
        <v>0</v>
      </c>
      <c r="DD11" s="20">
        <f>'TuitionData-2Yr'!BN12*($DQ$3/$DD$3)</f>
        <v>0</v>
      </c>
      <c r="DE11" s="20">
        <f>'TuitionData-2Yr'!BO12*($DQ$3/$DE$3)</f>
        <v>0</v>
      </c>
      <c r="DF11" s="20">
        <f>'TuitionData-2Yr'!BP12*($DQ$3/$DF$3)</f>
        <v>0</v>
      </c>
      <c r="DG11" s="20">
        <f>'TuitionData-2Yr'!BQ12*($DQ$3/$DG$3)</f>
        <v>0</v>
      </c>
      <c r="DH11" s="20">
        <f>'TuitionData-2Yr'!BR12*($DQ$3/$DH$3)</f>
        <v>0</v>
      </c>
      <c r="DI11" s="20">
        <f>'TuitionData-2Yr'!BS12*($DQ$3/$DI$3)</f>
        <v>0</v>
      </c>
      <c r="DJ11" s="20">
        <f>'TuitionData-2Yr'!BT12*($DQ$3/$DJ$3)</f>
        <v>0</v>
      </c>
      <c r="DK11" s="20">
        <f>'TuitionData-2Yr'!BU12*($DQ$3/$DK$3)</f>
        <v>0</v>
      </c>
      <c r="DL11" s="20">
        <f>'TuitionData-2Yr'!BV12*($DQ$3/$DL$3)</f>
        <v>0</v>
      </c>
      <c r="DM11" s="20">
        <f>'TuitionData-2Yr'!BW12*($DQ$3/$DM$3)</f>
        <v>0</v>
      </c>
      <c r="DN11" s="20">
        <f>'TuitionData-2Yr'!BX12*($DQ$3/$DN$3)</f>
        <v>0</v>
      </c>
      <c r="DO11" s="20">
        <f>'TuitionData-2Yr'!BY12*($DQ$3/$DO$3)</f>
        <v>0</v>
      </c>
      <c r="DP11" s="20">
        <f>'TuitionData-2Yr'!BZ12*($DQ$3/$DP$3)</f>
        <v>3307.7506234413968</v>
      </c>
      <c r="DQ11" s="20">
        <f>'TuitionData-2Yr'!CA12*($DQ$3/$DQ$3)</f>
        <v>3251</v>
      </c>
    </row>
    <row r="12" spans="1:124">
      <c r="A12" s="4" t="s">
        <v>22</v>
      </c>
      <c r="B12" s="85">
        <f>'TuitionData-4Yr'!F13*($Y$3/$B$3)</f>
        <v>2944.5283018867926</v>
      </c>
      <c r="C12" s="85">
        <f>'TuitionData-4Yr'!G13*($Y$3/$C$3)</f>
        <v>3024.2832786885247</v>
      </c>
      <c r="D12" s="2">
        <f>'TuitionData-4Yr'!H13*($Y$3/$D$3)</f>
        <v>3124.7082802547775</v>
      </c>
      <c r="E12" s="85">
        <f>'TuitionData-4Yr'!I13*($Y$3/$E$3)</f>
        <v>3239.596261682243</v>
      </c>
      <c r="F12" s="85">
        <f>'TuitionData-4Yr'!J13*($Y$3/$F$3)</f>
        <v>3318.0000000000005</v>
      </c>
      <c r="G12" s="85">
        <f>'TuitionData-4Yr'!K13*($Y$3/$G$3)</f>
        <v>3371.690461907619</v>
      </c>
      <c r="H12" s="85">
        <f>'TuitionData-4Yr'!L13*($Y$3/$H$3)</f>
        <v>3414.166666666667</v>
      </c>
      <c r="I12" s="85">
        <f>'TuitionData-4Yr'!M13*($Y$3/$I$3)</f>
        <v>3417.5459154929576</v>
      </c>
      <c r="J12" s="85">
        <f>'TuitionData-4Yr'!N13*($Y$3/$J$3)</f>
        <v>3501.41476957246</v>
      </c>
      <c r="K12" s="85">
        <f>'TuitionData-4Yr'!O13*($Y$3/$K$3)</f>
        <v>3705.9445350734095</v>
      </c>
      <c r="L12" s="85">
        <f>'TuitionData-4Yr'!P13*($Y$3/$L$3)</f>
        <v>3756.0126715945094</v>
      </c>
      <c r="M12" s="85">
        <f>'TuitionData-4Yr'!Q13*($Y$3/$M$3)</f>
        <v>3813.5680655066526</v>
      </c>
      <c r="N12" s="85">
        <f>'TuitionData-4Yr'!R13*($Y$3/$N$3)</f>
        <v>3892.7410319410319</v>
      </c>
      <c r="O12" s="85">
        <f>'TuitionData-4Yr'!S13*($Y$3/$O$3)</f>
        <v>4232.0164763152961</v>
      </c>
      <c r="P12" s="85">
        <f>'TuitionData-4Yr'!T13*($Y$3/$P$3)</f>
        <v>4486.5163636363641</v>
      </c>
      <c r="Q12" s="85">
        <f>'TuitionData-4Yr'!U13*($Y$3/$Q$3)</f>
        <v>5788.1448467966575</v>
      </c>
      <c r="R12" s="85">
        <f>'TuitionData-4Yr'!V13*($Y$3/$R$3)</f>
        <v>6620.8293577981658</v>
      </c>
      <c r="S12" s="85">
        <f>'TuitionData-4Yr'!W13*($Y$3/$S$3)</f>
        <v>6807.5856573705178</v>
      </c>
      <c r="T12" s="85">
        <f>'TuitionData-4Yr'!X13*($Y$3/$T$3)</f>
        <v>6773.4054997817548</v>
      </c>
      <c r="U12" s="85">
        <f>'TuitionData-4Yr'!Y13*($Y$3/$U$3)</f>
        <v>6939.4931506849316</v>
      </c>
      <c r="V12" s="85">
        <f>'TuitionData-4Yr'!Z13*($Y$3/$V$3)</f>
        <v>7044.0352496852711</v>
      </c>
      <c r="W12" s="85">
        <f>'TuitionData-4Yr'!AA13*($Y$3/$W$3)</f>
        <v>7298.8755760368667</v>
      </c>
      <c r="X12" s="85">
        <f>'TuitionData-4Yr'!AB13*($Y$3/$X$3)</f>
        <v>5717.0872817955124</v>
      </c>
      <c r="Y12" s="370">
        <f>'TuitionData-4Yr'!AC13*($Y$3/$Y$3)</f>
        <v>5938.5</v>
      </c>
      <c r="Z12" s="85">
        <f>'TuitionData-4Yr'!AG13*($AW$3/$Z$3)</f>
        <v>7635.9784366576823</v>
      </c>
      <c r="AA12" s="85">
        <f>'TuitionData-4Yr'!AH13*($AW$3/$AA$3)</f>
        <v>8177.1226229508202</v>
      </c>
      <c r="AB12" s="85">
        <f>'TuitionData-4Yr'!AI13*($AW$3/$AB$3)</f>
        <v>9172.9834394904465</v>
      </c>
      <c r="AC12" s="85">
        <f>'TuitionData-4Yr'!AJ13*($AW$3/$AC$3)</f>
        <v>10043.663551401869</v>
      </c>
      <c r="AD12" s="85">
        <f>'TuitionData-4Yr'!AK13*($AW$3/$AD$3)</f>
        <v>11148.000000000002</v>
      </c>
      <c r="AE12" s="85">
        <f>'TuitionData-4Yr'!AL13*($AW$3/$AE$3)</f>
        <v>11037.293341331735</v>
      </c>
      <c r="AF12" s="85">
        <f>'TuitionData-4Yr'!AM13*($AW$3/$AF$3)</f>
        <v>11387.166666666668</v>
      </c>
      <c r="AG12" s="85">
        <f>'TuitionData-4Yr'!AN13*($AW$3/$AG$3)</f>
        <v>11409.748732394366</v>
      </c>
      <c r="AH12" s="85">
        <f>'TuitionData-4Yr'!AO13*($AW$3/$AH$3)</f>
        <v>11697.661299278179</v>
      </c>
      <c r="AI12" s="85">
        <f>'TuitionData-4Yr'!AP13*($AW$3/$AI$3)</f>
        <v>12539.510603588908</v>
      </c>
      <c r="AJ12" s="85">
        <f>'TuitionData-4Yr'!AQ13*($AW$3/$AJ$3)</f>
        <v>12762.171066525872</v>
      </c>
      <c r="AK12" s="85">
        <f>'TuitionData-4Yr'!AR13*($AW$3/$AK$3)</f>
        <v>12979.160696008188</v>
      </c>
      <c r="AL12" s="85">
        <f>'TuitionData-4Yr'!AS13*($AW$3/$AL$3)</f>
        <v>13133.790663390664</v>
      </c>
      <c r="AM12" s="85">
        <f>'TuitionData-4Yr'!AT13*($AW$3/$AM$3)</f>
        <v>14343.727046217216</v>
      </c>
      <c r="AN12" s="85">
        <f>'TuitionData-4Yr'!AU13*($AW$3/$AN$3)</f>
        <v>14825.978181818182</v>
      </c>
      <c r="AO12" s="85">
        <f>'TuitionData-4Yr'!AV13*($AW$3/$AO$3)</f>
        <v>18987.342618384399</v>
      </c>
      <c r="AP12" s="85">
        <f>'TuitionData-4Yr'!AW13*($AW$3/$AP$3)</f>
        <v>20069.108256880736</v>
      </c>
      <c r="AQ12" s="85">
        <f>'TuitionData-4Yr'!AX13*($AW$3/$AQ$3)</f>
        <v>19785.561752988047</v>
      </c>
      <c r="AR12" s="85">
        <f>'TuitionData-4Yr'!AY13*($AW$3/$AR$3)</f>
        <v>19691.921431689218</v>
      </c>
      <c r="AS12" s="85">
        <f>'TuitionData-4Yr'!AZ13*($AW$3/$AS$3)</f>
        <v>20241.061643835616</v>
      </c>
      <c r="AT12" s="85">
        <f>'TuitionData-4Yr'!BA13*($AW$3/$AT$3)</f>
        <v>20291.7935375577</v>
      </c>
      <c r="AU12" s="85">
        <f>'TuitionData-4Yr'!BB13*($AW$3/$AU$3)</f>
        <v>20859.790532048599</v>
      </c>
      <c r="AV12" s="85">
        <f>'TuitionData-4Yr'!BC13*($AW$3/$AV$3)</f>
        <v>16098.194513715713</v>
      </c>
      <c r="AW12" s="374">
        <f>'TuitionData-4Yr'!BD13*($AW$3/$AW$3)</f>
        <v>16562</v>
      </c>
      <c r="AX12" s="20">
        <f>'TuitionData-2Yr'!D13*($BU$3/$AX$3)</f>
        <v>1920.1293800539086</v>
      </c>
      <c r="AY12" s="20">
        <f>'TuitionData-2Yr'!E13*($BU$3/$AY$3)</f>
        <v>1810.7173770491804</v>
      </c>
      <c r="AZ12" s="20">
        <f>'TuitionData-2Yr'!F13*($BU$3/$AZ$3)</f>
        <v>1852.3719745222932</v>
      </c>
      <c r="BA12" s="20">
        <f>'TuitionData-2Yr'!G13*($BU$3/$BA$3)</f>
        <v>1944.6728971962618</v>
      </c>
      <c r="BB12" s="20">
        <f>'TuitionData-2Yr'!H13*($BU$3/$BB$3)</f>
        <v>1968.0000000000002</v>
      </c>
      <c r="BC12" s="20">
        <f>'TuitionData-2Yr'!I13*($BU$3/$BC$3)</f>
        <v>2005.9796040791846</v>
      </c>
      <c r="BD12" s="20">
        <f>'TuitionData-2Yr'!J13*($BU$3/$BD$3)</f>
        <v>2088.166666666667</v>
      </c>
      <c r="BE12" s="20">
        <f>'TuitionData-2Yr'!K13*($BU$3/$BE$3)</f>
        <v>1999.7746478873239</v>
      </c>
      <c r="BF12" s="20">
        <f>'TuitionData-2Yr'!L13*($BU$3/$BF$3)</f>
        <v>2068.7706829539147</v>
      </c>
      <c r="BG12" s="20">
        <f>'TuitionData-2Yr'!M13*($BU$3/$BG$3)</f>
        <v>2105.8923327895595</v>
      </c>
      <c r="BH12" s="20">
        <f>'TuitionData-2Yr'!N13*($BU$3/$BH$3)</f>
        <v>2140.3843717001059</v>
      </c>
      <c r="BI12" s="20">
        <f>'TuitionData-2Yr'!O13*($BU$3/$BI$3)</f>
        <v>2182.403275332651</v>
      </c>
      <c r="BJ12" s="20">
        <f>'TuitionData-2Yr'!P13*($BU$3/$BJ$3)</f>
        <v>2203.8014742014743</v>
      </c>
      <c r="BK12" s="20">
        <f>'TuitionData-2Yr'!Q13*($BU$3/$BK$3)</f>
        <v>2455.0631544078465</v>
      </c>
      <c r="BL12" s="20">
        <f>'TuitionData-2Yr'!R13*($BU$3/$BL$3)</f>
        <v>2562.6109090909094</v>
      </c>
      <c r="BM12" s="20">
        <f>'TuitionData-2Yr'!S13*($BU$3/$BM$3)</f>
        <v>3357.1922005571028</v>
      </c>
      <c r="BN12" s="20">
        <f>'TuitionData-2Yr'!T13*($BU$3/$BN$3)</f>
        <v>3565.3211009174315</v>
      </c>
      <c r="BO12" s="20">
        <f>'TuitionData-2Yr'!U13*($BU$3/$BO$3)</f>
        <v>3809.083665338645</v>
      </c>
      <c r="BP12" s="20">
        <f>'TuitionData-2Yr'!V13*($BU$3/$BP$3)</f>
        <v>3774.044522042776</v>
      </c>
      <c r="BQ12" s="20">
        <f>'TuitionData-2Yr'!W13*($BU$3/$BQ$3)</f>
        <v>3793.5616438356165</v>
      </c>
      <c r="BR12" s="20">
        <f>'TuitionData-2Yr'!X13*($BU$3/$BR$3)</f>
        <v>3798.8686529584561</v>
      </c>
      <c r="BS12" s="20">
        <f>'TuitionData-2Yr'!Y13*($BU$3/$BS$3)</f>
        <v>3898.1348973607041</v>
      </c>
      <c r="BT12" s="20">
        <f>'TuitionData-2Yr'!Z13*($BU$3/$BT$3)</f>
        <v>3312.3291770573569</v>
      </c>
      <c r="BU12" s="370">
        <f>'TuitionData-2Yr'!AA13*($BU$3/$BU$3)</f>
        <v>3360</v>
      </c>
      <c r="BV12" s="20">
        <f>'TuitionData-2Yr'!AD13*($CS$3/$BV$3)</f>
        <v>5285.3045822102431</v>
      </c>
      <c r="BW12" s="20">
        <f>'TuitionData-2Yr'!AE13*($CS$3/$BW$3)</f>
        <v>5634.4131147540984</v>
      </c>
      <c r="BX12" s="20">
        <f>'TuitionData-2Yr'!AF13*($CS$3/$BX$3)</f>
        <v>6364.8</v>
      </c>
      <c r="BY12" s="20">
        <f>'TuitionData-2Yr'!AG13*($CS$3/$BY$3)</f>
        <v>6772.0373831775705</v>
      </c>
      <c r="BZ12" s="20">
        <f>'TuitionData-2Yr'!AH13*($CS$3/$BZ$3)</f>
        <v>7278.0000000000009</v>
      </c>
      <c r="CA12" s="20">
        <f>'TuitionData-2Yr'!AI13*($CS$3/$CA$3)</f>
        <v>7442.3899220155981</v>
      </c>
      <c r="CB12" s="20">
        <f>'TuitionData-2Yr'!AJ13*($CS$3/$CB$3)</f>
        <v>7528.166666666667</v>
      </c>
      <c r="CC12" s="20">
        <f>'TuitionData-2Yr'!AK13*($CS$3/$CC$3)</f>
        <v>7295.7295774647882</v>
      </c>
      <c r="CD12" s="20">
        <f>'TuitionData-2Yr'!AL13*($CS$3/$CD$3)</f>
        <v>7500.3131593559137</v>
      </c>
      <c r="CE12" s="20">
        <f>'TuitionData-2Yr'!AM13*($CS$3/$CE$3)</f>
        <v>7688.7699836867869</v>
      </c>
      <c r="CF12" s="20">
        <f>'TuitionData-2Yr'!AN13*($CS$3/$CF$3)</f>
        <v>7832.5659978880685</v>
      </c>
      <c r="CG12" s="20">
        <f>'TuitionData-2Yr'!AO13*($CS$3/$CG$3)</f>
        <v>7975.4186284544521</v>
      </c>
      <c r="CH12" s="20">
        <f>'TuitionData-2Yr'!AP13*($CS$3/$CH$3)</f>
        <v>7987.5773955773957</v>
      </c>
      <c r="CI12" s="20">
        <f>'TuitionData-2Yr'!AQ13*($CS$3/$CI$3)</f>
        <v>8652.0703411922277</v>
      </c>
      <c r="CJ12" s="20">
        <f>'TuitionData-2Yr'!AR13*($CS$3/$CJ$3)</f>
        <v>8708.2036363636362</v>
      </c>
      <c r="CK12" s="20">
        <f>'TuitionData-2Yr'!AS13*($CS$3/$CK$3)</f>
        <v>11243.298050139276</v>
      </c>
      <c r="CL12" s="20">
        <f>'TuitionData-2Yr'!AT13*($CS$3/$CL$3)</f>
        <v>11288.873394495413</v>
      </c>
      <c r="CM12" s="20">
        <f>'TuitionData-2Yr'!AU13*($CS$3/$CM$3)</f>
        <v>11264.701195219122</v>
      </c>
      <c r="CN12" s="20">
        <f>'TuitionData-2Yr'!AV13*($CS$3/$CN$3)</f>
        <v>11307.174159755565</v>
      </c>
      <c r="CO12" s="20">
        <f>'TuitionData-2Yr'!AW13*($CS$3/$CO$3)</f>
        <v>11366.013698630137</v>
      </c>
      <c r="CP12" s="20">
        <f>'TuitionData-2Yr'!AX13*($CS$3/$CP$3)</f>
        <v>11408.933277381453</v>
      </c>
      <c r="CQ12" s="20">
        <f>'TuitionData-2Yr'!AY13*($CS$3/$CQ$3)</f>
        <v>11742.605781315458</v>
      </c>
      <c r="CR12" s="20">
        <f>'TuitionData-2Yr'!AZ13*($CS$3/$CR$3)</f>
        <v>9490.8329177057367</v>
      </c>
      <c r="CS12" s="370">
        <f>'TuitionData-2Yr'!BA13*($CS$3/$CS$3)</f>
        <v>9476</v>
      </c>
      <c r="CT12" s="20">
        <f>'TuitionData-2Yr'!BD13*($DQ$3/$CT$3)</f>
        <v>1083.7843665768194</v>
      </c>
      <c r="CU12" s="20">
        <f>'TuitionData-2Yr'!BE13*($DQ$3/$CU$3)</f>
        <v>1309.880655737705</v>
      </c>
      <c r="CV12" s="20">
        <f>'TuitionData-2Yr'!BF13*($DQ$3/$CV$3)</f>
        <v>1319.1133757961784</v>
      </c>
      <c r="CW12" s="20">
        <f>'TuitionData-2Yr'!BG13*($DQ$3/$CW$3)</f>
        <v>1313.226168224299</v>
      </c>
      <c r="CX12" s="20">
        <f>'TuitionData-2Yr'!BH13*($DQ$3/$CX$3)</f>
        <v>1299.0000000000002</v>
      </c>
      <c r="CY12" s="20">
        <f>'TuitionData-2Yr'!BI13*($DQ$3/$CY$3)</f>
        <v>1389.2069586082785</v>
      </c>
      <c r="CZ12" s="20">
        <f>'TuitionData-2Yr'!BJ13*($DQ$3/$CZ$3)</f>
        <v>1408.1666666666667</v>
      </c>
      <c r="DA12" s="20">
        <f>'TuitionData-2Yr'!BK13*($DQ$3/$DA$3)</f>
        <v>1423.2878873239436</v>
      </c>
      <c r="DB12" s="20">
        <f>'TuitionData-2Yr'!BL13*($DQ$3/$DB$3)</f>
        <v>1451.673514714048</v>
      </c>
      <c r="DC12" s="20">
        <f>'TuitionData-2Yr'!BM13*($DQ$3/$DC$3)</f>
        <v>1477.5856443719413</v>
      </c>
      <c r="DD12" s="20">
        <f>'TuitionData-2Yr'!BN13*($DQ$3/$DD$3)</f>
        <v>1481.2080253431891</v>
      </c>
      <c r="DE12" s="20">
        <f>'TuitionData-2Yr'!BO13*($DQ$3/$DE$3)</f>
        <v>1702.5752302968269</v>
      </c>
      <c r="DF12" s="20">
        <f>'TuitionData-2Yr'!BP13*($DQ$3/$DF$3)</f>
        <v>1634.8068796068796</v>
      </c>
      <c r="DG12" s="20">
        <f>'TuitionData-2Yr'!BQ13*($DQ$3/$DG$3)</f>
        <v>1808.6846312272262</v>
      </c>
      <c r="DH12" s="20">
        <f>'TuitionData-2Yr'!BR13*($DQ$3/$DH$3)</f>
        <v>1712.4872727272727</v>
      </c>
      <c r="DI12" s="20">
        <f>'TuitionData-2Yr'!BS13*($DQ$3/$DI$3)</f>
        <v>2323.5543175487464</v>
      </c>
      <c r="DJ12" s="20">
        <f>'TuitionData-2Yr'!BT13*($DQ$3/$DJ$3)</f>
        <v>2550.1871559633028</v>
      </c>
      <c r="DK12" s="20">
        <f>'TuitionData-2Yr'!BU13*($DQ$3/$DK$3)</f>
        <v>2741.6733067729083</v>
      </c>
      <c r="DL12" s="20">
        <f>'TuitionData-2Yr'!BV13*($DQ$3/$DL$3)</f>
        <v>2949.6743780008728</v>
      </c>
      <c r="DM12" s="20">
        <f>'TuitionData-2Yr'!BW13*($DQ$3/$DM$3)</f>
        <v>3193.0890410958905</v>
      </c>
      <c r="DN12" s="20">
        <f>'TuitionData-2Yr'!BX13*($DQ$3/$DN$3)</f>
        <v>3305.7759127150653</v>
      </c>
      <c r="DO12" s="20">
        <f>'TuitionData-2Yr'!BY13*($DQ$3/$DO$3)</f>
        <v>3325.8751571009639</v>
      </c>
      <c r="DP12" s="20">
        <f>'TuitionData-2Yr'!BZ13*($DQ$3/$DP$3)</f>
        <v>2804.1097256857861</v>
      </c>
      <c r="DQ12" s="20">
        <f>'TuitionData-2Yr'!CA13*($DQ$3/$DQ$3)</f>
        <v>2794</v>
      </c>
    </row>
    <row r="13" spans="1:124">
      <c r="A13" s="4" t="s">
        <v>23</v>
      </c>
      <c r="B13" s="85">
        <f>'TuitionData-4Yr'!F14*($Y$3/$B$3)</f>
        <v>3020.4097035040431</v>
      </c>
      <c r="C13" s="85">
        <f>'TuitionData-4Yr'!G14*($Y$3/$C$3)</f>
        <v>3162.3344262295082</v>
      </c>
      <c r="D13" s="2">
        <f>'TuitionData-4Yr'!H14*($Y$3/$D$3)</f>
        <v>3196.4331210191085</v>
      </c>
      <c r="E13" s="85">
        <f>'TuitionData-4Yr'!I14*($Y$3/$E$3)</f>
        <v>3271.6261682242994</v>
      </c>
      <c r="F13" s="85">
        <f>'TuitionData-4Yr'!J14*($Y$3/$F$3)</f>
        <v>3400.5000000000005</v>
      </c>
      <c r="G13" s="85">
        <f>'TuitionData-4Yr'!K14*($Y$3/$G$3)</f>
        <v>3530.2891421715663</v>
      </c>
      <c r="H13" s="85">
        <f>'TuitionData-4Yr'!L14*($Y$3/$H$3)</f>
        <v>3611.0833333333335</v>
      </c>
      <c r="I13" s="85">
        <f>'TuitionData-4Yr'!M14*($Y$3/$I$3)</f>
        <v>3843.7047887323943</v>
      </c>
      <c r="J13" s="85">
        <f>'TuitionData-4Yr'!N14*($Y$3/$J$3)</f>
        <v>4248.9994447529152</v>
      </c>
      <c r="K13" s="85">
        <f>'TuitionData-4Yr'!O14*($Y$3/$K$3)</f>
        <v>4778.8580750407837</v>
      </c>
      <c r="L13" s="85">
        <f>'TuitionData-4Yr'!P14*($Y$3/$L$3)</f>
        <v>5397.4910242872229</v>
      </c>
      <c r="M13" s="85">
        <f>'TuitionData-4Yr'!Q14*($Y$3/$M$3)</f>
        <v>6031.0501535312178</v>
      </c>
      <c r="N13" s="85">
        <f>'TuitionData-4Yr'!R14*($Y$3/$N$3)</f>
        <v>6399.685503685504</v>
      </c>
      <c r="O13" s="85">
        <f>'TuitionData-4Yr'!S14*($Y$3/$O$3)</f>
        <v>6836.3343078939406</v>
      </c>
      <c r="P13" s="85">
        <f>'TuitionData-4Yr'!T14*($Y$3/$P$3)</f>
        <v>7014.6327272727276</v>
      </c>
      <c r="Q13" s="85">
        <f>'TuitionData-4Yr'!U14*($Y$3/$Q$3)</f>
        <v>7446.2841225626735</v>
      </c>
      <c r="R13" s="85">
        <f>'TuitionData-4Yr'!V14*($Y$3/$R$3)</f>
        <v>7721.3064220183487</v>
      </c>
      <c r="S13" s="85">
        <f>'TuitionData-4Yr'!W14*($Y$3/$S$3)</f>
        <v>7880.4143426294813</v>
      </c>
      <c r="T13" s="85">
        <f>'TuitionData-4Yr'!X14*($Y$3/$T$3)</f>
        <v>8219.1252728066338</v>
      </c>
      <c r="U13" s="85">
        <f>'TuitionData-4Yr'!Y14*($Y$3/$U$3)</f>
        <v>8295.534246575342</v>
      </c>
      <c r="V13" s="85">
        <f>'TuitionData-4Yr'!Z14*($Y$3/$V$3)</f>
        <v>8616.795635753253</v>
      </c>
      <c r="W13" s="85">
        <f>'TuitionData-4Yr'!AA14*($Y$3/$W$3)</f>
        <v>9009.5014662756603</v>
      </c>
      <c r="X13" s="85">
        <f>'TuitionData-4Yr'!AB14*($Y$3/$X$3)</f>
        <v>9285.3067331670827</v>
      </c>
      <c r="Y13" s="370">
        <f>'TuitionData-4Yr'!AC14*($Y$3/$Y$3)</f>
        <v>9555</v>
      </c>
      <c r="Z13" s="85">
        <f>'TuitionData-4Yr'!AG14*($AW$3/$Z$3)</f>
        <v>8233.132075471698</v>
      </c>
      <c r="AA13" s="85">
        <f>'TuitionData-4Yr'!AH14*($AW$3/$AA$3)</f>
        <v>8555.9606557377047</v>
      </c>
      <c r="AB13" s="85">
        <f>'TuitionData-4Yr'!AI14*($AW$3/$AB$3)</f>
        <v>8622.5732484076434</v>
      </c>
      <c r="AC13" s="85">
        <f>'TuitionData-4Yr'!AJ14*($AW$3/$AC$3)</f>
        <v>8762.4672897196269</v>
      </c>
      <c r="AD13" s="85">
        <f>'TuitionData-4Yr'!AK14*($AW$3/$AD$3)</f>
        <v>9160.5000000000018</v>
      </c>
      <c r="AE13" s="85">
        <f>'TuitionData-4Yr'!AL14*($AW$3/$AE$3)</f>
        <v>9463.054589082185</v>
      </c>
      <c r="AF13" s="85">
        <f>'TuitionData-4Yr'!AM14*($AW$3/$AF$3)</f>
        <v>9763.6666666666679</v>
      </c>
      <c r="AG13" s="85">
        <f>'TuitionData-4Yr'!AN14*($AW$3/$AG$3)</f>
        <v>10202.988169014085</v>
      </c>
      <c r="AH13" s="85">
        <f>'TuitionData-4Yr'!AO14*($AW$3/$AH$3)</f>
        <v>10977.261521377013</v>
      </c>
      <c r="AI13" s="85">
        <f>'TuitionData-4Yr'!AP14*($AW$3/$AI$3)</f>
        <v>11955.132137030996</v>
      </c>
      <c r="AJ13" s="85">
        <f>'TuitionData-4Yr'!AQ14*($AW$3/$AJ$3)</f>
        <v>13765.153115100318</v>
      </c>
      <c r="AK13" s="85">
        <f>'TuitionData-4Yr'!AR14*($AW$3/$AK$3)</f>
        <v>15556.200614124871</v>
      </c>
      <c r="AL13" s="85">
        <f>'TuitionData-4Yr'!AS14*($AW$3/$AL$3)</f>
        <v>16562.193611793613</v>
      </c>
      <c r="AM13" s="85">
        <f>'TuitionData-4Yr'!AT14*($AW$3/$AM$3)</f>
        <v>17459.85914478706</v>
      </c>
      <c r="AN13" s="85">
        <f>'TuitionData-4Yr'!AU14*($AW$3/$AN$3)</f>
        <v>17582.203636363636</v>
      </c>
      <c r="AO13" s="85">
        <f>'TuitionData-4Yr'!AV14*($AW$3/$AO$3)</f>
        <v>18766.863509749302</v>
      </c>
      <c r="AP13" s="85">
        <f>'TuitionData-4Yr'!AW14*($AW$3/$AP$3)</f>
        <v>19559.295412844036</v>
      </c>
      <c r="AQ13" s="85">
        <f>'TuitionData-4Yr'!AX14*($AW$3/$AQ$3)</f>
        <v>19916.143426294821</v>
      </c>
      <c r="AR13" s="85">
        <f>'TuitionData-4Yr'!AY14*($AW$3/$AR$3)</f>
        <v>19570.750240069836</v>
      </c>
      <c r="AS13" s="85">
        <f>'TuitionData-4Yr'!AZ14*($AW$3/$AS$3)</f>
        <v>19863.801369863013</v>
      </c>
      <c r="AT13" s="85">
        <f>'TuitionData-4Yr'!BA14*($AW$3/$AT$3)</f>
        <v>20431.50314729333</v>
      </c>
      <c r="AU13" s="85">
        <f>'TuitionData-4Yr'!BB14*($AW$3/$AU$3)</f>
        <v>21002.342689568497</v>
      </c>
      <c r="AV13" s="85">
        <f>'TuitionData-4Yr'!BC14*($AW$3/$AV$3)</f>
        <v>21053.206982543645</v>
      </c>
      <c r="AW13" s="374">
        <f>'TuitionData-4Yr'!BD14*($AW$3/$AW$3)</f>
        <v>21729</v>
      </c>
      <c r="AX13" s="20">
        <f>'TuitionData-2Yr'!D14*($BU$3/$AX$3)</f>
        <v>1583.611859838275</v>
      </c>
      <c r="AY13" s="20">
        <f>'TuitionData-2Yr'!E14*($BU$3/$AY$3)</f>
        <v>1573.1409836065575</v>
      </c>
      <c r="AZ13" s="20">
        <f>'TuitionData-2Yr'!F14*($BU$3/$AZ$3)</f>
        <v>1683.9745222929937</v>
      </c>
      <c r="BA13" s="20">
        <f>'TuitionData-2Yr'!G14*($BU$3/$BA$3)</f>
        <v>1677.7570093457946</v>
      </c>
      <c r="BB13" s="20">
        <f>'TuitionData-2Yr'!H14*($BU$3/$BB$3)</f>
        <v>1710.0000000000002</v>
      </c>
      <c r="BC13" s="20">
        <f>'TuitionData-2Yr'!I14*($BU$3/$BC$3)</f>
        <v>1732.8374325134976</v>
      </c>
      <c r="BD13" s="20">
        <f>'TuitionData-2Yr'!J14*($BU$3/$BD$3)</f>
        <v>1671.6666666666667</v>
      </c>
      <c r="BE13" s="20">
        <f>'TuitionData-2Yr'!K14*($BU$3/$BE$3)</f>
        <v>1999.7746478873239</v>
      </c>
      <c r="BF13" s="20">
        <f>'TuitionData-2Yr'!L14*($BU$3/$BF$3)</f>
        <v>2087.800111049417</v>
      </c>
      <c r="BG13" s="20">
        <f>'TuitionData-2Yr'!M14*($BU$3/$BG$3)</f>
        <v>3154.8450244698206</v>
      </c>
      <c r="BH13" s="20">
        <f>'TuitionData-2Yr'!N14*($BU$3/$BH$3)</f>
        <v>3567.3072861668429</v>
      </c>
      <c r="BI13" s="20">
        <f>'TuitionData-2Yr'!O14*($BU$3/$BI$3)</f>
        <v>3683.2753326509724</v>
      </c>
      <c r="BJ13" s="20">
        <f>'TuitionData-2Yr'!P14*($BU$3/$BJ$3)</f>
        <v>3933.6412776412776</v>
      </c>
      <c r="BK13" s="20">
        <f>'TuitionData-2Yr'!Q14*($BU$3/$BK$3)</f>
        <v>4054.5561908602535</v>
      </c>
      <c r="BL13" s="20">
        <f>'TuitionData-2Yr'!R14*($BU$3/$BL$3)</f>
        <v>4039.2000000000003</v>
      </c>
      <c r="BM13" s="20">
        <f>'TuitionData-2Yr'!S14*($BU$3/$BM$3)</f>
        <v>4261.8384401114208</v>
      </c>
      <c r="BN13" s="20">
        <f>'TuitionData-2Yr'!T14*($BU$3/$BN$3)</f>
        <v>4379.4495412844035</v>
      </c>
      <c r="BO13" s="20">
        <f>'TuitionData-2Yr'!U14*($BU$3/$BO$3)</f>
        <v>4388.8446215139438</v>
      </c>
      <c r="BP13" s="20">
        <f>'TuitionData-2Yr'!V14*($BU$3/$BP$3)</f>
        <v>4487.8219118288953</v>
      </c>
      <c r="BQ13" s="20">
        <f>'TuitionData-2Yr'!W14*($BU$3/$BQ$3)</f>
        <v>4527.1232876712329</v>
      </c>
      <c r="BR13" s="20">
        <f>'TuitionData-2Yr'!X14*($BU$3/$BR$3)</f>
        <v>4653.5627360469998</v>
      </c>
      <c r="BS13" s="20">
        <f>'TuitionData-2Yr'!Y14*($BU$3/$BS$3)</f>
        <v>4768.8311688311687</v>
      </c>
      <c r="BT13" s="20">
        <f>'TuitionData-2Yr'!Z14*($BU$3/$BT$3)</f>
        <v>4004.7082294264346</v>
      </c>
      <c r="BU13" s="370">
        <f>'TuitionData-2Yr'!AA14*($BU$3/$BU$3)</f>
        <v>4080</v>
      </c>
      <c r="BV13" s="20">
        <f>'TuitionData-2Yr'!AD14*($CS$3/$BV$3)</f>
        <v>4750.8355795148254</v>
      </c>
      <c r="BW13" s="20">
        <f>'TuitionData-2Yr'!AE14*($CS$3/$BW$3)</f>
        <v>4719.4229508196722</v>
      </c>
      <c r="BX13" s="20">
        <f>'TuitionData-2Yr'!AF14*($CS$3/$BX$3)</f>
        <v>4802.4458598726114</v>
      </c>
      <c r="BY13" s="20">
        <f>'TuitionData-2Yr'!AG14*($CS$3/$BY$3)</f>
        <v>4789.2336448598135</v>
      </c>
      <c r="BZ13" s="20">
        <f>'TuitionData-2Yr'!AH14*($CS$3/$BZ$3)</f>
        <v>4890.0000000000009</v>
      </c>
      <c r="CA13" s="20">
        <f>'TuitionData-2Yr'!AI14*($CS$3/$CA$3)</f>
        <v>4963.5512897420522</v>
      </c>
      <c r="CB13" s="20">
        <f>'TuitionData-2Yr'!AJ14*($CS$3/$CB$3)</f>
        <v>4788.3333333333339</v>
      </c>
      <c r="CC13" s="20">
        <f>'TuitionData-2Yr'!AK14*($CS$3/$CC$3)</f>
        <v>5999.3239436619715</v>
      </c>
      <c r="CD13" s="20">
        <f>'TuitionData-2Yr'!AL14*($CS$3/$CD$3)</f>
        <v>6263.4003331482518</v>
      </c>
      <c r="CE13" s="20">
        <f>'TuitionData-2Yr'!AM14*($CS$3/$CE$3)</f>
        <v>9464.5350734094627</v>
      </c>
      <c r="CF13" s="20">
        <f>'TuitionData-2Yr'!AN14*($CS$3/$CF$3)</f>
        <v>10701.921858500529</v>
      </c>
      <c r="CG13" s="20">
        <f>'TuitionData-2Yr'!AO14*($CS$3/$CG$3)</f>
        <v>11049.825997952916</v>
      </c>
      <c r="CH13" s="20">
        <f>'TuitionData-2Yr'!AP14*($CS$3/$CH$3)</f>
        <v>11800.923832923834</v>
      </c>
      <c r="CI13" s="20">
        <f>'TuitionData-2Yr'!AQ14*($CS$3/$CI$3)</f>
        <v>12163.66857258076</v>
      </c>
      <c r="CJ13" s="20">
        <f>'TuitionData-2Yr'!AR14*($CS$3/$CJ$3)</f>
        <v>13018.909090909092</v>
      </c>
      <c r="CK13" s="20">
        <f>'TuitionData-2Yr'!AS14*($CS$3/$CK$3)</f>
        <v>14490.250696378829</v>
      </c>
      <c r="CL13" s="20">
        <f>'TuitionData-2Yr'!AT14*($CS$3/$CL$3)</f>
        <v>14991.19266055046</v>
      </c>
      <c r="CM13" s="20">
        <f>'TuitionData-2Yr'!AU14*($CS$3/$CM$3)</f>
        <v>15117.131474103584</v>
      </c>
      <c r="CN13" s="20">
        <f>'TuitionData-2Yr'!AV14*($CS$3/$CN$3)</f>
        <v>15707.376691401134</v>
      </c>
      <c r="CO13" s="20">
        <f>'TuitionData-2Yr'!AW14*($CS$3/$CO$3)</f>
        <v>15844.931506849314</v>
      </c>
      <c r="CP13" s="20">
        <f>'TuitionData-2Yr'!AX14*($CS$3/$CP$3)</f>
        <v>15994.695761644987</v>
      </c>
      <c r="CQ13" s="20">
        <f>'TuitionData-2Yr'!AY14*($CS$3/$CQ$3)</f>
        <v>16090.959363217429</v>
      </c>
      <c r="CR13" s="20">
        <f>'TuitionData-2Yr'!AZ14*($CS$3/$CR$3)</f>
        <v>13528.099750623443</v>
      </c>
      <c r="CS13" s="370">
        <f>'TuitionData-2Yr'!BA14*($CS$3/$CS$3)</f>
        <v>13800</v>
      </c>
      <c r="CT13" s="20">
        <f>'TuitionData-2Yr'!BD14*($DQ$3/$CT$3)</f>
        <v>824.79784366576826</v>
      </c>
      <c r="CU13" s="20">
        <f>'TuitionData-2Yr'!BE14*($DQ$3/$CU$3)</f>
        <v>923.01639344262298</v>
      </c>
      <c r="CV13" s="20">
        <f>'TuitionData-2Yr'!BF14*($DQ$3/$CV$3)</f>
        <v>1013.5031847133758</v>
      </c>
      <c r="CW13" s="20">
        <f>'TuitionData-2Yr'!BG14*($DQ$3/$CW$3)</f>
        <v>1105.7943925233646</v>
      </c>
      <c r="CX13" s="20">
        <f>'TuitionData-2Yr'!BH14*($DQ$3/$CX$3)</f>
        <v>1200.0000000000002</v>
      </c>
      <c r="CY13" s="20">
        <f>'TuitionData-2Yr'!BI14*($DQ$3/$CY$3)</f>
        <v>1086.6946610677867</v>
      </c>
      <c r="CZ13" s="20">
        <f>'TuitionData-2Yr'!BJ14*($DQ$3/$CZ$3)</f>
        <v>1048.3333333333335</v>
      </c>
      <c r="DA13" s="20">
        <f>'TuitionData-2Yr'!BK14*($DQ$3/$DA$3)</f>
        <v>1999.7746478873239</v>
      </c>
      <c r="DB13" s="20">
        <f>'TuitionData-2Yr'!BL14*($DQ$3/$DB$3)</f>
        <v>2087.800111049417</v>
      </c>
      <c r="DC13" s="20">
        <f>'TuitionData-2Yr'!BM14*($DQ$3/$DC$3)</f>
        <v>3154.8450244698206</v>
      </c>
      <c r="DD13" s="20">
        <f>'TuitionData-2Yr'!BN14*($DQ$3/$DD$3)</f>
        <v>3567.3072861668429</v>
      </c>
      <c r="DE13" s="20">
        <f>'TuitionData-2Yr'!BO14*($DQ$3/$DE$3)</f>
        <v>3813.5680655066526</v>
      </c>
      <c r="DF13" s="20">
        <f>'TuitionData-2Yr'!BP14*($DQ$3/$DF$3)</f>
        <v>3933.6412776412776</v>
      </c>
      <c r="DG13" s="20">
        <f>'TuitionData-2Yr'!BQ14*($DQ$3/$DG$3)</f>
        <v>4054.5561908602535</v>
      </c>
      <c r="DH13" s="20">
        <f>'TuitionData-2Yr'!BR14*($DQ$3/$DH$3)</f>
        <v>4039.2000000000003</v>
      </c>
      <c r="DI13" s="20">
        <f>'TuitionData-2Yr'!BS14*($DQ$3/$DI$3)</f>
        <v>4261.8384401114208</v>
      </c>
      <c r="DJ13" s="20">
        <f>'TuitionData-2Yr'!BT14*($DQ$3/$DJ$3)</f>
        <v>4379.4495412844035</v>
      </c>
      <c r="DK13" s="20">
        <f>'TuitionData-2Yr'!BU14*($DQ$3/$DK$3)</f>
        <v>4388.8446215139438</v>
      </c>
      <c r="DL13" s="20">
        <f>'TuitionData-2Yr'!BV14*($DQ$3/$DL$3)</f>
        <v>4487.8219118288953</v>
      </c>
      <c r="DM13" s="20">
        <f>'TuitionData-2Yr'!BW14*($DQ$3/$DM$3)</f>
        <v>4527.1232876712329</v>
      </c>
      <c r="DN13" s="20">
        <f>'TuitionData-2Yr'!BX14*($DQ$3/$DN$3)</f>
        <v>4653.5627360469998</v>
      </c>
      <c r="DO13" s="20">
        <f>'TuitionData-2Yr'!BY14*($DQ$3/$DO$3)</f>
        <v>4768.8311688311687</v>
      </c>
      <c r="DP13" s="20">
        <f>'TuitionData-2Yr'!BZ14*($DQ$3/$DP$3)</f>
        <v>4045.4064837905244</v>
      </c>
      <c r="DQ13" s="20">
        <f>'TuitionData-2Yr'!CA14*($DQ$3/$DQ$3)</f>
        <v>4120</v>
      </c>
    </row>
    <row r="14" spans="1:124">
      <c r="A14" s="4" t="s">
        <v>24</v>
      </c>
      <c r="B14" s="85">
        <f>'TuitionData-4Yr'!F15*($Y$3/$B$3)</f>
        <v>3277.7466307277632</v>
      </c>
      <c r="C14" s="85">
        <f>'TuitionData-4Yr'!G15*($Y$3/$C$3)</f>
        <v>3237.7809836065576</v>
      </c>
      <c r="D14" s="2">
        <f>'TuitionData-4Yr'!H15*($Y$3/$D$3)</f>
        <v>3144.9783439490448</v>
      </c>
      <c r="E14" s="85">
        <f>'TuitionData-4Yr'!I15*($Y$3/$E$3)</f>
        <v>3154.1831775700934</v>
      </c>
      <c r="F14" s="85">
        <f>'TuitionData-4Yr'!J15*($Y$3/$F$3)</f>
        <v>3204.0000000000005</v>
      </c>
      <c r="G14" s="85">
        <f>'TuitionData-4Yr'!K15*($Y$3/$G$3)</f>
        <v>3239.5248950209962</v>
      </c>
      <c r="H14" s="85">
        <f>'TuitionData-4Yr'!L15*($Y$3/$H$3)</f>
        <v>3354.666666666667</v>
      </c>
      <c r="I14" s="85">
        <f>'TuitionData-4Yr'!M15*($Y$3/$I$3)</f>
        <v>3366.5171830985914</v>
      </c>
      <c r="J14" s="85">
        <f>'TuitionData-4Yr'!N15*($Y$3/$J$3)</f>
        <v>3418.5008328706276</v>
      </c>
      <c r="K14" s="85">
        <f>'TuitionData-4Yr'!O15*($Y$3/$K$3)</f>
        <v>3897.6313213703102</v>
      </c>
      <c r="L14" s="85">
        <f>'TuitionData-4Yr'!P15*($Y$3/$L$3)</f>
        <v>4187.7085533262943</v>
      </c>
      <c r="M14" s="85">
        <f>'TuitionData-4Yr'!Q15*($Y$3/$M$3)</f>
        <v>4191.9181166837252</v>
      </c>
      <c r="N14" s="85">
        <f>'TuitionData-4Yr'!R15*($Y$3/$N$3)</f>
        <v>4135.7366093366099</v>
      </c>
      <c r="O14" s="85">
        <f>'TuitionData-4Yr'!S15*($Y$3/$O$3)</f>
        <v>4224.9650742442354</v>
      </c>
      <c r="P14" s="85">
        <f>'TuitionData-4Yr'!T15*($Y$3/$P$3)</f>
        <v>4196.0945454545454</v>
      </c>
      <c r="Q14" s="85">
        <f>'TuitionData-4Yr'!U15*($Y$3/$Q$3)</f>
        <v>4564.1448467966575</v>
      </c>
      <c r="R14" s="85">
        <f>'TuitionData-4Yr'!V15*($Y$3/$R$3)</f>
        <v>4976.2899082568811</v>
      </c>
      <c r="S14" s="85">
        <f>'TuitionData-4Yr'!W15*($Y$3/$S$3)</f>
        <v>5292.6215139442229</v>
      </c>
      <c r="T14" s="85">
        <f>'TuitionData-4Yr'!X15*($Y$3/$T$3)</f>
        <v>5788.7560017459627</v>
      </c>
      <c r="U14" s="85">
        <f>'TuitionData-4Yr'!Y15*($Y$3/$U$3)</f>
        <v>6550.7054794520545</v>
      </c>
      <c r="V14" s="85">
        <f>'TuitionData-4Yr'!Z15*($Y$3/$V$3)</f>
        <v>6911.5165757448594</v>
      </c>
      <c r="W14" s="85">
        <f>'TuitionData-4Yr'!AA15*($Y$3/$W$3)</f>
        <v>7550.1365731043152</v>
      </c>
      <c r="X14" s="85">
        <f>'TuitionData-4Yr'!AB15*($Y$3/$X$3)</f>
        <v>7841.5361596009989</v>
      </c>
      <c r="Y14" s="370">
        <f>'TuitionData-4Yr'!AC15*($Y$3/$Y$3)</f>
        <v>8037.5</v>
      </c>
      <c r="Z14" s="85">
        <f>'TuitionData-4Yr'!AG15*($AW$3/$Z$3)</f>
        <v>7175.7412398921833</v>
      </c>
      <c r="AA14" s="85">
        <f>'TuitionData-4Yr'!AH15*($AW$3/$AA$3)</f>
        <v>7398.5783606557379</v>
      </c>
      <c r="AB14" s="85">
        <f>'TuitionData-4Yr'!AI15*($AW$3/$AB$3)</f>
        <v>7186.51719745223</v>
      </c>
      <c r="AC14" s="85">
        <f>'TuitionData-4Yr'!AJ15*($AW$3/$AC$3)</f>
        <v>8460.4710280373838</v>
      </c>
      <c r="AD14" s="85">
        <f>'TuitionData-4Yr'!AK15*($AW$3/$AD$3)</f>
        <v>10165.500000000002</v>
      </c>
      <c r="AE14" s="85">
        <f>'TuitionData-4Yr'!AL15*($AW$3/$AE$3)</f>
        <v>10805.269346130775</v>
      </c>
      <c r="AF14" s="85">
        <f>'TuitionData-4Yr'!AM15*($AW$3/$AF$3)</f>
        <v>11637.916666666668</v>
      </c>
      <c r="AG14" s="85">
        <f>'TuitionData-4Yr'!AN15*($AW$3/$AG$3)</f>
        <v>11335.274366197184</v>
      </c>
      <c r="AH14" s="85">
        <f>'TuitionData-4Yr'!AO15*($AW$3/$AH$3)</f>
        <v>11462.511937812327</v>
      </c>
      <c r="AI14" s="85">
        <f>'TuitionData-4Yr'!AP15*($AW$3/$AI$3)</f>
        <v>11727.504078303426</v>
      </c>
      <c r="AJ14" s="85">
        <f>'TuitionData-4Yr'!AQ15*($AW$3/$AJ$3)</f>
        <v>11804.42661034847</v>
      </c>
      <c r="AK14" s="85">
        <f>'TuitionData-4Yr'!AR15*($AW$3/$AK$3)</f>
        <v>11497.08085977482</v>
      </c>
      <c r="AL14" s="85">
        <f>'TuitionData-4Yr'!AS15*($AW$3/$AL$3)</f>
        <v>11185.014250614251</v>
      </c>
      <c r="AM14" s="85">
        <f>'TuitionData-4Yr'!AT15*($AW$3/$AM$3)</f>
        <v>11109.483962957094</v>
      </c>
      <c r="AN14" s="85">
        <f>'TuitionData-4Yr'!AU15*($AW$3/$AN$3)</f>
        <v>10791.229090909092</v>
      </c>
      <c r="AO14" s="85">
        <f>'TuitionData-4Yr'!AV15*($AW$3/$AO$3)</f>
        <v>12124.759888579387</v>
      </c>
      <c r="AP14" s="85">
        <f>'TuitionData-4Yr'!AW15*($AW$3/$AP$3)</f>
        <v>13241.658715596332</v>
      </c>
      <c r="AQ14" s="85">
        <f>'TuitionData-4Yr'!AX15*($AW$3/$AQ$3)</f>
        <v>14124.494023904381</v>
      </c>
      <c r="AR14" s="85">
        <f>'TuitionData-4Yr'!AY15*($AW$3/$AR$3)</f>
        <v>15435.436054124835</v>
      </c>
      <c r="AS14" s="85">
        <f>'TuitionData-4Yr'!AZ15*($AW$3/$AS$3)</f>
        <v>16905.976027397261</v>
      </c>
      <c r="AT14" s="85">
        <f>'TuitionData-4Yr'!BA15*($AW$3/$AT$3)</f>
        <v>18047.194292908101</v>
      </c>
      <c r="AU14" s="85">
        <f>'TuitionData-4Yr'!BB15*($AW$3/$AU$3)</f>
        <v>19548.105571847507</v>
      </c>
      <c r="AV14" s="85">
        <f>'TuitionData-4Yr'!BC15*($AW$3/$AV$3)</f>
        <v>19750.35411471322</v>
      </c>
      <c r="AW14" s="374">
        <f>'TuitionData-4Yr'!BD15*($AW$3/$AW$3)</f>
        <v>18319</v>
      </c>
      <c r="AX14" s="20">
        <f>'TuitionData-2Yr'!D15*($BU$3/$AX$3)</f>
        <v>1748.5714285714287</v>
      </c>
      <c r="AY14" s="20">
        <f>'TuitionData-2Yr'!E15*($BU$3/$AY$3)</f>
        <v>1701.560655737705</v>
      </c>
      <c r="AZ14" s="20">
        <f>'TuitionData-2Yr'!F15*($BU$3/$AZ$3)</f>
        <v>1652.7898089171977</v>
      </c>
      <c r="BA14" s="20">
        <f>'TuitionData-2Yr'!G15*($BU$3/$BA$3)</f>
        <v>1700.6355140186918</v>
      </c>
      <c r="BB14" s="20">
        <f>'TuitionData-2Yr'!H15*($BU$3/$BB$3)</f>
        <v>1722.0000000000002</v>
      </c>
      <c r="BC14" s="20">
        <f>'TuitionData-2Yr'!I15*($BU$3/$BC$3)</f>
        <v>1696.8590281943614</v>
      </c>
      <c r="BD14" s="20">
        <f>'TuitionData-2Yr'!J15*($BU$3/$BD$3)</f>
        <v>1926.6666666666667</v>
      </c>
      <c r="BE14" s="20">
        <f>'TuitionData-2Yr'!K15*($BU$3/$BE$3)</f>
        <v>1937.7126760563381</v>
      </c>
      <c r="BF14" s="20">
        <f>'TuitionData-2Yr'!L15*($BU$3/$BF$3)</f>
        <v>2025.2748473070519</v>
      </c>
      <c r="BG14" s="20">
        <f>'TuitionData-2Yr'!M15*($BU$3/$BG$3)</f>
        <v>2273.6182707993476</v>
      </c>
      <c r="BH14" s="20">
        <f>'TuitionData-2Yr'!N15*($BU$3/$BH$3)</f>
        <v>2373.0348468848997</v>
      </c>
      <c r="BI14" s="20">
        <f>'TuitionData-2Yr'!O15*($BU$3/$BI$3)</f>
        <v>2350.906857727738</v>
      </c>
      <c r="BJ14" s="20">
        <f>'TuitionData-2Yr'!P15*($BU$3/$BJ$3)</f>
        <v>2256.7312039312042</v>
      </c>
      <c r="BK14" s="20">
        <f>'TuitionData-2Yr'!Q15*($BU$3/$BK$3)</f>
        <v>2234.1192228479254</v>
      </c>
      <c r="BL14" s="20">
        <f>'TuitionData-2Yr'!R15*($BU$3/$BL$3)</f>
        <v>2213.2145454545457</v>
      </c>
      <c r="BM14" s="20">
        <f>'TuitionData-2Yr'!S15*($BU$3/$BM$3)</f>
        <v>2338.8969359331477</v>
      </c>
      <c r="BN14" s="20">
        <f>'TuitionData-2Yr'!T15*($BU$3/$BN$3)</f>
        <v>2618.6862385321101</v>
      </c>
      <c r="BO14" s="20">
        <f>'TuitionData-2Yr'!U15*($BU$3/$BO$3)</f>
        <v>2884.7171314741036</v>
      </c>
      <c r="BP14" s="20">
        <f>'TuitionData-2Yr'!V15*($BU$3/$BP$3)</f>
        <v>3110.487996508075</v>
      </c>
      <c r="BQ14" s="20">
        <f>'TuitionData-2Yr'!W15*($BU$3/$BQ$3)</f>
        <v>3449.8356164383563</v>
      </c>
      <c r="BR14" s="20">
        <f>'TuitionData-2Yr'!X15*($BU$3/$BR$3)</f>
        <v>3714.2210658833405</v>
      </c>
      <c r="BS14" s="20">
        <f>'TuitionData-2Yr'!Y15*($BU$3/$BS$3)</f>
        <v>4082.6937913699207</v>
      </c>
      <c r="BT14" s="20">
        <f>'TuitionData-2Yr'!Z15*($BU$3/$BT$3)</f>
        <v>4174.6234413965094</v>
      </c>
      <c r="BU14" s="370">
        <f>'TuitionData-2Yr'!AA15*($BU$3/$BU$3)</f>
        <v>4158</v>
      </c>
      <c r="BV14" s="20">
        <f>'TuitionData-2Yr'!AD15*($CS$3/$BV$3)</f>
        <v>3721.4878706199465</v>
      </c>
      <c r="BW14" s="20">
        <f>'TuitionData-2Yr'!AE15*($CS$3/$BW$3)</f>
        <v>3621.4347540983608</v>
      </c>
      <c r="BX14" s="20">
        <f>'TuitionData-2Yr'!AF15*($CS$3/$BX$3)</f>
        <v>3517.6356687898092</v>
      </c>
      <c r="BY14" s="20">
        <f>'TuitionData-2Yr'!AG15*($CS$3/$BY$3)</f>
        <v>4648.9121495327108</v>
      </c>
      <c r="BZ14" s="20">
        <f>'TuitionData-2Yr'!AH15*($CS$3/$BZ$3)</f>
        <v>5092.5000000000009</v>
      </c>
      <c r="CA14" s="20">
        <f>'TuitionData-2Yr'!AI15*($CS$3/$CA$3)</f>
        <v>5059.0041991601684</v>
      </c>
      <c r="CB14" s="20">
        <f>'TuitionData-2Yr'!AJ15*($CS$3/$CB$3)</f>
        <v>5462.666666666667</v>
      </c>
      <c r="CC14" s="20">
        <f>'TuitionData-2Yr'!AK15*($CS$3/$CC$3)</f>
        <v>5334.5712676056337</v>
      </c>
      <c r="CD14" s="20">
        <f>'TuitionData-2Yr'!AL15*($CS$3/$CD$3)</f>
        <v>5280.6662965019441</v>
      </c>
      <c r="CE14" s="20">
        <f>'TuitionData-2Yr'!AM15*($CS$3/$CE$3)</f>
        <v>5504.339314845025</v>
      </c>
      <c r="CF14" s="20">
        <f>'TuitionData-2Yr'!AN15*($CS$3/$CF$3)</f>
        <v>5557.7613516367483</v>
      </c>
      <c r="CG14" s="20">
        <f>'TuitionData-2Yr'!AO15*($CS$3/$CG$3)</f>
        <v>5496.0982599795288</v>
      </c>
      <c r="CH14" s="20">
        <f>'TuitionData-2Yr'!AP15*($CS$3/$CH$3)</f>
        <v>5354.3233415233417</v>
      </c>
      <c r="CI14" s="20">
        <f>'TuitionData-2Yr'!AQ15*($CS$3/$CI$3)</f>
        <v>5230.9651030489822</v>
      </c>
      <c r="CJ14" s="20">
        <f>'TuitionData-2Yr'!AR15*($CS$3/$CJ$3)</f>
        <v>5029.5272727272732</v>
      </c>
      <c r="CK14" s="20">
        <f>'TuitionData-2Yr'!AS15*($CS$3/$CK$3)</f>
        <v>4906.2284122562669</v>
      </c>
      <c r="CL14" s="20">
        <f>'TuitionData-2Yr'!AT15*($CS$3/$CL$3)</f>
        <v>5556.2862385321105</v>
      </c>
      <c r="CM14" s="20">
        <f>'TuitionData-2Yr'!AU15*($CS$3/$CM$3)</f>
        <v>5916.8127490039833</v>
      </c>
      <c r="CN14" s="20">
        <f>'TuitionData-2Yr'!AV15*($CS$3/$CN$3)</f>
        <v>6557.5626364033169</v>
      </c>
      <c r="CO14" s="20">
        <f>'TuitionData-2Yr'!AW15*($CS$3/$CO$3)</f>
        <v>7168.9931506849316</v>
      </c>
      <c r="CP14" s="20">
        <f>'TuitionData-2Yr'!AX15*($CS$3/$CP$3)</f>
        <v>7724.2977759127152</v>
      </c>
      <c r="CQ14" s="20">
        <f>'TuitionData-2Yr'!AY15*($CS$3/$CQ$3)</f>
        <v>8467.1879346460009</v>
      </c>
      <c r="CR14" s="20">
        <f>'TuitionData-2Yr'!AZ15*($CS$3/$CR$3)</f>
        <v>8343.1421446384047</v>
      </c>
      <c r="CS14" s="370">
        <f>'TuitionData-2Yr'!BA15*($CS$3/$CS$3)</f>
        <v>7810</v>
      </c>
      <c r="CT14" s="20">
        <f>'TuitionData-2Yr'!BD15*($DQ$3/$CT$3)</f>
        <v>692.83018867924534</v>
      </c>
      <c r="CU14" s="20">
        <f>'TuitionData-2Yr'!BE15*($DQ$3/$CU$3)</f>
        <v>674.20327868852462</v>
      </c>
      <c r="CV14" s="20">
        <f>'TuitionData-2Yr'!BF15*($DQ$3/$CV$3)</f>
        <v>654.87898089171983</v>
      </c>
      <c r="CW14" s="20">
        <f>'TuitionData-2Yr'!BG15*($DQ$3/$CW$3)</f>
        <v>640.59813084112147</v>
      </c>
      <c r="CX14" s="20">
        <f>'TuitionData-2Yr'!BH15*($DQ$3/$CX$3)</f>
        <v>487.50000000000006</v>
      </c>
      <c r="CY14" s="20">
        <f>'TuitionData-2Yr'!BI15*($DQ$3/$CY$3)</f>
        <v>337.75644871025798</v>
      </c>
      <c r="CZ14" s="20">
        <f>'TuitionData-2Yr'!BJ15*($DQ$3/$CZ$3)</f>
        <v>573.75</v>
      </c>
      <c r="DA14" s="20">
        <f>'TuitionData-2Yr'!BK15*($DQ$3/$DA$3)</f>
        <v>609.58647887323946</v>
      </c>
      <c r="DB14" s="20">
        <f>'TuitionData-2Yr'!BL15*($DQ$3/$DB$3)</f>
        <v>657.87451415880071</v>
      </c>
      <c r="DC14" s="20">
        <f>'TuitionData-2Yr'!BM15*($DQ$3/$DC$3)</f>
        <v>906.51876019575855</v>
      </c>
      <c r="DD14" s="20">
        <f>'TuitionData-2Yr'!BN15*($DQ$3/$DD$3)</f>
        <v>1198.1499472016897</v>
      </c>
      <c r="DE14" s="20">
        <f>'TuitionData-2Yr'!BO15*($DQ$3/$DE$3)</f>
        <v>1191.4268167860798</v>
      </c>
      <c r="DF14" s="20">
        <f>'TuitionData-2Yr'!BP15*($DQ$3/$DF$3)</f>
        <v>1113.9302211302211</v>
      </c>
      <c r="DG14" s="20">
        <f>'TuitionData-2Yr'!BQ15*($DQ$3/$DG$3)</f>
        <v>1041.2570391600536</v>
      </c>
      <c r="DH14" s="20">
        <f>'TuitionData-2Yr'!BR15*($DQ$3/$DH$3)</f>
        <v>894.63272727272727</v>
      </c>
      <c r="DI14" s="20">
        <f>'TuitionData-2Yr'!BS15*($DQ$3/$DI$3)</f>
        <v>1106.9415041782729</v>
      </c>
      <c r="DJ14" s="20">
        <f>'TuitionData-2Yr'!BT15*($DQ$3/$DJ$3)</f>
        <v>1321.6954128440368</v>
      </c>
      <c r="DK14" s="20">
        <f>'TuitionData-2Yr'!BU15*($DQ$3/$DK$3)</f>
        <v>1608.1593625498008</v>
      </c>
      <c r="DL14" s="20">
        <f>'TuitionData-2Yr'!BV15*($DQ$3/$DL$3)</f>
        <v>3025.005674378001</v>
      </c>
      <c r="DM14" s="20">
        <f>'TuitionData-2Yr'!BW15*($DQ$3/$DM$3)</f>
        <v>3389.5787671232874</v>
      </c>
      <c r="DN14" s="20">
        <f>'TuitionData-2Yr'!BX15*($DQ$3/$DN$3)</f>
        <v>3673.1300041963914</v>
      </c>
      <c r="DO14" s="20">
        <f>'TuitionData-2Yr'!BY15*($DQ$3/$DO$3)</f>
        <v>4031.4160368663597</v>
      </c>
      <c r="DP14" s="20">
        <f>'TuitionData-2Yr'!BZ15*($DQ$3/$DP$3)</f>
        <v>4160.3790523690777</v>
      </c>
      <c r="DQ14" s="20">
        <f>'TuitionData-2Yr'!CA15*($DQ$3/$DQ$3)</f>
        <v>4027.5</v>
      </c>
    </row>
    <row r="15" spans="1:124">
      <c r="A15" s="4" t="s">
        <v>25</v>
      </c>
      <c r="B15" s="85">
        <f>'TuitionData-4Yr'!F16*($Y$3/$B$3)</f>
        <v>4988.3773584905666</v>
      </c>
      <c r="C15" s="85">
        <f>'TuitionData-4Yr'!G16*($Y$3/$C$3)</f>
        <v>5233.1016393442624</v>
      </c>
      <c r="D15" s="2">
        <f>'TuitionData-4Yr'!H16*($Y$3/$D$3)</f>
        <v>5426.1401273885358</v>
      </c>
      <c r="E15" s="85">
        <f>'TuitionData-4Yr'!I16*($Y$3/$E$3)</f>
        <v>5801.9887850467294</v>
      </c>
      <c r="F15" s="85">
        <f>'TuitionData-4Yr'!J16*($Y$3/$F$3)</f>
        <v>5949.0000000000009</v>
      </c>
      <c r="G15" s="85">
        <f>'TuitionData-4Yr'!K16*($Y$3/$G$3)</f>
        <v>6053.1829634073192</v>
      </c>
      <c r="H15" s="85">
        <f>'TuitionData-4Yr'!L16*($Y$3/$H$3)</f>
        <v>6108.666666666667</v>
      </c>
      <c r="I15" s="85">
        <f>'TuitionData-4Yr'!M16*($Y$3/$I$3)</f>
        <v>6211.7138028169011</v>
      </c>
      <c r="J15" s="85">
        <f>'TuitionData-4Yr'!N16*($Y$3/$J$3)</f>
        <v>6760.8839533592454</v>
      </c>
      <c r="K15" s="85">
        <f>'TuitionData-4Yr'!O16*($Y$3/$K$3)</f>
        <v>7406.5644371941271</v>
      </c>
      <c r="L15" s="85">
        <f>'TuitionData-4Yr'!P16*($Y$3/$L$3)</f>
        <v>7723.9957761351643</v>
      </c>
      <c r="M15" s="85">
        <f>'TuitionData-4Yr'!Q16*($Y$3/$M$3)</f>
        <v>7987.9467758444216</v>
      </c>
      <c r="N15" s="85">
        <f>'TuitionData-4Yr'!R16*($Y$3/$N$3)</f>
        <v>7713.3051597051599</v>
      </c>
      <c r="O15" s="85">
        <f>'TuitionData-4Yr'!S16*($Y$3/$O$3)</f>
        <v>7697.7805942419309</v>
      </c>
      <c r="P15" s="85">
        <f>'TuitionData-4Yr'!T16*($Y$3/$P$3)</f>
        <v>7359.5781818181822</v>
      </c>
      <c r="Q15" s="85">
        <f>'TuitionData-4Yr'!U16*($Y$3/$Q$3)</f>
        <v>7596.3008356545961</v>
      </c>
      <c r="R15" s="85">
        <f>'TuitionData-4Yr'!V16*($Y$3/$R$3)</f>
        <v>7757.2403669724772</v>
      </c>
      <c r="S15" s="85">
        <f>'TuitionData-4Yr'!W16*($Y$3/$S$3)</f>
        <v>7945.4342629482062</v>
      </c>
      <c r="T15" s="85">
        <f>'TuitionData-4Yr'!X16*($Y$3/$T$3)</f>
        <v>8189.2064600611084</v>
      </c>
      <c r="U15" s="85">
        <f>'TuitionData-4Yr'!Y16*($Y$3/$U$3)</f>
        <v>8213.7945205479446</v>
      </c>
      <c r="V15" s="85">
        <f>'TuitionData-4Yr'!Z16*($Y$3/$V$3)</f>
        <v>8318.8854385228715</v>
      </c>
      <c r="W15" s="85">
        <f>'TuitionData-4Yr'!AA16*($Y$3/$W$3)</f>
        <v>8704.9116045245082</v>
      </c>
      <c r="X15" s="85">
        <f>'TuitionData-4Yr'!AB16*($Y$3/$X$3)</f>
        <v>8853.9052369077326</v>
      </c>
      <c r="Y15" s="370">
        <f>'TuitionData-4Yr'!AC16*($Y$3/$Y$3)</f>
        <v>8914</v>
      </c>
      <c r="Z15" s="85">
        <f>'TuitionData-4Yr'!AG16*($AW$3/$Z$3)</f>
        <v>9923.9676549865235</v>
      </c>
      <c r="AA15" s="85">
        <f>'TuitionData-4Yr'!AH16*($AW$3/$AA$3)</f>
        <v>10690.937704918033</v>
      </c>
      <c r="AB15" s="85">
        <f>'TuitionData-4Yr'!AI16*($AW$3/$AB$3)</f>
        <v>11921.915923566879</v>
      </c>
      <c r="AC15" s="85">
        <f>'TuitionData-4Yr'!AJ16*($AW$3/$AC$3)</f>
        <v>12188.142056074767</v>
      </c>
      <c r="AD15" s="85">
        <f>'TuitionData-4Yr'!AK16*($AW$3/$AD$3)</f>
        <v>13213.500000000002</v>
      </c>
      <c r="AE15" s="85">
        <f>'TuitionData-4Yr'!AL16*($AW$3/$AE$3)</f>
        <v>13887.664067186564</v>
      </c>
      <c r="AF15" s="85">
        <f>'TuitionData-4Yr'!AM16*($AW$3/$AF$3)</f>
        <v>14532.166666666668</v>
      </c>
      <c r="AG15" s="85">
        <f>'TuitionData-4Yr'!AN16*($AW$3/$AG$3)</f>
        <v>14781.782535211267</v>
      </c>
      <c r="AH15" s="85">
        <f>'TuitionData-4Yr'!AO16*($AW$3/$AH$3)</f>
        <v>15112.084397556915</v>
      </c>
      <c r="AI15" s="85">
        <f>'TuitionData-4Yr'!AP16*($AW$3/$AI$3)</f>
        <v>16592.887438825448</v>
      </c>
      <c r="AJ15" s="85">
        <f>'TuitionData-4Yr'!AQ16*($AW$3/$AJ$3)</f>
        <v>17556.063357972547</v>
      </c>
      <c r="AK15" s="85">
        <f>'TuitionData-4Yr'!AR16*($AW$3/$AK$3)</f>
        <v>18524.118730808597</v>
      </c>
      <c r="AL15" s="85">
        <f>'TuitionData-4Yr'!AS16*($AW$3/$AL$3)</f>
        <v>18575.929238329238</v>
      </c>
      <c r="AM15" s="85">
        <f>'TuitionData-4Yr'!AT16*($AW$3/$AM$3)</f>
        <v>18994.12671208215</v>
      </c>
      <c r="AN15" s="85">
        <f>'TuitionData-4Yr'!AU16*($AW$3/$AN$3)</f>
        <v>18704.945454545457</v>
      </c>
      <c r="AO15" s="85">
        <f>'TuitionData-4Yr'!AV16*($AW$3/$AO$3)</f>
        <v>19183.955431754872</v>
      </c>
      <c r="AP15" s="85">
        <f>'TuitionData-4Yr'!AW16*($AW$3/$AP$3)</f>
        <v>18916.976146788991</v>
      </c>
      <c r="AQ15" s="85">
        <f>'TuitionData-4Yr'!AX16*($AW$3/$AQ$3)</f>
        <v>18443.984063745018</v>
      </c>
      <c r="AR15" s="85">
        <f>'TuitionData-4Yr'!AY16*($AW$3/$AR$3)</f>
        <v>18831.755565255346</v>
      </c>
      <c r="AS15" s="85">
        <f>'TuitionData-4Yr'!AZ16*($AW$3/$AS$3)</f>
        <v>19257.04109589041</v>
      </c>
      <c r="AT15" s="85">
        <f>'TuitionData-4Yr'!BA16*($AW$3/$AT$3)</f>
        <v>19407.308434746119</v>
      </c>
      <c r="AU15" s="85">
        <f>'TuitionData-4Yr'!BB16*($AW$3/$AU$3)</f>
        <v>20248.559698366153</v>
      </c>
      <c r="AV15" s="85">
        <f>'TuitionData-4Yr'!BC16*($AW$3/$AV$3)</f>
        <v>20595.351620947633</v>
      </c>
      <c r="AW15" s="374">
        <f>'TuitionData-4Yr'!BD16*($AW$3/$AW$3)</f>
        <v>20704</v>
      </c>
      <c r="AX15" s="20">
        <f>'TuitionData-2Yr'!D16*($BU$3/$AX$3)</f>
        <v>3076.4134770889491</v>
      </c>
      <c r="AY15" s="20">
        <f>'TuitionData-2Yr'!E16*($BU$3/$AY$3)</f>
        <v>3027.4937704918034</v>
      </c>
      <c r="AZ15" s="20">
        <f>'TuitionData-2Yr'!F16*($BU$3/$AZ$3)</f>
        <v>3087.2866242038217</v>
      </c>
      <c r="BA15" s="20">
        <f>'TuitionData-2Yr'!G16*($BU$3/$BA$3)</f>
        <v>3157.2336448598135</v>
      </c>
      <c r="BB15" s="20">
        <f>'TuitionData-2Yr'!H16*($BU$3/$BB$3)</f>
        <v>3420.0000000000005</v>
      </c>
      <c r="BC15" s="20">
        <f>'TuitionData-2Yr'!I16*($BU$3/$BC$3)</f>
        <v>3392.2495500899827</v>
      </c>
      <c r="BD15" s="20">
        <f>'TuitionData-2Yr'!J16*($BU$3/$BD$3)</f>
        <v>3352.1875</v>
      </c>
      <c r="BE15" s="20">
        <f>'TuitionData-2Yr'!K16*($BU$3/$BE$3)</f>
        <v>3281.0095774647889</v>
      </c>
      <c r="BF15" s="20">
        <f>'TuitionData-2Yr'!L16*($BU$3/$BF$3)</f>
        <v>3470.1521377012773</v>
      </c>
      <c r="BG15" s="20">
        <f>'TuitionData-2Yr'!M16*($BU$3/$BG$3)</f>
        <v>3587.4714518760197</v>
      </c>
      <c r="BH15" s="20">
        <f>'TuitionData-2Yr'!N16*($BU$3/$BH$3)</f>
        <v>3626.1161562829993</v>
      </c>
      <c r="BI15" s="20">
        <f>'TuitionData-2Yr'!O16*($BU$3/$BI$3)</f>
        <v>3666.9887410440119</v>
      </c>
      <c r="BJ15" s="20">
        <f>'TuitionData-2Yr'!P16*($BU$3/$BJ$3)</f>
        <v>3560.1257985257985</v>
      </c>
      <c r="BK15" s="20">
        <f>'TuitionData-2Yr'!Q16*($BU$3/$BK$3)</f>
        <v>3602.0912246338194</v>
      </c>
      <c r="BL15" s="20">
        <f>'TuitionData-2Yr'!R16*($BU$3/$BL$3)</f>
        <v>3473.9345454545455</v>
      </c>
      <c r="BM15" s="20">
        <f>'TuitionData-2Yr'!S16*($BU$3/$BM$3)</f>
        <v>3653.8161559888576</v>
      </c>
      <c r="BN15" s="20">
        <f>'TuitionData-2Yr'!T16*($BU$3/$BN$3)</f>
        <v>3826.965137614679</v>
      </c>
      <c r="BO15" s="20">
        <f>'TuitionData-2Yr'!U16*($BU$3/$BO$3)</f>
        <v>3871.9362549800794</v>
      </c>
      <c r="BP15" s="20">
        <f>'TuitionData-2Yr'!V16*($BU$3/$BP$3)</f>
        <v>4034.7656045395024</v>
      </c>
      <c r="BQ15" s="20">
        <f>'TuitionData-2Yr'!W16*($BU$3/$BQ$3)</f>
        <v>4058.1678082191779</v>
      </c>
      <c r="BR15" s="20">
        <f>'TuitionData-2Yr'!X16*($BU$3/$BR$3)</f>
        <v>3993.5375577003779</v>
      </c>
      <c r="BS15" s="20">
        <f>'TuitionData-2Yr'!Y16*($BU$3/$BS$3)</f>
        <v>4277.0775031420199</v>
      </c>
      <c r="BT15" s="20">
        <f>'TuitionData-2Yr'!Z16*($BU$3/$BT$3)</f>
        <v>3764.5885286783046</v>
      </c>
      <c r="BU15" s="370">
        <f>'TuitionData-2Yr'!AA16*($BU$3/$BU$3)</f>
        <v>3794</v>
      </c>
      <c r="BV15" s="20">
        <f>'TuitionData-2Yr'!AD16*($CS$3/$BV$3)</f>
        <v>7881.9331536388154</v>
      </c>
      <c r="BW15" s="20">
        <f>'TuitionData-2Yr'!AE16*($CS$3/$BW$3)</f>
        <v>7976.4668852459017</v>
      </c>
      <c r="BX15" s="20">
        <f>'TuitionData-2Yr'!AF16*($CS$3/$BX$3)</f>
        <v>8185.9872611464971</v>
      </c>
      <c r="BY15" s="20">
        <f>'TuitionData-2Yr'!AG16*($CS$3/$BY$3)</f>
        <v>8236.2616822429918</v>
      </c>
      <c r="BZ15" s="20">
        <f>'TuitionData-2Yr'!AH16*($CS$3/$BZ$3)</f>
        <v>8550.0000000000018</v>
      </c>
      <c r="CA15" s="20">
        <f>'TuitionData-2Yr'!AI16*($CS$3/$CA$3)</f>
        <v>9604.0311937612496</v>
      </c>
      <c r="CB15" s="20">
        <f>'TuitionData-2Yr'!AJ16*($CS$3/$CB$3)</f>
        <v>8245</v>
      </c>
      <c r="CC15" s="20">
        <f>'TuitionData-2Yr'!AK16*($CS$3/$CC$3)</f>
        <v>8321.8208450704224</v>
      </c>
      <c r="CD15" s="20">
        <f>'TuitionData-2Yr'!AL16*($CS$3/$CD$3)</f>
        <v>8352.5596890616325</v>
      </c>
      <c r="CE15" s="20">
        <f>'TuitionData-2Yr'!AM16*($CS$3/$CE$3)</f>
        <v>8179.9673735725937</v>
      </c>
      <c r="CF15" s="20">
        <f>'TuitionData-2Yr'!AN16*($CS$3/$CF$3)</f>
        <v>8894.3569165786703</v>
      </c>
      <c r="CG15" s="20">
        <f>'TuitionData-2Yr'!AO16*($CS$3/$CG$3)</f>
        <v>8769.0767656090065</v>
      </c>
      <c r="CH15" s="20">
        <f>'TuitionData-2Yr'!AP16*($CS$3/$CH$3)</f>
        <v>8673.8594594594597</v>
      </c>
      <c r="CI15" s="20">
        <f>'TuitionData-2Yr'!AQ16*($CS$3/$CI$3)</f>
        <v>8635.6170696930858</v>
      </c>
      <c r="CJ15" s="20">
        <f>'TuitionData-2Yr'!AR16*($CS$3/$CJ$3)</f>
        <v>8211.9272727272728</v>
      </c>
      <c r="CK15" s="20">
        <f>'TuitionData-2Yr'!AS16*($CS$3/$CK$3)</f>
        <v>8817.4596100278541</v>
      </c>
      <c r="CL15" s="20">
        <f>'TuitionData-2Yr'!AT16*($CS$3/$CL$3)</f>
        <v>8886.352293577982</v>
      </c>
      <c r="CM15" s="20">
        <f>'TuitionData-2Yr'!AU16*($CS$3/$CM$3)</f>
        <v>8746.2629482071716</v>
      </c>
      <c r="CN15" s="20">
        <f>'TuitionData-2Yr'!AV16*($CS$3/$CN$3)</f>
        <v>8843.6804888694896</v>
      </c>
      <c r="CO15" s="20">
        <f>'TuitionData-2Yr'!AW16*($CS$3/$CO$3)</f>
        <v>8850.4212328767117</v>
      </c>
      <c r="CP15" s="20">
        <f>'TuitionData-2Yr'!AX16*($CS$3/$CP$3)</f>
        <v>8950.6605119597152</v>
      </c>
      <c r="CQ15" s="20">
        <f>'TuitionData-2Yr'!AY16*($CS$3/$CQ$3)</f>
        <v>9331.5257645580223</v>
      </c>
      <c r="CR15" s="20">
        <f>'TuitionData-2Yr'!AZ16*($CS$3/$CR$3)</f>
        <v>8144.7381546134675</v>
      </c>
      <c r="CS15" s="370">
        <f>'TuitionData-2Yr'!BA16*($CS$3/$CS$3)</f>
        <v>8265.5</v>
      </c>
      <c r="CT15" s="20">
        <f>'TuitionData-2Yr'!BD16*($DQ$3/$CT$3)</f>
        <v>0</v>
      </c>
      <c r="CU15" s="20">
        <f>'TuitionData-2Yr'!BE16*($DQ$3/$CU$3)</f>
        <v>0</v>
      </c>
      <c r="CV15" s="20">
        <f>'TuitionData-2Yr'!BF16*($DQ$3/$CV$3)</f>
        <v>0</v>
      </c>
      <c r="CW15" s="20">
        <f>'TuitionData-2Yr'!BG16*($DQ$3/$CW$3)</f>
        <v>0</v>
      </c>
      <c r="CX15" s="20">
        <f>'TuitionData-2Yr'!BH16*($DQ$3/$CX$3)</f>
        <v>0</v>
      </c>
      <c r="CY15" s="20">
        <f>'TuitionData-2Yr'!BI16*($DQ$3/$CY$3)</f>
        <v>0</v>
      </c>
      <c r="CZ15" s="20">
        <f>'TuitionData-2Yr'!BJ16*($DQ$3/$CZ$3)</f>
        <v>0</v>
      </c>
      <c r="DA15" s="20">
        <f>'TuitionData-2Yr'!BK16*($DQ$3/$DA$3)</f>
        <v>0</v>
      </c>
      <c r="DB15" s="20">
        <f>'TuitionData-2Yr'!BL16*($DQ$3/$DB$3)</f>
        <v>0</v>
      </c>
      <c r="DC15" s="20">
        <f>'TuitionData-2Yr'!BM16*($DQ$3/$DC$3)</f>
        <v>0</v>
      </c>
      <c r="DD15" s="20">
        <f>'TuitionData-2Yr'!BN16*($DQ$3/$DD$3)</f>
        <v>0</v>
      </c>
      <c r="DE15" s="20">
        <f>'TuitionData-2Yr'!BO16*($DQ$3/$DE$3)</f>
        <v>0</v>
      </c>
      <c r="DF15" s="20">
        <f>'TuitionData-2Yr'!BP16*($DQ$3/$DF$3)</f>
        <v>0</v>
      </c>
      <c r="DG15" s="20">
        <f>'TuitionData-2Yr'!BQ16*($DQ$3/$DG$3)</f>
        <v>0</v>
      </c>
      <c r="DH15" s="20">
        <f>'TuitionData-2Yr'!BR16*($DQ$3/$DH$3)</f>
        <v>0</v>
      </c>
      <c r="DI15" s="20">
        <f>'TuitionData-2Yr'!BS16*($DQ$3/$DI$3)</f>
        <v>0</v>
      </c>
      <c r="DJ15" s="20">
        <f>'TuitionData-2Yr'!BT16*($DQ$3/$DJ$3)</f>
        <v>0</v>
      </c>
      <c r="DK15" s="20">
        <f>'TuitionData-2Yr'!BU16*($DQ$3/$DK$3)</f>
        <v>0</v>
      </c>
      <c r="DL15" s="20">
        <f>'TuitionData-2Yr'!BV16*($DQ$3/$DL$3)</f>
        <v>0</v>
      </c>
      <c r="DM15" s="20">
        <f>'TuitionData-2Yr'!BW16*($DQ$3/$DM$3)</f>
        <v>0</v>
      </c>
      <c r="DN15" s="20">
        <f>'TuitionData-2Yr'!BX16*($DQ$3/$DN$3)</f>
        <v>0</v>
      </c>
      <c r="DO15" s="20">
        <f>'TuitionData-2Yr'!BY16*($DQ$3/$DO$3)</f>
        <v>0</v>
      </c>
      <c r="DP15" s="20">
        <f>'TuitionData-2Yr'!BZ16*($DQ$3/$DP$3)</f>
        <v>0</v>
      </c>
      <c r="DQ15" s="20">
        <f>'TuitionData-2Yr'!CA16*($DQ$3/$DQ$3)</f>
        <v>0</v>
      </c>
    </row>
    <row r="16" spans="1:124">
      <c r="A16" s="4" t="s">
        <v>26</v>
      </c>
      <c r="B16" s="85">
        <f>'TuitionData-4Yr'!F17*($Y$3/$B$3)</f>
        <v>3934.2857142857147</v>
      </c>
      <c r="C16" s="85">
        <f>'TuitionData-4Yr'!G17*($Y$3/$C$3)</f>
        <v>3828.5114754098363</v>
      </c>
      <c r="D16" s="2">
        <f>'TuitionData-4Yr'!H17*($Y$3/$D$3)</f>
        <v>3717.9974522292996</v>
      </c>
      <c r="E16" s="85">
        <f>'TuitionData-4Yr'!I17*($Y$3/$E$3)</f>
        <v>3697.9289719626172</v>
      </c>
      <c r="F16" s="85">
        <f>'TuitionData-4Yr'!J17*($Y$3/$F$3)</f>
        <v>4029.7500000000005</v>
      </c>
      <c r="G16" s="85">
        <f>'TuitionData-4Yr'!K17*($Y$3/$G$3)</f>
        <v>3945.8764247150575</v>
      </c>
      <c r="H16" s="85">
        <f>'TuitionData-4Yr'!L17*($Y$3/$H$3)</f>
        <v>3948.25</v>
      </c>
      <c r="I16" s="85">
        <f>'TuitionData-4Yr'!M17*($Y$3/$I$3)</f>
        <v>4419.5019718309859</v>
      </c>
      <c r="J16" s="85">
        <f>'TuitionData-4Yr'!N17*($Y$3/$J$3)</f>
        <v>4805.6102165463635</v>
      </c>
      <c r="K16" s="85">
        <f>'TuitionData-4Yr'!O17*($Y$3/$K$3)</f>
        <v>4706.3099510603588</v>
      </c>
      <c r="L16" s="85">
        <f>'TuitionData-4Yr'!P17*($Y$3/$L$3)</f>
        <v>4958.6863780359035</v>
      </c>
      <c r="M16" s="85">
        <f>'TuitionData-4Yr'!Q17*($Y$3/$M$3)</f>
        <v>5003.742067553736</v>
      </c>
      <c r="N16" s="85">
        <f>'TuitionData-4Yr'!R17*($Y$3/$N$3)</f>
        <v>5095.0879606879607</v>
      </c>
      <c r="O16" s="85">
        <f>'TuitionData-4Yr'!S17*($Y$3/$O$3)</f>
        <v>5226.2641683349411</v>
      </c>
      <c r="P16" s="85">
        <f>'TuitionData-4Yr'!T17*($Y$3/$P$3)</f>
        <v>5123.5527272727277</v>
      </c>
      <c r="Q16" s="85">
        <f>'TuitionData-4Yr'!U17*($Y$3/$Q$3)</f>
        <v>5232.969359331476</v>
      </c>
      <c r="R16" s="85">
        <f>'TuitionData-4Yr'!V17*($Y$3/$R$3)</f>
        <v>5563.585321100918</v>
      </c>
      <c r="S16" s="85">
        <f>'TuitionData-4Yr'!W17*($Y$3/$S$3)</f>
        <v>5848</v>
      </c>
      <c r="T16" s="85">
        <f>'TuitionData-4Yr'!X17*($Y$3/$T$3)</f>
        <v>6257.3059799214316</v>
      </c>
      <c r="U16" s="85">
        <f>'TuitionData-4Yr'!Y17*($Y$3/$U$3)</f>
        <v>6526.6027397260268</v>
      </c>
      <c r="V16" s="85">
        <f>'TuitionData-4Yr'!Z17*($Y$3/$V$3)</f>
        <v>6575.5971464540498</v>
      </c>
      <c r="W16" s="85">
        <f>'TuitionData-4Yr'!AA17*($Y$3/$W$3)</f>
        <v>6856.8613322161709</v>
      </c>
      <c r="X16" s="85">
        <f>'TuitionData-4Yr'!AB17*($Y$3/$X$3)</f>
        <v>7024.0099750623449</v>
      </c>
      <c r="Y16" s="370">
        <f>'TuitionData-4Yr'!AC17*($Y$3/$Y$3)</f>
        <v>7254.5</v>
      </c>
      <c r="Z16" s="85">
        <f>'TuitionData-4Yr'!AG17*($AW$3/$Z$3)</f>
        <v>7543.6010781671166</v>
      </c>
      <c r="AA16" s="85">
        <f>'TuitionData-4Yr'!AH17*($AW$3/$AA$3)</f>
        <v>7918.6780327868855</v>
      </c>
      <c r="AB16" s="85">
        <f>'TuitionData-4Yr'!AI17*($AW$3/$AB$3)</f>
        <v>7690.9299363057326</v>
      </c>
      <c r="AC16" s="85">
        <f>'TuitionData-4Yr'!AJ17*($AW$3/$AC$3)</f>
        <v>7596.4261682242995</v>
      </c>
      <c r="AD16" s="85">
        <f>'TuitionData-4Yr'!AK17*($AW$3/$AD$3)</f>
        <v>8319.0000000000018</v>
      </c>
      <c r="AE16" s="85">
        <f>'TuitionData-4Yr'!AL17*($AW$3/$AE$3)</f>
        <v>8144.3359328134384</v>
      </c>
      <c r="AF16" s="85">
        <f>'TuitionData-4Yr'!AM17*($AW$3/$AF$3)</f>
        <v>9085.0833333333339</v>
      </c>
      <c r="AG16" s="85">
        <f>'TuitionData-4Yr'!AN17*($AW$3/$AG$3)</f>
        <v>10171.957183098591</v>
      </c>
      <c r="AH16" s="85">
        <f>'TuitionData-4Yr'!AO17*($AW$3/$AH$3)</f>
        <v>10929.008328706275</v>
      </c>
      <c r="AI16" s="85">
        <f>'TuitionData-4Yr'!AP17*($AW$3/$AI$3)</f>
        <v>10703.177814029365</v>
      </c>
      <c r="AJ16" s="85">
        <f>'TuitionData-4Yr'!AQ17*($AW$3/$AJ$3)</f>
        <v>11045.0813093981</v>
      </c>
      <c r="AK16" s="85">
        <f>'TuitionData-4Yr'!AR17*($AW$3/$AK$3)</f>
        <v>11419.40634595701</v>
      </c>
      <c r="AL16" s="85">
        <f>'TuitionData-4Yr'!AS17*($AW$3/$AL$3)</f>
        <v>11683.636363636364</v>
      </c>
      <c r="AM16" s="85">
        <f>'TuitionData-4Yr'!AT17*($AW$3/$AM$3)</f>
        <v>12329.376521250702</v>
      </c>
      <c r="AN16" s="85">
        <f>'TuitionData-4Yr'!AU17*($AW$3/$AN$3)</f>
        <v>13113.49090909091</v>
      </c>
      <c r="AO16" s="85">
        <f>'TuitionData-4Yr'!AV17*($AW$3/$AO$3)</f>
        <v>13393.48077994429</v>
      </c>
      <c r="AP16" s="85">
        <f>'TuitionData-4Yr'!AW17*($AW$3/$AP$3)</f>
        <v>14154.605504587156</v>
      </c>
      <c r="AQ16" s="85">
        <f>'TuitionData-4Yr'!AX17*($AW$3/$AQ$3)</f>
        <v>14727.553784860556</v>
      </c>
      <c r="AR16" s="85">
        <f>'TuitionData-4Yr'!AY17*($AW$3/$AR$3)</f>
        <v>15579.153208206024</v>
      </c>
      <c r="AS16" s="85">
        <f>'TuitionData-4Yr'!AZ17*($AW$3/$AS$3)</f>
        <v>15964.397260273972</v>
      </c>
      <c r="AT16" s="85">
        <f>'TuitionData-4Yr'!BA17*($AW$3/$AT$3)</f>
        <v>15914.054553084348</v>
      </c>
      <c r="AU16" s="85">
        <f>'TuitionData-4Yr'!BB17*($AW$3/$AU$3)</f>
        <v>16435.033095936324</v>
      </c>
      <c r="AV16" s="85">
        <f>'TuitionData-4Yr'!BC17*($AW$3/$AV$3)</f>
        <v>16870.952618453866</v>
      </c>
      <c r="AW16" s="374">
        <f>'TuitionData-4Yr'!BD17*($AW$3/$AW$3)</f>
        <v>14186.5</v>
      </c>
      <c r="AX16" s="20">
        <f>'TuitionData-2Yr'!D17*($BU$3/$AX$3)</f>
        <v>1583.611859838275</v>
      </c>
      <c r="AY16" s="20">
        <f>'TuitionData-2Yr'!E17*($BU$3/$AY$3)</f>
        <v>1557.0885245901641</v>
      </c>
      <c r="AZ16" s="20">
        <f>'TuitionData-2Yr'!F17*($BU$3/$AZ$3)</f>
        <v>1512.4585987261148</v>
      </c>
      <c r="BA16" s="20">
        <f>'TuitionData-2Yr'!G17*($BU$3/$BA$3)</f>
        <v>1479.4766355140189</v>
      </c>
      <c r="BB16" s="20">
        <f>'TuitionData-2Yr'!H17*($BU$3/$BB$3)</f>
        <v>1500.0000000000002</v>
      </c>
      <c r="BC16" s="20">
        <f>'TuitionData-2Yr'!I17*($BU$3/$BC$3)</f>
        <v>1468.5062987402521</v>
      </c>
      <c r="BD16" s="20">
        <f>'TuitionData-2Yr'!J17*($BU$3/$BD$3)</f>
        <v>1487.5</v>
      </c>
      <c r="BE16" s="20">
        <f>'TuitionData-2Yr'!K17*($BU$3/$BE$3)</f>
        <v>1737.7352112676056</v>
      </c>
      <c r="BF16" s="20">
        <f>'TuitionData-2Yr'!L17*($BU$3/$BF$3)</f>
        <v>1905.6612992781791</v>
      </c>
      <c r="BG16" s="20">
        <f>'TuitionData-2Yr'!M17*($BU$3/$BG$3)</f>
        <v>1895.5693311582384</v>
      </c>
      <c r="BH16" s="20">
        <f>'TuitionData-2Yr'!N17*($BU$3/$BH$3)</f>
        <v>2068.0042238648366</v>
      </c>
      <c r="BI16" s="20">
        <f>'TuitionData-2Yr'!O17*($BU$3/$BI$3)</f>
        <v>2162.3582395087001</v>
      </c>
      <c r="BJ16" s="20">
        <f>'TuitionData-2Yr'!P17*($BU$3/$BJ$3)</f>
        <v>2093.1302211302213</v>
      </c>
      <c r="BK16" s="20">
        <f>'TuitionData-2Yr'!Q17*($BU$3/$BK$3)</f>
        <v>2044.9066006077801</v>
      </c>
      <c r="BL16" s="20">
        <f>'TuitionData-2Yr'!R17*($BU$3/$BL$3)</f>
        <v>2002.909090909091</v>
      </c>
      <c r="BM16" s="20">
        <f>'TuitionData-2Yr'!S17*($BU$3/$BM$3)</f>
        <v>2052.5013927576601</v>
      </c>
      <c r="BN16" s="20">
        <f>'TuitionData-2Yr'!T17*($BU$3/$BN$3)</f>
        <v>2358.1651376146792</v>
      </c>
      <c r="BO16" s="20">
        <f>'TuitionData-2Yr'!U17*($BU$3/$BO$3)</f>
        <v>2275.6972111553782</v>
      </c>
      <c r="BP16" s="20">
        <f>'TuitionData-2Yr'!V17*($BU$3/$BP$3)</f>
        <v>2397.7791357485812</v>
      </c>
      <c r="BQ16" s="20">
        <f>'TuitionData-2Yr'!W17*($BU$3/$BQ$3)</f>
        <v>2433.3287671232874</v>
      </c>
      <c r="BR16" s="20">
        <f>'TuitionData-2Yr'!X17*($BU$3/$BR$3)</f>
        <v>2568.1913554343269</v>
      </c>
      <c r="BS16" s="20">
        <f>'TuitionData-2Yr'!Y17*($BU$3/$BS$3)</f>
        <v>2615.1654796816088</v>
      </c>
      <c r="BT16" s="20">
        <f>'TuitionData-2Yr'!Z17*($BU$3/$BT$3)</f>
        <v>2787.83042394015</v>
      </c>
      <c r="BU16" s="370">
        <f>'TuitionData-2Yr'!AA17*($BU$3/$BU$3)</f>
        <v>3110</v>
      </c>
      <c r="BV16" s="20">
        <f>'TuitionData-2Yr'!AD17*($CS$3/$BV$3)</f>
        <v>3299.191374663073</v>
      </c>
      <c r="BW16" s="20">
        <f>'TuitionData-2Yr'!AE17*($CS$3/$BW$3)</f>
        <v>3322.8590163934427</v>
      </c>
      <c r="BX16" s="20">
        <f>'TuitionData-2Yr'!AF17*($CS$3/$BX$3)</f>
        <v>3274.3949044585988</v>
      </c>
      <c r="BY16" s="20">
        <f>'TuitionData-2Yr'!AG17*($CS$3/$BY$3)</f>
        <v>3605.6523364485984</v>
      </c>
      <c r="BZ16" s="20">
        <f>'TuitionData-2Yr'!AH17*($CS$3/$BZ$3)</f>
        <v>3600.0000000000005</v>
      </c>
      <c r="CA16" s="20">
        <f>'TuitionData-2Yr'!AI17*($CS$3/$CA$3)</f>
        <v>4044.2663467306547</v>
      </c>
      <c r="CB16" s="20">
        <f>'TuitionData-2Yr'!AJ17*($CS$3/$CB$3)</f>
        <v>4000.666666666667</v>
      </c>
      <c r="CC16" s="20">
        <f>'TuitionData-2Yr'!AK17*($CS$3/$CC$3)</f>
        <v>4203.6642253521122</v>
      </c>
      <c r="CD16" s="20">
        <f>'TuitionData-2Yr'!AL17*($CS$3/$CD$3)</f>
        <v>4349.5835646862861</v>
      </c>
      <c r="CE16" s="20">
        <f>'TuitionData-2Yr'!AM17*($CS$3/$CE$3)</f>
        <v>4323.6019575856444</v>
      </c>
      <c r="CF16" s="20">
        <f>'TuitionData-2Yr'!AN17*($CS$3/$CF$3)</f>
        <v>4456.549102428723</v>
      </c>
      <c r="CG16" s="20">
        <f>'TuitionData-2Yr'!AO17*($CS$3/$CG$3)</f>
        <v>4510.1330603889455</v>
      </c>
      <c r="CH16" s="20">
        <f>'TuitionData-2Yr'!AP17*($CS$3/$CH$3)</f>
        <v>4330.6142506142505</v>
      </c>
      <c r="CI16" s="20">
        <f>'TuitionData-2Yr'!AQ17*($CS$3/$CI$3)</f>
        <v>4291.9533939193179</v>
      </c>
      <c r="CJ16" s="20">
        <f>'TuitionData-2Yr'!AR17*($CS$3/$CJ$3)</f>
        <v>4061.4545454545455</v>
      </c>
      <c r="CK16" s="20">
        <f>'TuitionData-2Yr'!AS17*($CS$3/$CK$3)</f>
        <v>4339.119777158774</v>
      </c>
      <c r="CL16" s="20">
        <f>'TuitionData-2Yr'!AT17*($CS$3/$CL$3)</f>
        <v>4803.9192660550461</v>
      </c>
      <c r="CM16" s="20">
        <f>'TuitionData-2Yr'!AU17*($CS$3/$CM$3)</f>
        <v>4679.2669322709162</v>
      </c>
      <c r="CN16" s="20">
        <f>'TuitionData-2Yr'!AV17*($CS$3/$CN$3)</f>
        <v>4754.9541684853775</v>
      </c>
      <c r="CO16" s="20">
        <f>'TuitionData-2Yr'!AW17*($CS$3/$CO$3)</f>
        <v>4791.2054794520545</v>
      </c>
      <c r="CP16" s="20">
        <f>'TuitionData-2Yr'!AX17*($CS$3/$CP$3)</f>
        <v>4930.9274024339074</v>
      </c>
      <c r="CQ16" s="20">
        <f>'TuitionData-2Yr'!AY17*($CS$3/$CQ$3)</f>
        <v>4961.6355257645582</v>
      </c>
      <c r="CR16" s="20">
        <f>'TuitionData-2Yr'!AZ17*($CS$3/$CR$3)</f>
        <v>5087.2817955112223</v>
      </c>
      <c r="CS16" s="370">
        <f>'TuitionData-2Yr'!BA17*($CS$3/$CS$3)</f>
        <v>5400</v>
      </c>
      <c r="CT16" s="20">
        <f>'TuitionData-2Yr'!BD17*($DQ$3/$CT$3)</f>
        <v>0</v>
      </c>
      <c r="CU16" s="20">
        <f>'TuitionData-2Yr'!BE17*($DQ$3/$CU$3)</f>
        <v>0</v>
      </c>
      <c r="CV16" s="20">
        <f>'TuitionData-2Yr'!BF17*($DQ$3/$CV$3)</f>
        <v>0</v>
      </c>
      <c r="CW16" s="20">
        <f>'TuitionData-2Yr'!BG17*($DQ$3/$CW$3)</f>
        <v>0</v>
      </c>
      <c r="CX16" s="20">
        <f>'TuitionData-2Yr'!BH17*($DQ$3/$CX$3)</f>
        <v>0</v>
      </c>
      <c r="CY16" s="20">
        <f>'TuitionData-2Yr'!BI17*($DQ$3/$CY$3)</f>
        <v>0</v>
      </c>
      <c r="CZ16" s="20">
        <f>'TuitionData-2Yr'!BJ17*($DQ$3/$CZ$3)</f>
        <v>0</v>
      </c>
      <c r="DA16" s="20">
        <f>'TuitionData-2Yr'!BK17*($DQ$3/$DA$3)</f>
        <v>0</v>
      </c>
      <c r="DB16" s="20">
        <f>'TuitionData-2Yr'!BL17*($DQ$3/$DB$3)</f>
        <v>0</v>
      </c>
      <c r="DC16" s="20">
        <f>'TuitionData-2Yr'!BM17*($DQ$3/$DC$3)</f>
        <v>0</v>
      </c>
      <c r="DD16" s="20">
        <f>'TuitionData-2Yr'!BN17*($DQ$3/$DD$3)</f>
        <v>0</v>
      </c>
      <c r="DE16" s="20">
        <f>'TuitionData-2Yr'!BO17*($DQ$3/$DE$3)</f>
        <v>0</v>
      </c>
      <c r="DF16" s="20">
        <f>'TuitionData-2Yr'!BP17*($DQ$3/$DF$3)</f>
        <v>0</v>
      </c>
      <c r="DG16" s="20">
        <f>'TuitionData-2Yr'!BQ17*($DQ$3/$DG$3)</f>
        <v>0</v>
      </c>
      <c r="DH16" s="20">
        <f>'TuitionData-2Yr'!BR17*($DQ$3/$DH$3)</f>
        <v>0</v>
      </c>
      <c r="DI16" s="20">
        <f>'TuitionData-2Yr'!BS17*($DQ$3/$DI$3)</f>
        <v>0</v>
      </c>
      <c r="DJ16" s="20">
        <f>'TuitionData-2Yr'!BT17*($DQ$3/$DJ$3)</f>
        <v>0</v>
      </c>
      <c r="DK16" s="20">
        <f>'TuitionData-2Yr'!BU17*($DQ$3/$DK$3)</f>
        <v>0</v>
      </c>
      <c r="DL16" s="20">
        <f>'TuitionData-2Yr'!BV17*($DQ$3/$DL$3)</f>
        <v>0</v>
      </c>
      <c r="DM16" s="20">
        <f>'TuitionData-2Yr'!BW17*($DQ$3/$DM$3)</f>
        <v>0</v>
      </c>
      <c r="DN16" s="20">
        <f>'TuitionData-2Yr'!BX17*($DQ$3/$DN$3)</f>
        <v>0</v>
      </c>
      <c r="DO16" s="20">
        <f>'TuitionData-2Yr'!BY17*($DQ$3/$DO$3)</f>
        <v>0</v>
      </c>
      <c r="DP16" s="20">
        <f>'TuitionData-2Yr'!BZ17*($DQ$3/$DP$3)</f>
        <v>0</v>
      </c>
      <c r="DQ16" s="20">
        <f>'TuitionData-2Yr'!CA17*($DQ$3/$DQ$3)</f>
        <v>0</v>
      </c>
    </row>
    <row r="17" spans="1:121">
      <c r="A17" s="4" t="s">
        <v>27</v>
      </c>
      <c r="B17" s="85">
        <f>'TuitionData-4Yr'!F18*($Y$3/$B$3)</f>
        <v>2403.4609164420485</v>
      </c>
      <c r="C17" s="85">
        <f>'TuitionData-4Yr'!G18*($Y$3/$C$3)</f>
        <v>2597.2878688524593</v>
      </c>
      <c r="D17" s="2">
        <f>'TuitionData-4Yr'!H18*($Y$3/$D$3)</f>
        <v>2594.5681528662421</v>
      </c>
      <c r="E17" s="85">
        <f>'TuitionData-4Yr'!I18*($Y$3/$E$3)</f>
        <v>2649.3308411214953</v>
      </c>
      <c r="F17" s="85">
        <f>'TuitionData-4Yr'!J18*($Y$3/$F$3)</f>
        <v>2689.5000000000005</v>
      </c>
      <c r="G17" s="85">
        <f>'TuitionData-4Yr'!K18*($Y$3/$G$3)</f>
        <v>2774.0083983203363</v>
      </c>
      <c r="H17" s="85">
        <f>'TuitionData-4Yr'!L18*($Y$3/$H$3)</f>
        <v>2823.416666666667</v>
      </c>
      <c r="I17" s="85">
        <f>'TuitionData-4Yr'!M18*($Y$3/$I$3)</f>
        <v>3241.0140845070423</v>
      </c>
      <c r="J17" s="85">
        <f>'TuitionData-4Yr'!N18*($Y$3/$J$3)</f>
        <v>3799.0893947806776</v>
      </c>
      <c r="K17" s="85">
        <f>'TuitionData-4Yr'!O18*($Y$3/$K$3)</f>
        <v>3896.3001631321372</v>
      </c>
      <c r="L17" s="85">
        <f>'TuitionData-4Yr'!P18*($Y$3/$L$3)</f>
        <v>4230.361140443506</v>
      </c>
      <c r="M17" s="85">
        <f>'TuitionData-4Yr'!Q18*($Y$3/$M$3)</f>
        <v>4272.0982599795288</v>
      </c>
      <c r="N17" s="85">
        <f>'TuitionData-4Yr'!R18*($Y$3/$N$3)</f>
        <v>4584.4363636363641</v>
      </c>
      <c r="O17" s="85">
        <f>'TuitionData-4Yr'!S18*($Y$3/$O$3)</f>
        <v>4753.8202295738338</v>
      </c>
      <c r="P17" s="85">
        <f>'TuitionData-4Yr'!T18*($Y$3/$P$3)</f>
        <v>4644.5236363636368</v>
      </c>
      <c r="Q17" s="85">
        <f>'TuitionData-4Yr'!U18*($Y$3/$Q$3)</f>
        <v>4921.0027855153203</v>
      </c>
      <c r="R17" s="85">
        <f>'TuitionData-4Yr'!V18*($Y$3/$R$3)</f>
        <v>5386.7229357798169</v>
      </c>
      <c r="S17" s="85">
        <f>'TuitionData-4Yr'!W18*($Y$3/$S$3)</f>
        <v>5837.7051792828679</v>
      </c>
      <c r="T17" s="85">
        <f>'TuitionData-4Yr'!X18*($Y$3/$T$3)</f>
        <v>6275.4709733740719</v>
      </c>
      <c r="U17" s="85">
        <f>'TuitionData-4Yr'!Y18*($Y$3/$U$3)</f>
        <v>6437.5273972602736</v>
      </c>
      <c r="V17" s="85">
        <f>'TuitionData-4Yr'!Z18*($Y$3/$V$3)</f>
        <v>6448.2148552245071</v>
      </c>
      <c r="W17" s="85">
        <f>'TuitionData-4Yr'!AA18*($Y$3/$W$3)</f>
        <v>6748.1524926686216</v>
      </c>
      <c r="X17" s="85">
        <f>'TuitionData-4Yr'!AB18*($Y$3/$X$3)</f>
        <v>6881.0573566084795</v>
      </c>
      <c r="Y17" s="370">
        <f>'TuitionData-4Yr'!AC18*($Y$3/$Y$3)</f>
        <v>6897</v>
      </c>
      <c r="Z17" s="85">
        <f>'TuitionData-4Yr'!AG18*($AW$3/$Z$3)</f>
        <v>12901.487870619947</v>
      </c>
      <c r="AA17" s="85">
        <f>'TuitionData-4Yr'!AH18*($AW$3/$AA$3)</f>
        <v>13535.433442622951</v>
      </c>
      <c r="AB17" s="85">
        <f>'TuitionData-4Yr'!AI18*($AW$3/$AB$3)</f>
        <v>13747.780891719745</v>
      </c>
      <c r="AC17" s="85">
        <f>'TuitionData-4Yr'!AJ18*($AW$3/$AC$3)</f>
        <v>13499.842990654206</v>
      </c>
      <c r="AD17" s="85">
        <f>'TuitionData-4Yr'!AK18*($AW$3/$AD$3)</f>
        <v>13594.500000000002</v>
      </c>
      <c r="AE17" s="85">
        <f>'TuitionData-4Yr'!AL18*($AW$3/$AE$3)</f>
        <v>13447.11217756449</v>
      </c>
      <c r="AF17" s="85">
        <f>'TuitionData-4Yr'!AM18*($AW$3/$AF$3)</f>
        <v>13115.5</v>
      </c>
      <c r="AG17" s="85">
        <f>'TuitionData-4Yr'!AN18*($AW$3/$AG$3)</f>
        <v>14108.754929577464</v>
      </c>
      <c r="AH17" s="85">
        <f>'TuitionData-4Yr'!AO18*($AW$3/$AH$3)</f>
        <v>15763.162687395892</v>
      </c>
      <c r="AI17" s="85">
        <f>'TuitionData-4Yr'!AP18*($AW$3/$AI$3)</f>
        <v>16201.526916802612</v>
      </c>
      <c r="AJ17" s="85">
        <f>'TuitionData-4Yr'!AQ18*($AW$3/$AJ$3)</f>
        <v>16338.525871172124</v>
      </c>
      <c r="AK17" s="85">
        <f>'TuitionData-4Yr'!AR18*($AW$3/$AK$3)</f>
        <v>16314.153531218013</v>
      </c>
      <c r="AL17" s="85">
        <f>'TuitionData-4Yr'!AS18*($AW$3/$AL$3)</f>
        <v>16558.584766584769</v>
      </c>
      <c r="AM17" s="85">
        <f>'TuitionData-4Yr'!AT18*($AW$3/$AM$3)</f>
        <v>16433.292526608384</v>
      </c>
      <c r="AN17" s="85">
        <f>'TuitionData-4Yr'!AU18*($AW$3/$AN$3)</f>
        <v>16014.370909090911</v>
      </c>
      <c r="AO17" s="85">
        <f>'TuitionData-4Yr'!AV18*($AW$3/$AO$3)</f>
        <v>17091.67688022284</v>
      </c>
      <c r="AP17" s="85">
        <f>'TuitionData-4Yr'!AW18*($AW$3/$AP$3)</f>
        <v>18174.715596330276</v>
      </c>
      <c r="AQ17" s="85">
        <f>'TuitionData-4Yr'!AX18*($AW$3/$AQ$3)</f>
        <v>18644.462151394422</v>
      </c>
      <c r="AR17" s="85">
        <f>'TuitionData-4Yr'!AY18*($AW$3/$AR$3)</f>
        <v>19347.855085115669</v>
      </c>
      <c r="AS17" s="85">
        <f>'TuitionData-4Yr'!AZ18*($AW$3/$AS$3)</f>
        <v>19366.027397260274</v>
      </c>
      <c r="AT17" s="85">
        <f>'TuitionData-4Yr'!BA18*($AW$3/$AT$3)</f>
        <v>19978.474192194713</v>
      </c>
      <c r="AU17" s="85">
        <f>'TuitionData-4Yr'!BB18*($AW$3/$AU$3)</f>
        <v>20206.51193967323</v>
      </c>
      <c r="AV17" s="85">
        <f>'TuitionData-4Yr'!BC18*($AW$3/$AV$3)</f>
        <v>20281.975062344143</v>
      </c>
      <c r="AW17" s="374">
        <f>'TuitionData-4Yr'!BD18*($AW$3/$AW$3)</f>
        <v>20266</v>
      </c>
      <c r="AX17" s="20">
        <f>'TuitionData-2Yr'!D18*($BU$3/$AX$3)</f>
        <v>918.82479784366581</v>
      </c>
      <c r="AY17" s="20">
        <f>'TuitionData-2Yr'!E18*($BU$3/$AY$3)</f>
        <v>894.12196721311477</v>
      </c>
      <c r="AZ17" s="20">
        <f>'TuitionData-2Yr'!F18*($BU$3/$AZ$3)</f>
        <v>901.23821656050961</v>
      </c>
      <c r="BA17" s="20">
        <f>'TuitionData-2Yr'!G18*($BU$3/$BA$3)</f>
        <v>881.58504672897197</v>
      </c>
      <c r="BB17" s="20">
        <f>'TuitionData-2Yr'!H18*($BU$3/$BB$3)</f>
        <v>867.00000000000011</v>
      </c>
      <c r="BC17" s="20">
        <f>'TuitionData-2Yr'!I18*($BU$3/$BC$3)</f>
        <v>1141.029394121176</v>
      </c>
      <c r="BD17" s="20">
        <f>'TuitionData-2Yr'!J18*($BU$3/$BD$3)</f>
        <v>1289.1666666666667</v>
      </c>
      <c r="BE17" s="20">
        <f>'TuitionData-2Yr'!K18*($BU$3/$BE$3)</f>
        <v>1392.9464788732394</v>
      </c>
      <c r="BF17" s="20">
        <f>'TuitionData-2Yr'!L18*($BU$3/$BF$3)</f>
        <v>1533.2282065519157</v>
      </c>
      <c r="BG17" s="20">
        <f>'TuitionData-2Yr'!M18*($BU$3/$BG$3)</f>
        <v>1552.1305057096249</v>
      </c>
      <c r="BH17" s="20">
        <f>'TuitionData-2Yr'!N18*($BU$3/$BH$3)</f>
        <v>1621.4445617740234</v>
      </c>
      <c r="BI17" s="20">
        <f>'TuitionData-2Yr'!O18*($BU$3/$BI$3)</f>
        <v>1658.7267144319344</v>
      </c>
      <c r="BJ17" s="20">
        <f>'TuitionData-2Yr'!P18*($BU$3/$BJ$3)</f>
        <v>1592.7036855036856</v>
      </c>
      <c r="BK17" s="20">
        <f>'TuitionData-2Yr'!Q18*($BU$3/$BK$3)</f>
        <v>1655.9042530208978</v>
      </c>
      <c r="BL17" s="20">
        <f>'TuitionData-2Yr'!R18*($BU$3/$BL$3)</f>
        <v>1584.5236363636363</v>
      </c>
      <c r="BM17" s="20">
        <f>'TuitionData-2Yr'!S18*($BU$3/$BM$3)</f>
        <v>1911.5766016713092</v>
      </c>
      <c r="BN17" s="20">
        <f>'TuitionData-2Yr'!T18*($BU$3/$BN$3)</f>
        <v>2018.4770642201836</v>
      </c>
      <c r="BO17" s="20">
        <f>'TuitionData-2Yr'!U18*($BU$3/$BO$3)</f>
        <v>2378.6454183266933</v>
      </c>
      <c r="BP17" s="20">
        <f>'TuitionData-2Yr'!V18*($BU$3/$BP$3)</f>
        <v>2437.3147097337405</v>
      </c>
      <c r="BQ17" s="20">
        <f>'TuitionData-2Yr'!W18*($BU$3/$BQ$3)</f>
        <v>2478.9143835616437</v>
      </c>
      <c r="BR17" s="20">
        <f>'TuitionData-2Yr'!X18*($BU$3/$BR$3)</f>
        <v>2450.5681913554345</v>
      </c>
      <c r="BS17" s="20">
        <f>'TuitionData-2Yr'!Y18*($BU$3/$BS$3)</f>
        <v>2456.2044407205699</v>
      </c>
      <c r="BT17" s="20">
        <f>'TuitionData-2Yr'!Z18*($BU$3/$BT$3)</f>
        <v>2568.0598503740653</v>
      </c>
      <c r="BU17" s="370">
        <f>'TuitionData-2Yr'!AA18*($BU$3/$BU$3)</f>
        <v>2532</v>
      </c>
      <c r="BV17" s="20">
        <f>'TuitionData-2Yr'!AD18*($CS$3/$BV$3)</f>
        <v>7447.9245283018872</v>
      </c>
      <c r="BW17" s="20">
        <f>'TuitionData-2Yr'!AE18*($CS$3/$BW$3)</f>
        <v>7247.68524590164</v>
      </c>
      <c r="BX17" s="20">
        <f>'TuitionData-2Yr'!AF18*($CS$3/$BX$3)</f>
        <v>7074.2522292993635</v>
      </c>
      <c r="BY17" s="20">
        <f>'TuitionData-2Yr'!AG18*($CS$3/$BY$3)</f>
        <v>6919.9850467289725</v>
      </c>
      <c r="BZ17" s="20">
        <f>'TuitionData-2Yr'!AH18*($CS$3/$BZ$3)</f>
        <v>6805.5000000000009</v>
      </c>
      <c r="CA17" s="20">
        <f>'TuitionData-2Yr'!AI18*($CS$3/$CA$3)</f>
        <v>7020.9286142771452</v>
      </c>
      <c r="CB17" s="20">
        <f>'TuitionData-2Yr'!AJ18*($CS$3/$CB$3)</f>
        <v>7737.8333333333339</v>
      </c>
      <c r="CC17" s="20">
        <f>'TuitionData-2Yr'!AK18*($CS$3/$CC$3)</f>
        <v>7646.0349295774649</v>
      </c>
      <c r="CD17" s="20">
        <f>'TuitionData-2Yr'!AL18*($CS$3/$CD$3)</f>
        <v>8340.3264852859538</v>
      </c>
      <c r="CE17" s="20">
        <f>'TuitionData-2Yr'!AM18*($CS$3/$CE$3)</f>
        <v>8431.556280587276</v>
      </c>
      <c r="CF17" s="20">
        <f>'TuitionData-2Yr'!AN18*($CS$3/$CF$3)</f>
        <v>8763.1678986272454</v>
      </c>
      <c r="CG17" s="20">
        <f>'TuitionData-2Yr'!AO18*($CS$3/$CG$3)</f>
        <v>8874.9396110542475</v>
      </c>
      <c r="CH17" s="20">
        <f>'TuitionData-2Yr'!AP18*($CS$3/$CH$3)</f>
        <v>8521.6864864864874</v>
      </c>
      <c r="CI17" s="20">
        <f>'TuitionData-2Yr'!AQ18*($CS$3/$CI$3)</f>
        <v>8850.6848328604556</v>
      </c>
      <c r="CJ17" s="20">
        <f>'TuitionData-2Yr'!AR18*($CS$3/$CJ$3)</f>
        <v>8397.4189090909094</v>
      </c>
      <c r="CK17" s="20">
        <f>'TuitionData-2Yr'!AS18*($CS$3/$CK$3)</f>
        <v>8868.7153203342623</v>
      </c>
      <c r="CL17" s="20">
        <f>'TuitionData-2Yr'!AT18*($CS$3/$CL$3)</f>
        <v>8486.5871559633033</v>
      </c>
      <c r="CM17" s="20">
        <f>'TuitionData-2Yr'!AU18*($CS$3/$CM$3)</f>
        <v>8620.5577689243019</v>
      </c>
      <c r="CN17" s="20">
        <f>'TuitionData-2Yr'!AV18*($CS$3/$CN$3)</f>
        <v>9002.3570493234402</v>
      </c>
      <c r="CO17" s="20">
        <f>'TuitionData-2Yr'!AW18*($CS$3/$CO$3)</f>
        <v>8916.4417808219168</v>
      </c>
      <c r="CP17" s="20">
        <f>'TuitionData-2Yr'!AX18*($CS$3/$CP$3)</f>
        <v>8760.1007133864878</v>
      </c>
      <c r="CQ17" s="20">
        <f>'TuitionData-2Yr'!AY18*($CS$3/$CQ$3)</f>
        <v>8753.6254713028902</v>
      </c>
      <c r="CR17" s="20">
        <f>'TuitionData-2Yr'!AZ18*($CS$3/$CR$3)</f>
        <v>8819.3117206982552</v>
      </c>
      <c r="CS17" s="370">
        <f>'TuitionData-2Yr'!BA18*($CS$3/$CS$3)</f>
        <v>8676</v>
      </c>
      <c r="CT17" s="20">
        <f>'TuitionData-2Yr'!BD18*($DQ$3/$CT$3)</f>
        <v>0</v>
      </c>
      <c r="CU17" s="20">
        <f>'TuitionData-2Yr'!BE18*($DQ$3/$CU$3)</f>
        <v>0</v>
      </c>
      <c r="CV17" s="20">
        <f>'TuitionData-2Yr'!BF18*($DQ$3/$CV$3)</f>
        <v>0</v>
      </c>
      <c r="CW17" s="20">
        <f>'TuitionData-2Yr'!BG18*($DQ$3/$CW$3)</f>
        <v>0</v>
      </c>
      <c r="CX17" s="20">
        <f>'TuitionData-2Yr'!BH18*($DQ$3/$CX$3)</f>
        <v>0</v>
      </c>
      <c r="CY17" s="20">
        <f>'TuitionData-2Yr'!BI18*($DQ$3/$CY$3)</f>
        <v>0</v>
      </c>
      <c r="CZ17" s="20">
        <f>'TuitionData-2Yr'!BJ18*($DQ$3/$CZ$3)</f>
        <v>0</v>
      </c>
      <c r="DA17" s="20">
        <f>'TuitionData-2Yr'!BK18*($DQ$3/$DA$3)</f>
        <v>0</v>
      </c>
      <c r="DB17" s="20">
        <f>'TuitionData-2Yr'!BL18*($DQ$3/$DB$3)</f>
        <v>0</v>
      </c>
      <c r="DC17" s="20">
        <f>'TuitionData-2Yr'!BM18*($DQ$3/$DC$3)</f>
        <v>0</v>
      </c>
      <c r="DD17" s="20">
        <f>'TuitionData-2Yr'!BN18*($DQ$3/$DD$3)</f>
        <v>0</v>
      </c>
      <c r="DE17" s="20">
        <f>'TuitionData-2Yr'!BO18*($DQ$3/$DE$3)</f>
        <v>0</v>
      </c>
      <c r="DF17" s="20">
        <f>'TuitionData-2Yr'!BP18*($DQ$3/$DF$3)</f>
        <v>0</v>
      </c>
      <c r="DG17" s="20">
        <f>'TuitionData-2Yr'!BQ18*($DQ$3/$DG$3)</f>
        <v>0</v>
      </c>
      <c r="DH17" s="20">
        <f>'TuitionData-2Yr'!BR18*($DQ$3/$DH$3)</f>
        <v>0</v>
      </c>
      <c r="DI17" s="20">
        <f>'TuitionData-2Yr'!BS18*($DQ$3/$DI$3)</f>
        <v>0</v>
      </c>
      <c r="DJ17" s="20">
        <f>'TuitionData-2Yr'!BT18*($DQ$3/$DJ$3)</f>
        <v>0</v>
      </c>
      <c r="DK17" s="20">
        <f>'TuitionData-2Yr'!BU18*($DQ$3/$DK$3)</f>
        <v>0</v>
      </c>
      <c r="DL17" s="20">
        <f>'TuitionData-2Yr'!BV18*($DQ$3/$DL$3)</f>
        <v>0</v>
      </c>
      <c r="DM17" s="20">
        <f>'TuitionData-2Yr'!BW18*($DQ$3/$DM$3)</f>
        <v>0</v>
      </c>
      <c r="DN17" s="20">
        <f>'TuitionData-2Yr'!BX18*($DQ$3/$DN$3)</f>
        <v>0</v>
      </c>
      <c r="DO17" s="20">
        <f>'TuitionData-2Yr'!BY18*($DQ$3/$DO$3)</f>
        <v>0</v>
      </c>
      <c r="DP17" s="20">
        <f>'TuitionData-2Yr'!BZ18*($DQ$3/$DP$3)</f>
        <v>0</v>
      </c>
      <c r="DQ17" s="20">
        <f>'TuitionData-2Yr'!CA18*($DQ$3/$DQ$3)</f>
        <v>0</v>
      </c>
    </row>
    <row r="18" spans="1:121">
      <c r="A18" s="4" t="s">
        <v>28</v>
      </c>
      <c r="B18" s="85">
        <f>'TuitionData-4Yr'!F19*($Y$3/$B$3)</f>
        <v>2512.3342318059299</v>
      </c>
      <c r="C18" s="85">
        <f>'TuitionData-4Yr'!G19*($Y$3/$C$3)</f>
        <v>2674.3396721311478</v>
      </c>
      <c r="D18" s="2">
        <f>'TuitionData-4Yr'!H19*($Y$3/$D$3)</f>
        <v>2631.2101910828028</v>
      </c>
      <c r="E18" s="85">
        <f>'TuitionData-4Yr'!I19*($Y$3/$E$3)</f>
        <v>2822.0635514018695</v>
      </c>
      <c r="F18" s="85">
        <f>'TuitionData-4Yr'!J19*($Y$3/$F$3)</f>
        <v>2806.5000000000005</v>
      </c>
      <c r="G18" s="85">
        <f>'TuitionData-4Yr'!K19*($Y$3/$G$3)</f>
        <v>2903.2369526094785</v>
      </c>
      <c r="H18" s="85">
        <f>'TuitionData-4Yr'!L19*($Y$3/$H$3)</f>
        <v>2823.416666666667</v>
      </c>
      <c r="I18" s="85">
        <f>'TuitionData-4Yr'!M19*($Y$3/$I$3)</f>
        <v>3006.0405633802816</v>
      </c>
      <c r="J18" s="85">
        <f>'TuitionData-4Yr'!N19*($Y$3/$J$3)</f>
        <v>3188.4486396446423</v>
      </c>
      <c r="K18" s="85">
        <f>'TuitionData-4Yr'!O19*($Y$3/$K$3)</f>
        <v>3678.3230016313214</v>
      </c>
      <c r="L18" s="85">
        <f>'TuitionData-4Yr'!P19*($Y$3/$L$3)</f>
        <v>3886.555438225977</v>
      </c>
      <c r="M18" s="85">
        <f>'TuitionData-4Yr'!Q19*($Y$3/$M$3)</f>
        <v>4096.7041965199587</v>
      </c>
      <c r="N18" s="85">
        <f>'TuitionData-4Yr'!R19*($Y$3/$N$3)</f>
        <v>4201.5980343980345</v>
      </c>
      <c r="O18" s="85">
        <f>'TuitionData-4Yr'!S19*($Y$3/$O$3)</f>
        <v>4514.3076058934512</v>
      </c>
      <c r="P18" s="85">
        <f>'TuitionData-4Yr'!T19*($Y$3/$P$3)</f>
        <v>4696.8218181818183</v>
      </c>
      <c r="Q18" s="85">
        <f>'TuitionData-4Yr'!U19*($Y$3/$Q$3)</f>
        <v>4797.1253481894146</v>
      </c>
      <c r="R18" s="85">
        <f>'TuitionData-4Yr'!V19*($Y$3/$R$3)</f>
        <v>4976.7390825688071</v>
      </c>
      <c r="S18" s="85">
        <f>'TuitionData-4Yr'!W19*($Y$3/$S$3)</f>
        <v>5112.1912350597604</v>
      </c>
      <c r="T18" s="85">
        <f>'TuitionData-4Yr'!X19*($Y$3/$T$3)</f>
        <v>5391.7974683544298</v>
      </c>
      <c r="U18" s="85">
        <f>'TuitionData-4Yr'!Y19*($Y$3/$U$3)</f>
        <v>5569.8287671232874</v>
      </c>
      <c r="V18" s="85">
        <f>'TuitionData-4Yr'!Z19*($Y$3/$V$3)</f>
        <v>5843.1489718841804</v>
      </c>
      <c r="W18" s="85">
        <f>'TuitionData-4Yr'!AA19*($Y$3/$W$3)</f>
        <v>6127.1788856304984</v>
      </c>
      <c r="X18" s="85">
        <f>'TuitionData-4Yr'!AB19*($Y$3/$X$3)</f>
        <v>6806.7830423940159</v>
      </c>
      <c r="Y18" s="370">
        <f>'TuitionData-4Yr'!AC19*($Y$3/$Y$3)</f>
        <v>7005</v>
      </c>
      <c r="Z18" s="85">
        <f>'TuitionData-4Yr'!AG19*($AW$3/$Z$3)</f>
        <v>6080.4097035040431</v>
      </c>
      <c r="AA18" s="85">
        <f>'TuitionData-4Yr'!AH19*($AW$3/$AA$3)</f>
        <v>6213.9068852459022</v>
      </c>
      <c r="AB18" s="85">
        <f>'TuitionData-4Yr'!AI19*($AW$3/$AB$3)</f>
        <v>6144.9477707006372</v>
      </c>
      <c r="AC18" s="85">
        <f>'TuitionData-4Yr'!AJ19*($AW$3/$AC$3)</f>
        <v>6609.2186915887851</v>
      </c>
      <c r="AD18" s="85">
        <f>'TuitionData-4Yr'!AK19*($AW$3/$AD$3)</f>
        <v>6549.0000000000009</v>
      </c>
      <c r="AE18" s="85">
        <f>'TuitionData-4Yr'!AL19*($AW$3/$AE$3)</f>
        <v>6802.121175764848</v>
      </c>
      <c r="AF18" s="85">
        <f>'TuitionData-4Yr'!AM19*($AW$3/$AF$3)</f>
        <v>6584.666666666667</v>
      </c>
      <c r="AG18" s="85">
        <f>'TuitionData-4Yr'!AN19*($AW$3/$AG$3)</f>
        <v>6996.6253521126764</v>
      </c>
      <c r="AH18" s="85">
        <f>'TuitionData-4Yr'!AO19*($AW$3/$AH$3)</f>
        <v>7441.18600777346</v>
      </c>
      <c r="AI18" s="85">
        <f>'TuitionData-4Yr'!AP19*($AW$3/$AI$3)</f>
        <v>8848.8743882544859</v>
      </c>
      <c r="AJ18" s="85">
        <f>'TuitionData-4Yr'!AQ19*($AW$3/$AJ$3)</f>
        <v>9538.6694825765589</v>
      </c>
      <c r="AK18" s="85">
        <f>'TuitionData-4Yr'!AR19*($AW$3/$AK$3)</f>
        <v>10110.214943705219</v>
      </c>
      <c r="AL18" s="85">
        <f>'TuitionData-4Yr'!AS19*($AW$3/$AL$3)</f>
        <v>10308.66633906634</v>
      </c>
      <c r="AM18" s="85">
        <f>'TuitionData-4Yr'!AT19*($AW$3/$AM$3)</f>
        <v>10946.244005012026</v>
      </c>
      <c r="AN18" s="85">
        <f>'TuitionData-4Yr'!AU19*($AW$3/$AN$3)</f>
        <v>11389.876363636364</v>
      </c>
      <c r="AO18" s="85">
        <f>'TuitionData-4Yr'!AV19*($AW$3/$AO$3)</f>
        <v>11633.114206128133</v>
      </c>
      <c r="AP18" s="85">
        <f>'TuitionData-4Yr'!AW19*($AW$3/$AP$3)</f>
        <v>12040.117431192661</v>
      </c>
      <c r="AQ18" s="85">
        <f>'TuitionData-4Yr'!AX19*($AW$3/$AQ$3)</f>
        <v>12134.342629482071</v>
      </c>
      <c r="AR18" s="85">
        <f>'TuitionData-4Yr'!AY19*($AW$3/$AR$3)</f>
        <v>12549.873417721519</v>
      </c>
      <c r="AS18" s="85">
        <f>'TuitionData-4Yr'!AZ19*($AW$3/$AS$3)</f>
        <v>13094.075342465752</v>
      </c>
      <c r="AT18" s="85">
        <f>'TuitionData-4Yr'!BA19*($AW$3/$AT$3)</f>
        <v>13744.960134284516</v>
      </c>
      <c r="AU18" s="85">
        <f>'TuitionData-4Yr'!BB19*($AW$3/$AU$3)</f>
        <v>14492.836866359448</v>
      </c>
      <c r="AV18" s="85">
        <f>'TuitionData-4Yr'!BC19*($AW$3/$AV$3)</f>
        <v>15475.511221945138</v>
      </c>
      <c r="AW18" s="374">
        <f>'TuitionData-4Yr'!BD19*($AW$3/$AW$3)</f>
        <v>15390</v>
      </c>
      <c r="AX18" s="20">
        <f>'TuitionData-2Yr'!D19*($BU$3/$AX$3)</f>
        <v>1773.3153638814017</v>
      </c>
      <c r="AY18" s="20">
        <f>'TuitionData-2Yr'!E19*($BU$3/$AY$3)</f>
        <v>1821.9540983606557</v>
      </c>
      <c r="AZ18" s="20">
        <f>'TuitionData-2Yr'!F19*($BU$3/$AZ$3)</f>
        <v>1824.3057324840765</v>
      </c>
      <c r="BA18" s="20">
        <f>'TuitionData-2Yr'!G19*($BU$3/$BA$3)</f>
        <v>1981.2785046728973</v>
      </c>
      <c r="BB18" s="20">
        <f>'TuitionData-2Yr'!H19*($BU$3/$BB$3)</f>
        <v>1962.0000000000002</v>
      </c>
      <c r="BC18" s="20">
        <f>'TuitionData-2Yr'!I19*($BU$3/$BC$3)</f>
        <v>2101.432513497301</v>
      </c>
      <c r="BD18" s="20">
        <f>'TuitionData-2Yr'!J19*($BU$3/$BD$3)</f>
        <v>2050.0583333333334</v>
      </c>
      <c r="BE18" s="20">
        <f>'TuitionData-2Yr'!K19*($BU$3/$BE$3)</f>
        <v>2137.6901408450703</v>
      </c>
      <c r="BF18" s="20">
        <f>'TuitionData-2Yr'!L19*($BU$3/$BF$3)</f>
        <v>2209.4525263742366</v>
      </c>
      <c r="BG18" s="20">
        <f>'TuitionData-2Yr'!M19*($BU$3/$BG$3)</f>
        <v>2559.1517128874389</v>
      </c>
      <c r="BH18" s="20">
        <f>'TuitionData-2Yr'!N19*($BU$3/$BH$3)</f>
        <v>2725.8880675818377</v>
      </c>
      <c r="BI18" s="20">
        <f>'TuitionData-2Yr'!O19*($BU$3/$BI$3)</f>
        <v>2843.8894575230297</v>
      </c>
      <c r="BJ18" s="20">
        <f>'TuitionData-2Yr'!P19*($BU$3/$BJ$3)</f>
        <v>2859.288058968059</v>
      </c>
      <c r="BK18" s="20">
        <f>'TuitionData-2Yr'!Q19*($BU$3/$BK$3)</f>
        <v>2960.3548744833147</v>
      </c>
      <c r="BL18" s="20">
        <f>'TuitionData-2Yr'!R19*($BU$3/$BL$3)</f>
        <v>2999.8570909090909</v>
      </c>
      <c r="BM18" s="20">
        <f>'TuitionData-2Yr'!S19*($BU$3/$BM$3)</f>
        <v>3063.9777158774373</v>
      </c>
      <c r="BN18" s="20">
        <f>'TuitionData-2Yr'!T19*($BU$3/$BN$3)</f>
        <v>3157.4146788990829</v>
      </c>
      <c r="BO18" s="20">
        <f>'TuitionData-2Yr'!U19*($BU$3/$BO$3)</f>
        <v>3281.7179282868524</v>
      </c>
      <c r="BP18" s="20">
        <f>'TuitionData-2Yr'!V19*($BU$3/$BP$3)</f>
        <v>3405.9896988214755</v>
      </c>
      <c r="BQ18" s="20">
        <f>'TuitionData-2Yr'!W19*($BU$3/$BQ$3)</f>
        <v>3547.294520547945</v>
      </c>
      <c r="BR18" s="20">
        <f>'TuitionData-2Yr'!X19*($BU$3/$BR$3)</f>
        <v>3725.1615610574909</v>
      </c>
      <c r="BS18" s="20">
        <f>'TuitionData-2Yr'!Y19*($BU$3/$BS$3)</f>
        <v>3899.9808965228322</v>
      </c>
      <c r="BT18" s="20">
        <f>'TuitionData-2Yr'!Z19*($BU$3/$BT$3)</f>
        <v>3833.2668329177063</v>
      </c>
      <c r="BU18" s="370">
        <f>'TuitionData-2Yr'!AA19*($BU$3/$BU$3)</f>
        <v>4124</v>
      </c>
      <c r="BV18" s="20">
        <f>'TuitionData-2Yr'!AD19*($CS$3/$BV$3)</f>
        <v>4554.5336927223725</v>
      </c>
      <c r="BW18" s="20">
        <f>'TuitionData-2Yr'!AE19*($CS$3/$BW$3)</f>
        <v>4711.3967213114756</v>
      </c>
      <c r="BX18" s="20">
        <f>'TuitionData-2Yr'!AF19*($CS$3/$BX$3)</f>
        <v>4643.4038216560512</v>
      </c>
      <c r="BY18" s="20">
        <f>'TuitionData-2Yr'!AG19*($CS$3/$BY$3)</f>
        <v>4863.9700934579441</v>
      </c>
      <c r="BZ18" s="20">
        <f>'TuitionData-2Yr'!AH19*($CS$3/$BZ$3)</f>
        <v>4804.5000000000009</v>
      </c>
      <c r="CA18" s="20">
        <f>'TuitionData-2Yr'!AI19*($CS$3/$CA$3)</f>
        <v>5083.9688062387531</v>
      </c>
      <c r="CB18" s="20">
        <f>'TuitionData-2Yr'!AJ19*($CS$3/$CB$3)</f>
        <v>4918.8083333333334</v>
      </c>
      <c r="CC18" s="20">
        <f>'TuitionData-2Yr'!AK19*($CS$3/$CC$3)</f>
        <v>5193.2078873239434</v>
      </c>
      <c r="CD18" s="20">
        <f>'TuitionData-2Yr'!AL19*($CS$3/$CD$3)</f>
        <v>5477.7568017767908</v>
      </c>
      <c r="CE18" s="20">
        <f>'TuitionData-2Yr'!AM19*($CS$3/$CE$3)</f>
        <v>6106.0228384991842</v>
      </c>
      <c r="CF18" s="20">
        <f>'TuitionData-2Yr'!AN19*($CS$3/$CF$3)</f>
        <v>6552.9883843717007</v>
      </c>
      <c r="CG18" s="20">
        <f>'TuitionData-2Yr'!AO19*($CS$3/$CG$3)</f>
        <v>6722.6038894575222</v>
      </c>
      <c r="CH18" s="20">
        <f>'TuitionData-2Yr'!AP19*($CS$3/$CH$3)</f>
        <v>6739.5184275184274</v>
      </c>
      <c r="CI18" s="20">
        <f>'TuitionData-2Yr'!AQ19*($CS$3/$CI$3)</f>
        <v>7153.1185459363705</v>
      </c>
      <c r="CJ18" s="20">
        <f>'TuitionData-2Yr'!AR19*($CS$3/$CJ$3)</f>
        <v>7289.4207272727281</v>
      </c>
      <c r="CK18" s="20">
        <f>'TuitionData-2Yr'!AS19*($CS$3/$CK$3)</f>
        <v>7445.1476323119778</v>
      </c>
      <c r="CL18" s="20">
        <f>'TuitionData-2Yr'!AT19*($CS$3/$CL$3)</f>
        <v>7765.6062385321102</v>
      </c>
      <c r="CM18" s="20">
        <f>'TuitionData-2Yr'!AU19*($CS$3/$CM$3)</f>
        <v>7919.1011952191229</v>
      </c>
      <c r="CN18" s="20">
        <f>'TuitionData-2Yr'!AV19*($CS$3/$CN$3)</f>
        <v>8211.2715844609338</v>
      </c>
      <c r="CO18" s="20">
        <f>'TuitionData-2Yr'!AW19*($CS$3/$CO$3)</f>
        <v>8365.7465753424658</v>
      </c>
      <c r="CP18" s="20">
        <f>'TuitionData-2Yr'!AX19*($CS$3/$CP$3)</f>
        <v>8641.4502727654217</v>
      </c>
      <c r="CQ18" s="20">
        <f>'TuitionData-2Yr'!AY19*($CS$3/$CQ$3)</f>
        <v>8957.4032677000432</v>
      </c>
      <c r="CR18" s="20">
        <f>'TuitionData-2Yr'!AZ19*($CS$3/$CR$3)</f>
        <v>9434.3640897755631</v>
      </c>
      <c r="CS18" s="370">
        <f>'TuitionData-2Yr'!BA19*($CS$3/$CS$3)</f>
        <v>9442</v>
      </c>
      <c r="CT18" s="20">
        <f>'TuitionData-2Yr'!BD19*($DQ$3/$CT$3)</f>
        <v>0</v>
      </c>
      <c r="CU18" s="20">
        <f>'TuitionData-2Yr'!BE19*($DQ$3/$CU$3)</f>
        <v>0</v>
      </c>
      <c r="CV18" s="20">
        <f>'TuitionData-2Yr'!BF19*($DQ$3/$CV$3)</f>
        <v>0</v>
      </c>
      <c r="CW18" s="20">
        <f>'TuitionData-2Yr'!BG19*($DQ$3/$CW$3)</f>
        <v>0</v>
      </c>
      <c r="CX18" s="20">
        <f>'TuitionData-2Yr'!BH19*($DQ$3/$CX$3)</f>
        <v>0</v>
      </c>
      <c r="CY18" s="20">
        <f>'TuitionData-2Yr'!BI19*($DQ$3/$CY$3)</f>
        <v>0</v>
      </c>
      <c r="CZ18" s="20">
        <f>'TuitionData-2Yr'!BJ19*($DQ$3/$CZ$3)</f>
        <v>0</v>
      </c>
      <c r="DA18" s="20">
        <f>'TuitionData-2Yr'!BK19*($DQ$3/$DA$3)</f>
        <v>0</v>
      </c>
      <c r="DB18" s="20">
        <f>'TuitionData-2Yr'!BL19*($DQ$3/$DB$3)</f>
        <v>1783.3292615213772</v>
      </c>
      <c r="DC18" s="20">
        <f>'TuitionData-2Yr'!BM19*($DQ$3/$DC$3)</f>
        <v>1746.4796084828713</v>
      </c>
      <c r="DD18" s="20">
        <f>'TuitionData-2Yr'!BN19*($DQ$3/$DD$3)</f>
        <v>1695.7634635691659</v>
      </c>
      <c r="DE18" s="20">
        <f>'TuitionData-2Yr'!BO19*($DQ$3/$DE$3)</f>
        <v>1409.4165813715454</v>
      </c>
      <c r="DF18" s="20">
        <f>'TuitionData-2Yr'!BP19*($DQ$3/$DF$3)</f>
        <v>1353.3169533169535</v>
      </c>
      <c r="DG18" s="20">
        <f>'TuitionData-2Yr'!BQ19*($DQ$3/$DG$3)</f>
        <v>1322.1378883239956</v>
      </c>
      <c r="DH18" s="20">
        <f>'TuitionData-2Yr'!BR19*($DQ$3/$DH$3)</f>
        <v>1251.818181818182</v>
      </c>
      <c r="DI18" s="20">
        <f>'TuitionData-2Yr'!BS19*($DQ$3/$DI$3)</f>
        <v>1278.5515320334262</v>
      </c>
      <c r="DJ18" s="20">
        <f>'TuitionData-2Yr'!BT19*($DQ$3/$DJ$3)</f>
        <v>1617.0275229357799</v>
      </c>
      <c r="DK18" s="20">
        <f>'TuitionData-2Yr'!BU19*($DQ$3/$DK$3)</f>
        <v>1571.3147410358565</v>
      </c>
      <c r="DL18" s="20">
        <f>'TuitionData-2Yr'!BV19*($DQ$3/$DL$3)</f>
        <v>1549.367088607595</v>
      </c>
      <c r="DM18" s="20">
        <f>'TuitionData-2Yr'!BW19*($DQ$3/$DM$3)</f>
        <v>1650.513698630137</v>
      </c>
      <c r="DN18" s="20">
        <f>'TuitionData-2Yr'!BX19*($DQ$3/$DN$3)</f>
        <v>1617.9605539236259</v>
      </c>
      <c r="DO18" s="20">
        <f>'TuitionData-2Yr'!BY19*($DQ$3/$DO$3)</f>
        <v>1640.8881441139506</v>
      </c>
      <c r="DP18" s="20">
        <f>'TuitionData-2Yr'!BZ19*($DQ$3/$DP$3)</f>
        <v>5265.3366583541156</v>
      </c>
      <c r="DQ18" s="20">
        <f>'TuitionData-2Yr'!CA19*($DQ$3/$DQ$3)</f>
        <v>0</v>
      </c>
    </row>
    <row r="19" spans="1:121">
      <c r="A19" s="4" t="s">
        <v>29</v>
      </c>
      <c r="B19" s="85">
        <f>'TuitionData-4Yr'!F20*($Y$3/$B$3)</f>
        <v>5008.1725067385451</v>
      </c>
      <c r="C19" s="85">
        <f>'TuitionData-4Yr'!G20*($Y$3/$C$3)</f>
        <v>4912.0524590163941</v>
      </c>
      <c r="D19" s="2">
        <f>'TuitionData-4Yr'!H20*($Y$3/$D$3)</f>
        <v>4852.3414012738858</v>
      </c>
      <c r="E19" s="85">
        <f>'TuitionData-4Yr'!I20*($Y$3/$E$3)</f>
        <v>4987.5140186915887</v>
      </c>
      <c r="F19" s="85">
        <f>'TuitionData-4Yr'!J20*($Y$3/$F$3)</f>
        <v>5025.0000000000009</v>
      </c>
      <c r="G19" s="85">
        <f>'TuitionData-4Yr'!K20*($Y$3/$G$3)</f>
        <v>5007.6064787042596</v>
      </c>
      <c r="H19" s="85">
        <f>'TuitionData-4Yr'!L20*($Y$3/$H$3)</f>
        <v>5134</v>
      </c>
      <c r="I19" s="85">
        <f>'TuitionData-4Yr'!M20*($Y$3/$I$3)</f>
        <v>5334.5712676056337</v>
      </c>
      <c r="J19" s="85">
        <f>'TuitionData-4Yr'!N20*($Y$3/$J$3)</f>
        <v>6393.8878400888398</v>
      </c>
      <c r="K19" s="85">
        <f>'TuitionData-4Yr'!O20*($Y$3/$K$3)</f>
        <v>7268.1239804241441</v>
      </c>
      <c r="L19" s="85">
        <f>'TuitionData-4Yr'!P20*($Y$3/$L$3)</f>
        <v>7884.2661034846897</v>
      </c>
      <c r="M19" s="85">
        <f>'TuitionData-4Yr'!Q20*($Y$3/$M$3)</f>
        <v>8353.7686796315247</v>
      </c>
      <c r="N19" s="85">
        <f>'TuitionData-4Yr'!R20*($Y$3/$N$3)</f>
        <v>8702.1287469287472</v>
      </c>
      <c r="O19" s="85">
        <f>'TuitionData-4Yr'!S20*($Y$3/$O$3)</f>
        <v>9090.4325032765391</v>
      </c>
      <c r="P19" s="85">
        <f>'TuitionData-4Yr'!T20*($Y$3/$P$3)</f>
        <v>9346.9090909090919</v>
      </c>
      <c r="Q19" s="85">
        <f>'TuitionData-4Yr'!U20*($Y$3/$Q$3)</f>
        <v>9941.4484679665729</v>
      </c>
      <c r="R19" s="85">
        <f>'TuitionData-4Yr'!V20*($Y$3/$R$3)</f>
        <v>10406.245871559633</v>
      </c>
      <c r="S19" s="85">
        <f>'TuitionData-4Yr'!W20*($Y$3/$S$3)</f>
        <v>10359.840637450199</v>
      </c>
      <c r="T19" s="85">
        <f>'TuitionData-4Yr'!X20*($Y$3/$T$3)</f>
        <v>10445.939764295068</v>
      </c>
      <c r="U19" s="85">
        <f>'TuitionData-4Yr'!Y20*($Y$3/$U$3)</f>
        <v>10546.520547945205</v>
      </c>
      <c r="V19" s="85">
        <f>'TuitionData-4Yr'!Z20*($Y$3/$V$3)</f>
        <v>10666.212337389845</v>
      </c>
      <c r="W19" s="85">
        <f>'TuitionData-4Yr'!AA20*($Y$3/$W$3)</f>
        <v>11009.333891914537</v>
      </c>
      <c r="X19" s="85">
        <f>'TuitionData-4Yr'!AB20*($Y$3/$X$3)</f>
        <v>11390.423940149627</v>
      </c>
      <c r="Y19" s="370">
        <f>'TuitionData-4Yr'!AC20*($Y$3/$Y$3)</f>
        <v>11610</v>
      </c>
      <c r="Z19" s="85">
        <f>'TuitionData-4Yr'!AG20*($AW$3/$Z$3)</f>
        <v>10309.973045822104</v>
      </c>
      <c r="AA19" s="85">
        <f>'TuitionData-4Yr'!AH20*($AW$3/$AA$3)</f>
        <v>10347.415081967214</v>
      </c>
      <c r="AB19" s="85">
        <f>'TuitionData-4Yr'!AI20*($AW$3/$AB$3)</f>
        <v>10556.025477707008</v>
      </c>
      <c r="AC19" s="85">
        <f>'TuitionData-4Yr'!AJ20*($AW$3/$AC$3)</f>
        <v>11109.801869158879</v>
      </c>
      <c r="AD19" s="85">
        <f>'TuitionData-4Yr'!AK20*($AW$3/$AD$3)</f>
        <v>11466.000000000002</v>
      </c>
      <c r="AE19" s="85">
        <f>'TuitionData-4Yr'!AL20*($AW$3/$AE$3)</f>
        <v>11518.963407318539</v>
      </c>
      <c r="AF19" s="85">
        <f>'TuitionData-4Yr'!AM20*($AW$3/$AF$3)</f>
        <v>11452.333333333334</v>
      </c>
      <c r="AG19" s="85">
        <f>'TuitionData-4Yr'!AN20*($AW$3/$AG$3)</f>
        <v>12075.880563380282</v>
      </c>
      <c r="AH19" s="85">
        <f>'TuitionData-4Yr'!AO20*($AW$3/$AH$3)</f>
        <v>14013.814547473627</v>
      </c>
      <c r="AI19" s="85">
        <f>'TuitionData-4Yr'!AP20*($AW$3/$AI$3)</f>
        <v>16317.337683523654</v>
      </c>
      <c r="AJ19" s="85">
        <f>'TuitionData-4Yr'!AQ20*($AW$3/$AJ$3)</f>
        <v>18275.987328405492</v>
      </c>
      <c r="AK19" s="85">
        <f>'TuitionData-4Yr'!AR20*($AW$3/$AK$3)</f>
        <v>18917.502558853634</v>
      </c>
      <c r="AL19" s="85">
        <f>'TuitionData-4Yr'!AS20*($AW$3/$AL$3)</f>
        <v>19475.734643734646</v>
      </c>
      <c r="AM19" s="85">
        <f>'TuitionData-4Yr'!AT20*($AW$3/$AM$3)</f>
        <v>19497.126726484523</v>
      </c>
      <c r="AN19" s="85">
        <f>'TuitionData-4Yr'!AU20*($AW$3/$AN$3)</f>
        <v>20130.349090909091</v>
      </c>
      <c r="AO19" s="85">
        <f>'TuitionData-4Yr'!AV20*($AW$3/$AO$3)</f>
        <v>21331.922005571028</v>
      </c>
      <c r="AP19" s="85">
        <f>'TuitionData-4Yr'!AW20*($AW$3/$AP$3)</f>
        <v>21568.22752293578</v>
      </c>
      <c r="AQ19" s="85">
        <f>'TuitionData-4Yr'!AX20*($AW$3/$AQ$3)</f>
        <v>21896.541832669322</v>
      </c>
      <c r="AR19" s="85">
        <f>'TuitionData-4Yr'!AY20*($AW$3/$AR$3)</f>
        <v>22168.771715408118</v>
      </c>
      <c r="AS19" s="85">
        <f>'TuitionData-4Yr'!AZ20*($AW$3/$AS$3)</f>
        <v>22439.650684931505</v>
      </c>
      <c r="AT19" s="85">
        <f>'TuitionData-4Yr'!BA20*($AW$3/$AT$3)</f>
        <v>22732.602601762486</v>
      </c>
      <c r="AU19" s="85">
        <f>'TuitionData-4Yr'!BB20*($AW$3/$AU$3)</f>
        <v>23427.78047758693</v>
      </c>
      <c r="AV19" s="85">
        <f>'TuitionData-4Yr'!BC20*($AW$3/$AV$3)</f>
        <v>24066.91271820449</v>
      </c>
      <c r="AW19" s="374">
        <f>'TuitionData-4Yr'!BD20*($AW$3/$AW$3)</f>
        <v>24360</v>
      </c>
      <c r="AX19" s="20">
        <f>'TuitionData-2Yr'!D20*($BU$3/$AX$3)</f>
        <v>1633.0997304582211</v>
      </c>
      <c r="AY19" s="20">
        <f>'TuitionData-2Yr'!E20*($BU$3/$AY$3)</f>
        <v>1605.2459016393443</v>
      </c>
      <c r="AZ19" s="20">
        <f>'TuitionData-2Yr'!F20*($BU$3/$AZ$3)</f>
        <v>1634.0789808917198</v>
      </c>
      <c r="BA19" s="20">
        <f>'TuitionData-2Yr'!G20*($BU$3/$BA$3)</f>
        <v>1647.2523364485983</v>
      </c>
      <c r="BB19" s="20">
        <f>'TuitionData-2Yr'!H20*($BU$3/$BB$3)</f>
        <v>1650.0000000000002</v>
      </c>
      <c r="BC19" s="20">
        <f>'TuitionData-2Yr'!I20*($BU$3/$BC$3)</f>
        <v>1797.4517096580687</v>
      </c>
      <c r="BD19" s="20">
        <f>'TuitionData-2Yr'!J20*($BU$3/$BD$3)</f>
        <v>1841.6666666666667</v>
      </c>
      <c r="BE19" s="20">
        <f>'TuitionData-2Yr'!K20*($BU$3/$BE$3)</f>
        <v>2372.1464788732396</v>
      </c>
      <c r="BF19" s="20">
        <f>'TuitionData-2Yr'!L20*($BU$3/$BF$3)</f>
        <v>2903.347029428096</v>
      </c>
      <c r="BG19" s="20">
        <f>'TuitionData-2Yr'!M20*($BU$3/$BG$3)</f>
        <v>3461.0114192495921</v>
      </c>
      <c r="BH19" s="20">
        <f>'TuitionData-2Yr'!N20*($BU$3/$BH$3)</f>
        <v>3665.5374868004228</v>
      </c>
      <c r="BI19" s="20">
        <f>'TuitionData-2Yr'!O20*($BU$3/$BI$3)</f>
        <v>3758.4442169907879</v>
      </c>
      <c r="BJ19" s="20">
        <f>'TuitionData-2Yr'!P20*($BU$3/$BJ$3)</f>
        <v>3721.9223587223587</v>
      </c>
      <c r="BK19" s="20">
        <f>'TuitionData-2Yr'!Q20*($BU$3/$BK$3)</f>
        <v>3748.9954344475968</v>
      </c>
      <c r="BL19" s="20">
        <f>'TuitionData-2Yr'!R20*($BU$3/$BL$3)</f>
        <v>3638.6181818181822</v>
      </c>
      <c r="BM19" s="20">
        <f>'TuitionData-2Yr'!S20*($BU$3/$BM$3)</f>
        <v>3826.5626740947073</v>
      </c>
      <c r="BN19" s="20">
        <f>'TuitionData-2Yr'!T20*($BU$3/$BN$3)</f>
        <v>3969.5779816513764</v>
      </c>
      <c r="BO19" s="20">
        <f>'TuitionData-2Yr'!U20*($BU$3/$BO$3)</f>
        <v>3947.7928286852589</v>
      </c>
      <c r="BP19" s="20">
        <f>'TuitionData-2Yr'!V20*($BU$3/$BP$3)</f>
        <v>3996.2985595809691</v>
      </c>
      <c r="BQ19" s="20">
        <f>'TuitionData-2Yr'!W20*($BU$3/$BQ$3)</f>
        <v>4028.3013698630134</v>
      </c>
      <c r="BR19" s="20">
        <f>'TuitionData-2Yr'!X20*($BU$3/$BR$3)</f>
        <v>4057.7423415862363</v>
      </c>
      <c r="BS19" s="20">
        <f>'TuitionData-2Yr'!Y20*($BU$3/$BS$3)</f>
        <v>4185.2903225806449</v>
      </c>
      <c r="BT19" s="20">
        <f>'TuitionData-2Yr'!Z20*($BU$3/$BT$3)</f>
        <v>4388.289276807981</v>
      </c>
      <c r="BU19" s="370">
        <f>'TuitionData-2Yr'!AA20*($BU$3/$BU$3)</f>
        <v>4421</v>
      </c>
      <c r="BV19" s="20">
        <f>'TuitionData-2Yr'!AD20*($CS$3/$BV$3)</f>
        <v>2758.1239892183289</v>
      </c>
      <c r="BW19" s="20">
        <f>'TuitionData-2Yr'!AE20*($CS$3/$BW$3)</f>
        <v>2732.128524590164</v>
      </c>
      <c r="BX19" s="20">
        <f>'TuitionData-2Yr'!AF20*($CS$3/$BX$3)</f>
        <v>2738.0178343949046</v>
      </c>
      <c r="BY19" s="20">
        <f>'TuitionData-2Yr'!AG20*($CS$3/$BY$3)</f>
        <v>4795.3345794392526</v>
      </c>
      <c r="BZ19" s="20">
        <f>'TuitionData-2Yr'!AH20*($CS$3/$BZ$3)</f>
        <v>4905.0000000000009</v>
      </c>
      <c r="CA19" s="20">
        <f>'TuitionData-2Yr'!AI20*($CS$3/$CA$3)</f>
        <v>4846.0707858428323</v>
      </c>
      <c r="CB19" s="20">
        <f>'TuitionData-2Yr'!AJ20*($CS$3/$CB$3)</f>
        <v>5202</v>
      </c>
      <c r="CC19" s="20">
        <f>'TuitionData-2Yr'!AK20*($CS$3/$CC$3)</f>
        <v>5301.4715492957748</v>
      </c>
      <c r="CD19" s="20">
        <f>'TuitionData-2Yr'!AL20*($CS$3/$CD$3)</f>
        <v>6105.7279289283733</v>
      </c>
      <c r="CE19" s="20">
        <f>'TuitionData-2Yr'!AM20*($CS$3/$CE$3)</f>
        <v>6906.0489396411094</v>
      </c>
      <c r="CF19" s="20">
        <f>'TuitionData-2Yr'!AN20*($CS$3/$CF$3)</f>
        <v>6940.7391763463575</v>
      </c>
      <c r="CG19" s="20">
        <f>'TuitionData-2Yr'!AO20*($CS$3/$CG$3)</f>
        <v>7431.6970317297846</v>
      </c>
      <c r="CH19" s="20">
        <f>'TuitionData-2Yr'!AP20*($CS$3/$CH$3)</f>
        <v>7203.2550368550374</v>
      </c>
      <c r="CI19" s="20">
        <f>'TuitionData-2Yr'!AQ20*($CS$3/$CI$3)</f>
        <v>7749.4908760963799</v>
      </c>
      <c r="CJ19" s="20">
        <f>'TuitionData-2Yr'!AR20*($CS$3/$CJ$3)</f>
        <v>7691.1709090909098</v>
      </c>
      <c r="CK19" s="20">
        <f>'TuitionData-2Yr'!AS20*($CS$3/$CK$3)</f>
        <v>8039.5320334261833</v>
      </c>
      <c r="CL19" s="20">
        <f>'TuitionData-2Yr'!AT20*($CS$3/$CL$3)</f>
        <v>8259.1926605504595</v>
      </c>
      <c r="CM19" s="20">
        <f>'TuitionData-2Yr'!AU20*($CS$3/$CM$3)</f>
        <v>8277.0358565737042</v>
      </c>
      <c r="CN19" s="20">
        <f>'TuitionData-2Yr'!AV20*($CS$3/$CN$3)</f>
        <v>8348.4172850283721</v>
      </c>
      <c r="CO19" s="20">
        <f>'TuitionData-2Yr'!AW20*($CS$3/$CO$3)</f>
        <v>8435.9589041095896</v>
      </c>
      <c r="CP19" s="20">
        <f>'TuitionData-2Yr'!AX20*($CS$3/$CP$3)</f>
        <v>8550.0226605119606</v>
      </c>
      <c r="CQ19" s="20">
        <f>'TuitionData-2Yr'!AY20*($CS$3/$CQ$3)</f>
        <v>8268.0251361541686</v>
      </c>
      <c r="CR19" s="20">
        <f>'TuitionData-2Yr'!AZ20*($CS$3/$CR$3)</f>
        <v>8771.4912718204505</v>
      </c>
      <c r="CS19" s="370">
        <f>'TuitionData-2Yr'!BA20*($CS$3/$CS$3)</f>
        <v>8886</v>
      </c>
      <c r="CT19" s="20">
        <f>'TuitionData-2Yr'!BD20*($DQ$3/$CT$3)</f>
        <v>0</v>
      </c>
      <c r="CU19" s="20">
        <f>'TuitionData-2Yr'!BE20*($DQ$3/$CU$3)</f>
        <v>0</v>
      </c>
      <c r="CV19" s="20">
        <f>'TuitionData-2Yr'!BF20*($DQ$3/$CV$3)</f>
        <v>0</v>
      </c>
      <c r="CW19" s="20">
        <f>'TuitionData-2Yr'!BG20*($DQ$3/$CW$3)</f>
        <v>0</v>
      </c>
      <c r="CX19" s="20">
        <f>'TuitionData-2Yr'!BH20*($DQ$3/$CX$3)</f>
        <v>0</v>
      </c>
      <c r="CY19" s="20">
        <f>'TuitionData-2Yr'!BI20*($DQ$3/$CY$3)</f>
        <v>0</v>
      </c>
      <c r="CZ19" s="20">
        <f>'TuitionData-2Yr'!BJ20*($DQ$3/$CZ$3)</f>
        <v>0</v>
      </c>
      <c r="DA19" s="20">
        <f>'TuitionData-2Yr'!BK20*($DQ$3/$DA$3)</f>
        <v>0</v>
      </c>
      <c r="DB19" s="20">
        <f>'TuitionData-2Yr'!BL20*($DQ$3/$DB$3)</f>
        <v>0</v>
      </c>
      <c r="DC19" s="20">
        <f>'TuitionData-2Yr'!BM20*($DQ$3/$DC$3)</f>
        <v>0</v>
      </c>
      <c r="DD19" s="20">
        <f>'TuitionData-2Yr'!BN20*($DQ$3/$DD$3)</f>
        <v>0</v>
      </c>
      <c r="DE19" s="20">
        <f>'TuitionData-2Yr'!BO20*($DQ$3/$DE$3)</f>
        <v>0</v>
      </c>
      <c r="DF19" s="20">
        <f>'TuitionData-2Yr'!BP20*($DQ$3/$DF$3)</f>
        <v>0</v>
      </c>
      <c r="DG19" s="20">
        <f>'TuitionData-2Yr'!BQ20*($DQ$3/$DG$3)</f>
        <v>0</v>
      </c>
      <c r="DH19" s="20">
        <f>'TuitionData-2Yr'!BR20*($DQ$3/$DH$3)</f>
        <v>0</v>
      </c>
      <c r="DI19" s="20">
        <f>'TuitionData-2Yr'!BS20*($DQ$3/$DI$3)</f>
        <v>0</v>
      </c>
      <c r="DJ19" s="20">
        <f>'TuitionData-2Yr'!BT20*($DQ$3/$DJ$3)</f>
        <v>0</v>
      </c>
      <c r="DK19" s="20">
        <f>'TuitionData-2Yr'!BU20*($DQ$3/$DK$3)</f>
        <v>0</v>
      </c>
      <c r="DL19" s="20">
        <f>'TuitionData-2Yr'!BV20*($DQ$3/$DL$3)</f>
        <v>0</v>
      </c>
      <c r="DM19" s="20">
        <f>'TuitionData-2Yr'!BW20*($DQ$3/$DM$3)</f>
        <v>0</v>
      </c>
      <c r="DN19" s="20">
        <f>'TuitionData-2Yr'!BX20*($DQ$3/$DN$3)</f>
        <v>0</v>
      </c>
      <c r="DO19" s="20">
        <f>'TuitionData-2Yr'!BY20*($DQ$3/$DO$3)</f>
        <v>0</v>
      </c>
      <c r="DP19" s="20">
        <f>'TuitionData-2Yr'!BZ20*($DQ$3/$DP$3)</f>
        <v>0</v>
      </c>
      <c r="DQ19" s="20">
        <f>'TuitionData-2Yr'!CA20*($DQ$3/$DQ$3)</f>
        <v>0</v>
      </c>
    </row>
    <row r="20" spans="1:121">
      <c r="A20" s="4" t="s">
        <v>30</v>
      </c>
      <c r="B20" s="85">
        <f>'TuitionData-4Yr'!F21*($Y$3/$B$3)</f>
        <v>2799.3638814016176</v>
      </c>
      <c r="C20" s="85">
        <f>'TuitionData-4Yr'!G21*($Y$3/$C$3)</f>
        <v>3101.3350819672132</v>
      </c>
      <c r="D20" s="2">
        <f>'TuitionData-4Yr'!H21*($Y$3/$D$3)</f>
        <v>3140.3006369426753</v>
      </c>
      <c r="E20" s="85">
        <f>'TuitionData-4Yr'!I21*($Y$3/$E$3)</f>
        <v>3355.5140186915892</v>
      </c>
      <c r="F20" s="85">
        <f>'TuitionData-4Yr'!J21*($Y$3/$F$3)</f>
        <v>3576.0000000000005</v>
      </c>
      <c r="G20" s="85">
        <f>'TuitionData-4Yr'!K21*($Y$3/$G$3)</f>
        <v>3768.1871625674871</v>
      </c>
      <c r="H20" s="85">
        <f>'TuitionData-4Yr'!L21*($Y$3/$H$3)</f>
        <v>3985.0833333333335</v>
      </c>
      <c r="I20" s="85">
        <f>'TuitionData-4Yr'!M21*($Y$3/$I$3)</f>
        <v>4399.5042253521124</v>
      </c>
      <c r="J20" s="85">
        <f>'TuitionData-4Yr'!N21*($Y$3/$J$3)</f>
        <v>4694.8317601332601</v>
      </c>
      <c r="K20" s="85">
        <f>'TuitionData-4Yr'!O21*($Y$3/$K$3)</f>
        <v>5127.6215334420885</v>
      </c>
      <c r="L20" s="85">
        <f>'TuitionData-4Yr'!P21*($Y$3/$L$3)</f>
        <v>5343.2059134107712</v>
      </c>
      <c r="M20" s="85">
        <f>'TuitionData-4Yr'!Q21*($Y$3/$M$3)</f>
        <v>5637.6663254861814</v>
      </c>
      <c r="N20" s="85">
        <f>'TuitionData-4Yr'!R21*($Y$3/$N$3)</f>
        <v>5639.4221130221131</v>
      </c>
      <c r="O20" s="85">
        <f>'TuitionData-4Yr'!S21*($Y$3/$O$3)</f>
        <v>5949.0328806187254</v>
      </c>
      <c r="P20" s="85">
        <f>'TuitionData-4Yr'!T21*($Y$3/$P$3)</f>
        <v>5908.5818181818186</v>
      </c>
      <c r="Q20" s="85">
        <f>'TuitionData-4Yr'!U21*($Y$3/$Q$3)</f>
        <v>6556.4122562674092</v>
      </c>
      <c r="R20" s="85">
        <f>'TuitionData-4Yr'!V21*($Y$3/$R$3)</f>
        <v>6950.9724770642206</v>
      </c>
      <c r="S20" s="85">
        <f>'TuitionData-4Yr'!W21*($Y$3/$S$3)</f>
        <v>7280.0637450199201</v>
      </c>
      <c r="T20" s="85">
        <f>'TuitionData-4Yr'!X21*($Y$3/$T$3)</f>
        <v>7539.5408118725445</v>
      </c>
      <c r="U20" s="85">
        <f>'TuitionData-4Yr'!Y21*($Y$3/$U$3)</f>
        <v>7904.6506849315065</v>
      </c>
      <c r="V20" s="85">
        <f>'TuitionData-4Yr'!Z21*($Y$3/$V$3)</f>
        <v>8242.8669744020153</v>
      </c>
      <c r="W20" s="85">
        <f>'TuitionData-4Yr'!AA21*($Y$3/$W$3)</f>
        <v>8569.5383326351075</v>
      </c>
      <c r="X20" s="85">
        <f>'TuitionData-4Yr'!AB21*($Y$3/$X$3)</f>
        <v>8486.6034912718223</v>
      </c>
      <c r="Y20" s="370">
        <f>'TuitionData-4Yr'!AC21*($Y$3/$Y$3)</f>
        <v>8664</v>
      </c>
      <c r="Z20" s="85">
        <f>'TuitionData-4Yr'!AG21*($AW$3/$Z$3)</f>
        <v>9288.8733153638823</v>
      </c>
      <c r="AA20" s="85">
        <f>'TuitionData-4Yr'!AH21*($AW$3/$AA$3)</f>
        <v>9731.0006557377055</v>
      </c>
      <c r="AB20" s="85">
        <f>'TuitionData-4Yr'!AI21*($AW$3/$AB$3)</f>
        <v>9901.1464968152868</v>
      </c>
      <c r="AC20" s="85">
        <f>'TuitionData-4Yr'!AJ21*($AW$3/$AC$3)</f>
        <v>10365.487850467291</v>
      </c>
      <c r="AD20" s="85">
        <f>'TuitionData-4Yr'!AK21*($AW$3/$AD$3)</f>
        <v>10815.000000000002</v>
      </c>
      <c r="AE20" s="85">
        <f>'TuitionData-4Yr'!AL21*($AW$3/$AE$3)</f>
        <v>11281.065386922617</v>
      </c>
      <c r="AF20" s="85">
        <f>'TuitionData-4Yr'!AM21*($AW$3/$AF$3)</f>
        <v>11958.083333333334</v>
      </c>
      <c r="AG20" s="85">
        <f>'TuitionData-4Yr'!AN21*($AW$3/$AG$3)</f>
        <v>13325.394929577466</v>
      </c>
      <c r="AH20" s="85">
        <f>'TuitionData-4Yr'!AO21*($AW$3/$AH$3)</f>
        <v>14152.457523598003</v>
      </c>
      <c r="AI20" s="85">
        <f>'TuitionData-4Yr'!AP21*($AW$3/$AI$3)</f>
        <v>15669.063621533443</v>
      </c>
      <c r="AJ20" s="85">
        <f>'TuitionData-4Yr'!AQ21*($AW$3/$AJ$3)</f>
        <v>16217.030623020066</v>
      </c>
      <c r="AK20" s="85">
        <f>'TuitionData-4Yr'!AR21*($AW$3/$AK$3)</f>
        <v>17287.590583418627</v>
      </c>
      <c r="AL20" s="85">
        <f>'TuitionData-4Yr'!AS21*($AW$3/$AL$3)</f>
        <v>17239.453562653562</v>
      </c>
      <c r="AM20" s="85">
        <f>'TuitionData-4Yr'!AT21*($AW$3/$AM$3)</f>
        <v>17929.364999351892</v>
      </c>
      <c r="AN20" s="85">
        <f>'TuitionData-4Yr'!AU21*($AW$3/$AN$3)</f>
        <v>17954.967272727274</v>
      </c>
      <c r="AO20" s="85">
        <f>'TuitionData-4Yr'!AV21*($AW$3/$AO$3)</f>
        <v>20082.919220055708</v>
      </c>
      <c r="AP20" s="85">
        <f>'TuitionData-4Yr'!AW21*($AW$3/$AP$3)</f>
        <v>21371.71376146789</v>
      </c>
      <c r="AQ20" s="85">
        <f>'TuitionData-4Yr'!AX21*($AW$3/$AQ$3)</f>
        <v>22678.948207171314</v>
      </c>
      <c r="AR20" s="85">
        <f>'TuitionData-4Yr'!AY21*($AW$3/$AR$3)</f>
        <v>23311.029244871235</v>
      </c>
      <c r="AS20" s="85">
        <f>'TuitionData-4Yr'!AZ21*($AW$3/$AS$3)</f>
        <v>24242.116438356163</v>
      </c>
      <c r="AT20" s="85">
        <f>'TuitionData-4Yr'!BA21*($AW$3/$AT$3)</f>
        <v>24382.408728493498</v>
      </c>
      <c r="AU20" s="85">
        <f>'TuitionData-4Yr'!BB21*($AW$3/$AU$3)</f>
        <v>25099.435274403018</v>
      </c>
      <c r="AV20" s="85">
        <f>'TuitionData-4Yr'!BC21*($AW$3/$AV$3)</f>
        <v>24487.122194513719</v>
      </c>
      <c r="AW20" s="374">
        <f>'TuitionData-4Yr'!BD21*($AW$3/$AW$3)</f>
        <v>24377</v>
      </c>
      <c r="AX20" s="20">
        <f>'TuitionData-2Yr'!D21*($BU$3/$AX$3)</f>
        <v>1636.3989218328843</v>
      </c>
      <c r="AY20" s="20">
        <f>'TuitionData-2Yr'!E21*($BU$3/$AY$3)</f>
        <v>1653.4032786885246</v>
      </c>
      <c r="AZ20" s="20">
        <f>'TuitionData-2Yr'!F21*($BU$3/$AZ$3)</f>
        <v>1652.7898089171977</v>
      </c>
      <c r="BA20" s="20">
        <f>'TuitionData-2Yr'!G21*($BU$3/$BA$3)</f>
        <v>1741.8168224299066</v>
      </c>
      <c r="BB20" s="20">
        <f>'TuitionData-2Yr'!H21*($BU$3/$BB$3)</f>
        <v>1855.5000000000002</v>
      </c>
      <c r="BC20" s="20">
        <f>'TuitionData-2Yr'!I21*($BU$3/$BC$3)</f>
        <v>1917.8692261547694</v>
      </c>
      <c r="BD20" s="20">
        <f>'TuitionData-2Yr'!J21*($BU$3/$BD$3)</f>
        <v>2024.4166666666667</v>
      </c>
      <c r="BE20" s="20">
        <f>'TuitionData-2Yr'!K21*($BU$3/$BE$3)</f>
        <v>2238.3684507042253</v>
      </c>
      <c r="BF20" s="20">
        <f>'TuitionData-2Yr'!L21*($BU$3/$BF$3)</f>
        <v>2358.2898389783454</v>
      </c>
      <c r="BG20" s="20">
        <f>'TuitionData-2Yr'!M21*($BU$3/$BG$3)</f>
        <v>2740.8548123980427</v>
      </c>
      <c r="BH20" s="20">
        <f>'TuitionData-2Yr'!N21*($BU$3/$BH$3)</f>
        <v>2826.7032734952486</v>
      </c>
      <c r="BI20" s="20">
        <f>'TuitionData-2Yr'!O21*($BU$3/$BI$3)</f>
        <v>3000.4912998976456</v>
      </c>
      <c r="BJ20" s="20">
        <f>'TuitionData-2Yr'!P21*($BU$3/$BJ$3)</f>
        <v>2986.9208845208846</v>
      </c>
      <c r="BK20" s="20">
        <f>'TuitionData-2Yr'!Q21*($BU$3/$BK$3)</f>
        <v>3087.3388734463438</v>
      </c>
      <c r="BL20" s="20">
        <f>'TuitionData-2Yr'!R21*($BU$3/$BL$3)</f>
        <v>3087.818181818182</v>
      </c>
      <c r="BM20" s="20">
        <f>'TuitionData-2Yr'!S21*($BU$3/$BM$3)</f>
        <v>3374.2395543175485</v>
      </c>
      <c r="BN20" s="20">
        <f>'TuitionData-2Yr'!T21*($BU$3/$BN$3)</f>
        <v>3605.7467889908257</v>
      </c>
      <c r="BO20" s="20">
        <f>'TuitionData-2Yr'!U21*($BU$3/$BO$3)</f>
        <v>3826.4223107569719</v>
      </c>
      <c r="BP20" s="20">
        <f>'TuitionData-2Yr'!V21*($BU$3/$BP$3)</f>
        <v>3933.2553470100393</v>
      </c>
      <c r="BQ20" s="20">
        <f>'TuitionData-2Yr'!W21*($BU$3/$BQ$3)</f>
        <v>3964.3767123287671</v>
      </c>
      <c r="BR20" s="20">
        <f>'TuitionData-2Yr'!X21*($BU$3/$BR$3)</f>
        <v>4097.8061267310113</v>
      </c>
      <c r="BS20" s="20">
        <f>'TuitionData-2Yr'!Y21*($BU$3/$BS$3)</f>
        <v>4232.4658567239212</v>
      </c>
      <c r="BT20" s="20">
        <f>'TuitionData-2Yr'!Z21*($BU$3/$BT$3)</f>
        <v>4117.6458852867836</v>
      </c>
      <c r="BU20" s="370">
        <f>'TuitionData-2Yr'!AA21*($BU$3/$BU$3)</f>
        <v>4147</v>
      </c>
      <c r="BV20" s="20">
        <f>'TuitionData-2Yr'!AD21*($CS$3/$BV$3)</f>
        <v>6232.1725067385451</v>
      </c>
      <c r="BW20" s="20">
        <f>'TuitionData-2Yr'!AE21*($CS$3/$BW$3)</f>
        <v>6350.3527868852461</v>
      </c>
      <c r="BX20" s="20">
        <f>'TuitionData-2Yr'!AF21*($CS$3/$BX$3)</f>
        <v>6442.7617834394905</v>
      </c>
      <c r="BY20" s="20">
        <f>'TuitionData-2Yr'!AG21*($CS$3/$BY$3)</f>
        <v>6707.9775700934579</v>
      </c>
      <c r="BZ20" s="20">
        <f>'TuitionData-2Yr'!AH21*($CS$3/$BZ$3)</f>
        <v>6934.5000000000009</v>
      </c>
      <c r="CA20" s="20">
        <f>'TuitionData-2Yr'!AI21*($CS$3/$CA$3)</f>
        <v>7183.9328134373136</v>
      </c>
      <c r="CB20" s="20">
        <f>'TuitionData-2Yr'!AJ21*($CS$3/$CB$3)</f>
        <v>7515.416666666667</v>
      </c>
      <c r="CC20" s="20">
        <f>'TuitionData-2Yr'!AK21*($CS$3/$CC$3)</f>
        <v>8386.6411267605636</v>
      </c>
      <c r="CD20" s="20">
        <f>'TuitionData-2Yr'!AL21*($CS$3/$CD$3)</f>
        <v>4794.0566352026653</v>
      </c>
      <c r="CE20" s="20">
        <f>'TuitionData-2Yr'!AM21*($CS$3/$CE$3)</f>
        <v>10014.303425774879</v>
      </c>
      <c r="CF20" s="20">
        <f>'TuitionData-2Yr'!AN21*($CS$3/$CF$3)</f>
        <v>10382.673706441396</v>
      </c>
      <c r="CG20" s="20">
        <f>'TuitionData-2Yr'!AO21*($CS$3/$CG$3)</f>
        <v>11036.04503582395</v>
      </c>
      <c r="CH20" s="20">
        <f>'TuitionData-2Yr'!AP21*($CS$3/$CH$3)</f>
        <v>11017.804422604422</v>
      </c>
      <c r="CI20" s="20">
        <f>'TuitionData-2Yr'!AQ21*($CS$3/$CI$3)</f>
        <v>11403.29238258465</v>
      </c>
      <c r="CJ20" s="20">
        <f>'TuitionData-2Yr'!AR21*($CS$3/$CJ$3)</f>
        <v>11433.272727272728</v>
      </c>
      <c r="CK20" s="20">
        <f>'TuitionData-2Yr'!AS21*($CS$3/$CK$3)</f>
        <v>13016.222841225626</v>
      </c>
      <c r="CL20" s="20">
        <f>'TuitionData-2Yr'!AT21*($CS$3/$CL$3)</f>
        <v>13921.034862385322</v>
      </c>
      <c r="CM20" s="20">
        <f>'TuitionData-2Yr'!AU21*($CS$3/$CM$3)</f>
        <v>14775.776892430278</v>
      </c>
      <c r="CN20" s="20">
        <f>'TuitionData-2Yr'!AV21*($CS$3/$CN$3)</f>
        <v>15293.855958096901</v>
      </c>
      <c r="CO20" s="20">
        <f>'TuitionData-2Yr'!AW21*($CS$3/$CO$3)</f>
        <v>19123.952054794521</v>
      </c>
      <c r="CP20" s="20">
        <f>'TuitionData-2Yr'!AX21*($CS$3/$CP$3)</f>
        <v>19833.628199748218</v>
      </c>
      <c r="CQ20" s="20">
        <f>'TuitionData-2Yr'!AY21*($CS$3/$CQ$3)</f>
        <v>20434.185169669043</v>
      </c>
      <c r="CR20" s="20">
        <f>'TuitionData-2Yr'!AZ21*($CS$3/$CR$3)</f>
        <v>15981.187032418955</v>
      </c>
      <c r="CS20" s="370">
        <f>'TuitionData-2Yr'!BA21*($CS$3/$CS$3)</f>
        <v>16128</v>
      </c>
      <c r="CT20" s="20">
        <f>'TuitionData-2Yr'!BD21*($DQ$3/$CT$3)</f>
        <v>494.87870619946096</v>
      </c>
      <c r="CU20" s="20">
        <f>'TuitionData-2Yr'!BE21*($DQ$3/$CU$3)</f>
        <v>661.36131147540982</v>
      </c>
      <c r="CV20" s="20">
        <f>'TuitionData-2Yr'!BF21*($DQ$3/$CV$3)</f>
        <v>698.53757961783447</v>
      </c>
      <c r="CW20" s="20">
        <f>'TuitionData-2Yr'!BG21*($DQ$3/$CW$3)</f>
        <v>1311.7009345794393</v>
      </c>
      <c r="CX20" s="20">
        <f>'TuitionData-2Yr'!BH21*($DQ$3/$CX$3)</f>
        <v>1398.0000000000002</v>
      </c>
      <c r="CY20" s="20">
        <f>'TuitionData-2Yr'!BI21*($DQ$3/$CY$3)</f>
        <v>1445.010197960408</v>
      </c>
      <c r="CZ20" s="20">
        <f>'TuitionData-2Yr'!BJ21*($DQ$3/$CZ$3)</f>
        <v>1531.4166666666667</v>
      </c>
      <c r="DA20" s="20">
        <f>'TuitionData-2Yr'!BK21*($DQ$3/$DA$3)</f>
        <v>1689.4647887323943</v>
      </c>
      <c r="DB20" s="20">
        <f>'TuitionData-2Yr'!BL21*($DQ$3/$DB$3)</f>
        <v>1779.2515269294838</v>
      </c>
      <c r="DC20" s="20">
        <f>'TuitionData-2Yr'!BM21*($DQ$3/$DC$3)</f>
        <v>2060.6329526916802</v>
      </c>
      <c r="DD20" s="20">
        <f>'TuitionData-2Yr'!BN21*($DQ$3/$DD$3)</f>
        <v>2264.4646251319959</v>
      </c>
      <c r="DE20" s="20">
        <f>'TuitionData-2Yr'!BO21*($DQ$3/$DE$3)</f>
        <v>2485.5844421699076</v>
      </c>
      <c r="DF20" s="20">
        <f>'TuitionData-2Yr'!BP21*($DQ$3/$DF$3)</f>
        <v>2474.4648648648649</v>
      </c>
      <c r="DG20" s="20">
        <f>'TuitionData-2Yr'!BQ21*($DQ$3/$DG$3)</f>
        <v>2547.9066150101535</v>
      </c>
      <c r="DH20" s="20">
        <f>'TuitionData-2Yr'!BR21*($DQ$3/$DH$3)</f>
        <v>2542.5818181818181</v>
      </c>
      <c r="DI20" s="20">
        <f>'TuitionData-2Yr'!BS21*($DQ$3/$DI$3)</f>
        <v>2726.4401114206125</v>
      </c>
      <c r="DJ20" s="20">
        <f>'TuitionData-2Yr'!BT21*($DQ$3/$DJ$3)</f>
        <v>3071.2293577981654</v>
      </c>
      <c r="DK20" s="20">
        <f>'TuitionData-2Yr'!BU21*($DQ$3/$DK$3)</f>
        <v>3223.9043824701193</v>
      </c>
      <c r="DL20" s="20">
        <f>'TuitionData-2Yr'!BV21*($DQ$3/$DL$3)</f>
        <v>3361.592317765168</v>
      </c>
      <c r="DM20" s="20">
        <f>'TuitionData-2Yr'!BW21*($DQ$3/$DM$3)</f>
        <v>3328.2739726027398</v>
      </c>
      <c r="DN20" s="20">
        <f>'TuitionData-2Yr'!BX21*($DQ$3/$DN$3)</f>
        <v>3518.4221569450274</v>
      </c>
      <c r="DO20" s="20">
        <f>'TuitionData-2Yr'!BY21*($DQ$3/$DO$3)</f>
        <v>3644.8227901131127</v>
      </c>
      <c r="DP20" s="20">
        <f>'TuitionData-2Yr'!BZ21*($DQ$3/$DP$3)</f>
        <v>0</v>
      </c>
      <c r="DQ20" s="20">
        <f>'TuitionData-2Yr'!CA21*($DQ$3/$DQ$3)</f>
        <v>0</v>
      </c>
    </row>
    <row r="21" spans="1:121">
      <c r="A21" s="4" t="s">
        <v>32</v>
      </c>
      <c r="B21" s="85">
        <f>'TuitionData-4Yr'!F22*($Y$3/$B$3)</f>
        <v>2698.7385444743936</v>
      </c>
      <c r="C21" s="85">
        <f>'TuitionData-4Yr'!G22*($Y$3/$C$3)</f>
        <v>2873.3901639344263</v>
      </c>
      <c r="D21" s="2">
        <f>'TuitionData-4Yr'!H22*($Y$3/$D$3)</f>
        <v>3105.9974522292996</v>
      </c>
      <c r="E21" s="85">
        <f>'TuitionData-4Yr'!I22*($Y$3/$E$3)</f>
        <v>3370.766355140187</v>
      </c>
      <c r="F21" s="85">
        <f>'TuitionData-4Yr'!J22*($Y$3/$F$3)</f>
        <v>3610.5000000000005</v>
      </c>
      <c r="G21" s="85">
        <f>'TuitionData-4Yr'!K22*($Y$3/$G$3)</f>
        <v>3721.1949610077991</v>
      </c>
      <c r="H21" s="85">
        <f>'TuitionData-4Yr'!L22*($Y$3/$H$3)</f>
        <v>3813.666666666667</v>
      </c>
      <c r="I21" s="85">
        <f>'TuitionData-4Yr'!M22*($Y$3/$I$3)</f>
        <v>3988.5160563380282</v>
      </c>
      <c r="J21" s="85">
        <f>'TuitionData-4Yr'!N22*($Y$3/$J$3)</f>
        <v>4454.9250416435316</v>
      </c>
      <c r="K21" s="85">
        <f>'TuitionData-4Yr'!O22*($Y$3/$K$3)</f>
        <v>5098.336052202284</v>
      </c>
      <c r="L21" s="85">
        <f>'TuitionData-4Yr'!P22*($Y$3/$L$3)</f>
        <v>5405.2460401267163</v>
      </c>
      <c r="M21" s="85">
        <f>'TuitionData-4Yr'!Q22*($Y$3/$M$3)</f>
        <v>5998.4769703172979</v>
      </c>
      <c r="N21" s="85">
        <f>'TuitionData-4Yr'!R22*($Y$3/$N$3)</f>
        <v>5911.2884520884527</v>
      </c>
      <c r="O21" s="85">
        <f>'TuitionData-4Yr'!S22*($Y$3/$O$3)</f>
        <v>6379.1684069534658</v>
      </c>
      <c r="P21" s="85">
        <f>'TuitionData-4Yr'!T22*($Y$3/$P$3)</f>
        <v>6667.4618181818187</v>
      </c>
      <c r="Q21" s="85">
        <f>'TuitionData-4Yr'!U22*($Y$3/$Q$3)</f>
        <v>7168.9805013927571</v>
      </c>
      <c r="R21" s="85">
        <f>'TuitionData-4Yr'!V22*($Y$3/$R$3)</f>
        <v>7642.7009174311934</v>
      </c>
      <c r="S21" s="85">
        <f>'TuitionData-4Yr'!W22*($Y$3/$S$3)</f>
        <v>7800.2231075697209</v>
      </c>
      <c r="T21" s="85">
        <f>'TuitionData-4Yr'!X22*($Y$3/$T$3)</f>
        <v>8007.556525534701</v>
      </c>
      <c r="U21" s="85">
        <f>'TuitionData-4Yr'!Y22*($Y$3/$U$3)</f>
        <v>7853.3013698630139</v>
      </c>
      <c r="V21" s="85">
        <f>'TuitionData-4Yr'!Z22*($Y$3/$V$3)</f>
        <v>7856.6109945446924</v>
      </c>
      <c r="W21" s="85">
        <f>'TuitionData-4Yr'!AA22*($Y$3/$W$3)</f>
        <v>8064.9652283200676</v>
      </c>
      <c r="X21" s="85">
        <f>'TuitionData-4Yr'!AB22*($Y$3/$X$3)</f>
        <v>7834.413965087283</v>
      </c>
      <c r="Y21" s="370">
        <f>'TuitionData-4Yr'!AC22*($Y$3/$Y$3)</f>
        <v>8015</v>
      </c>
      <c r="Z21" s="85">
        <f>'TuitionData-4Yr'!AG22*($AW$3/$Z$3)</f>
        <v>9775.5040431266862</v>
      </c>
      <c r="AA21" s="85">
        <f>'TuitionData-4Yr'!AH22*($AW$3/$AA$3)</f>
        <v>12118.001311475411</v>
      </c>
      <c r="AB21" s="85">
        <f>'TuitionData-4Yr'!AI22*($AW$3/$AB$3)</f>
        <v>13108.494267515924</v>
      </c>
      <c r="AC21" s="85">
        <f>'TuitionData-4Yr'!AJ22*($AW$3/$AC$3)</f>
        <v>13162.766355140187</v>
      </c>
      <c r="AD21" s="85">
        <f>'TuitionData-4Yr'!AK22*($AW$3/$AD$3)</f>
        <v>13248.000000000002</v>
      </c>
      <c r="AE21" s="85">
        <f>'TuitionData-4Yr'!AL22*($AW$3/$AE$3)</f>
        <v>13237.115776844634</v>
      </c>
      <c r="AF21" s="85">
        <f>'TuitionData-4Yr'!AM22*($AW$3/$AF$3)</f>
        <v>13027.666666666668</v>
      </c>
      <c r="AG21" s="85">
        <f>'TuitionData-4Yr'!AN22*($AW$3/$AG$3)</f>
        <v>12793.041126760563</v>
      </c>
      <c r="AH21" s="85">
        <f>'TuitionData-4Yr'!AO22*($AW$3/$AH$3)</f>
        <v>13344.386451971128</v>
      </c>
      <c r="AI21" s="85">
        <f>'TuitionData-4Yr'!AP22*($AW$3/$AI$3)</f>
        <v>13467.327895595432</v>
      </c>
      <c r="AJ21" s="85">
        <f>'TuitionData-4Yr'!AQ22*($AW$3/$AJ$3)</f>
        <v>15551.391763463571</v>
      </c>
      <c r="AK21" s="85">
        <f>'TuitionData-4Yr'!AR22*($AW$3/$AK$3)</f>
        <v>16284.085977482087</v>
      </c>
      <c r="AL21" s="85">
        <f>'TuitionData-4Yr'!AS22*($AW$3/$AL$3)</f>
        <v>15958.313513513514</v>
      </c>
      <c r="AM21" s="85">
        <f>'TuitionData-4Yr'!AT22*($AW$3/$AM$3)</f>
        <v>16335.748131292035</v>
      </c>
      <c r="AN21" s="85">
        <f>'TuitionData-4Yr'!AU22*($AW$3/$AN$3)</f>
        <v>15769.570909090909</v>
      </c>
      <c r="AO21" s="85">
        <f>'TuitionData-4Yr'!AV22*($AW$3/$AO$3)</f>
        <v>16718.908077994427</v>
      </c>
      <c r="AP21" s="85">
        <f>'TuitionData-4Yr'!AW22*($AW$3/$AP$3)</f>
        <v>17628.96880733945</v>
      </c>
      <c r="AQ21" s="85">
        <f>'TuitionData-4Yr'!AX22*($AW$3/$AQ$3)</f>
        <v>17620.398406374501</v>
      </c>
      <c r="AR21" s="85">
        <f>'TuitionData-4Yr'!AY22*($AW$3/$AR$3)</f>
        <v>18667.202095154953</v>
      </c>
      <c r="AS21" s="85">
        <f>'TuitionData-4Yr'!AZ22*($AW$3/$AS$3)</f>
        <v>18401.917808219179</v>
      </c>
      <c r="AT21" s="85">
        <f>'TuitionData-4Yr'!BA22*($AW$3/$AT$3)</f>
        <v>19006.670583298364</v>
      </c>
      <c r="AU21" s="85">
        <f>'TuitionData-4Yr'!BB22*($AW$3/$AU$3)</f>
        <v>20402.392961876834</v>
      </c>
      <c r="AV21" s="85">
        <f>'TuitionData-4Yr'!BC22*($AW$3/$AV$3)</f>
        <v>18251.132169576063</v>
      </c>
      <c r="AW21" s="374">
        <f>'TuitionData-4Yr'!BD22*($AW$3/$AW$3)</f>
        <v>18788.5</v>
      </c>
      <c r="AX21" s="20">
        <f>'TuitionData-2Yr'!D22*($BU$3/$AX$3)</f>
        <v>1141.5202156334233</v>
      </c>
      <c r="AY21" s="20">
        <f>'TuitionData-2Yr'!E22*($BU$3/$AY$3)</f>
        <v>1147.7508196721312</v>
      </c>
      <c r="AZ21" s="20">
        <f>'TuitionData-2Yr'!F22*($BU$3/$AZ$3)</f>
        <v>1239.5923566878982</v>
      </c>
      <c r="BA21" s="20">
        <f>'TuitionData-2Yr'!G22*($BU$3/$BA$3)</f>
        <v>1292.6355140186918</v>
      </c>
      <c r="BB21" s="20">
        <f>'TuitionData-2Yr'!H22*($BU$3/$BB$3)</f>
        <v>1380.0000000000002</v>
      </c>
      <c r="BC21" s="20">
        <f>'TuitionData-2Yr'!I22*($BU$3/$BC$3)</f>
        <v>1365.7108578284344</v>
      </c>
      <c r="BD21" s="20">
        <f>'TuitionData-2Yr'!J22*($BU$3/$BD$3)</f>
        <v>1590.9166666666667</v>
      </c>
      <c r="BE21" s="20">
        <f>'TuitionData-2Yr'!K22*($BU$3/$BE$3)</f>
        <v>1497.7622535211267</v>
      </c>
      <c r="BF21" s="20">
        <f>'TuitionData-2Yr'!L22*($BU$3/$BF$3)</f>
        <v>1478.8584119933371</v>
      </c>
      <c r="BG21" s="20">
        <f>'TuitionData-2Yr'!M22*($BU$3/$BG$3)</f>
        <v>1661.2854812398043</v>
      </c>
      <c r="BH21" s="20">
        <f>'TuitionData-2Yr'!N22*($BU$3/$BH$3)</f>
        <v>1738.4160506863782</v>
      </c>
      <c r="BI21" s="20">
        <f>'TuitionData-2Yr'!O22*($BU$3/$BI$3)</f>
        <v>1791.5250767656089</v>
      </c>
      <c r="BJ21" s="20">
        <f>'TuitionData-2Yr'!P22*($BU$3/$BJ$3)</f>
        <v>1917.4997542997544</v>
      </c>
      <c r="BK21" s="20">
        <f>'TuitionData-2Yr'!Q22*($BU$3/$BK$3)</f>
        <v>1896.8271571154926</v>
      </c>
      <c r="BL21" s="20">
        <f>'TuitionData-2Yr'!R22*($BU$3/$BL$3)</f>
        <v>2024.0509090909093</v>
      </c>
      <c r="BM21" s="20">
        <f>'TuitionData-2Yr'!S22*($BU$3/$BM$3)</f>
        <v>2112.7353760445681</v>
      </c>
      <c r="BN21" s="20">
        <f>'TuitionData-2Yr'!T22*($BU$3/$BN$3)</f>
        <v>2209.9376146788991</v>
      </c>
      <c r="BO21" s="20">
        <f>'TuitionData-2Yr'!U22*($BU$3/$BO$3)</f>
        <v>2395.9840637450197</v>
      </c>
      <c r="BP21" s="20">
        <f>'TuitionData-2Yr'!V22*($BU$3/$BP$3)</f>
        <v>2501.4264513312964</v>
      </c>
      <c r="BQ21" s="20">
        <f>'TuitionData-2Yr'!W22*($BU$3/$BQ$3)</f>
        <v>2511.9246575342463</v>
      </c>
      <c r="BR21" s="20">
        <f>'TuitionData-2Yr'!X22*($BU$3/$BR$3)</f>
        <v>2538.4003357112883</v>
      </c>
      <c r="BS21" s="20">
        <f>'TuitionData-2Yr'!Y22*($BU$3/$BS$3)</f>
        <v>2660.2899036447425</v>
      </c>
      <c r="BT21" s="20">
        <f>'TuitionData-2Yr'!Z22*($BU$3/$BT$3)</f>
        <v>2243.4912718204491</v>
      </c>
      <c r="BU21" s="370">
        <f>'TuitionData-2Yr'!AA22*($BU$3/$BU$3)</f>
        <v>2460</v>
      </c>
      <c r="BV21" s="20">
        <f>'TuitionData-2Yr'!AD22*($CS$3/$BV$3)</f>
        <v>3299.191374663073</v>
      </c>
      <c r="BW21" s="20">
        <f>'TuitionData-2Yr'!AE22*($CS$3/$BW$3)</f>
        <v>3210.4918032786886</v>
      </c>
      <c r="BX21" s="20">
        <f>'TuitionData-2Yr'!AF22*($CS$3/$BX$3)</f>
        <v>3274.3949044585988</v>
      </c>
      <c r="BY21" s="20">
        <f>'TuitionData-2Yr'!AG22*($CS$3/$BY$3)</f>
        <v>3264</v>
      </c>
      <c r="BZ21" s="20">
        <f>'TuitionData-2Yr'!AH22*($CS$3/$BZ$3)</f>
        <v>3210.0000000000005</v>
      </c>
      <c r="CA21" s="20">
        <f>'TuitionData-2Yr'!AI22*($CS$3/$CA$3)</f>
        <v>3230.7138572285548</v>
      </c>
      <c r="CB21" s="20">
        <f>'TuitionData-2Yr'!AJ22*($CS$3/$CB$3)</f>
        <v>3116.666666666667</v>
      </c>
      <c r="CC21" s="20">
        <f>'TuitionData-2Yr'!AK22*($CS$3/$CC$3)</f>
        <v>3144.4732394366197</v>
      </c>
      <c r="CD21" s="20">
        <f>'TuitionData-2Yr'!AL22*($CS$3/$CD$3)</f>
        <v>3124.9039422543033</v>
      </c>
      <c r="CE21" s="20">
        <f>'TuitionData-2Yr'!AM22*($CS$3/$CE$3)</f>
        <v>3228.0587275693315</v>
      </c>
      <c r="CF21" s="20">
        <f>'TuitionData-2Yr'!AN22*($CS$3/$CF$3)</f>
        <v>3458.7370644139392</v>
      </c>
      <c r="CG21" s="20">
        <f>'TuitionData-2Yr'!AO22*($CS$3/$CG$3)</f>
        <v>4037.8219037871031</v>
      </c>
      <c r="CH21" s="20">
        <f>'TuitionData-2Yr'!AP22*($CS$3/$CH$3)</f>
        <v>3825.3759213759217</v>
      </c>
      <c r="CI21" s="20">
        <f>'TuitionData-2Yr'!AQ22*($CS$3/$CI$3)</f>
        <v>2746.5211066783804</v>
      </c>
      <c r="CJ21" s="20">
        <f>'TuitionData-2Yr'!AR22*($CS$3/$CJ$3)</f>
        <v>3838.909090909091</v>
      </c>
      <c r="CK21" s="20">
        <f>'TuitionData-2Yr'!AS22*($CS$3/$CK$3)</f>
        <v>4125.459610027855</v>
      </c>
      <c r="CL21" s="20">
        <f>'TuitionData-2Yr'!AT22*($CS$3/$CL$3)</f>
        <v>4446.8256880733943</v>
      </c>
      <c r="CM21" s="20">
        <f>'TuitionData-2Yr'!AU22*($CS$3/$CM$3)</f>
        <v>4698.2310756972111</v>
      </c>
      <c r="CN21" s="20">
        <f>'TuitionData-2Yr'!AV22*($CS$3/$CN$3)</f>
        <v>4840.4364906154515</v>
      </c>
      <c r="CO21" s="20">
        <f>'TuitionData-2Yr'!AW22*($CS$3/$CO$3)</f>
        <v>5061.5753424657532</v>
      </c>
      <c r="CP21" s="20">
        <f>'TuitionData-2Yr'!AX22*($CS$3/$CP$3)</f>
        <v>5132.273604699958</v>
      </c>
      <c r="CQ21" s="20">
        <f>'TuitionData-2Yr'!AY22*($CS$3/$CQ$3)</f>
        <v>5363.6531210724761</v>
      </c>
      <c r="CR21" s="20">
        <f>'TuitionData-2Yr'!AZ22*($CS$3/$CR$3)</f>
        <v>5219.5511221945144</v>
      </c>
      <c r="CS21" s="370">
        <f>'TuitionData-2Yr'!BA22*($CS$3/$CS$3)</f>
        <v>5220</v>
      </c>
      <c r="CT21" s="20">
        <f>'TuitionData-2Yr'!BD22*($DQ$3/$CT$3)</f>
        <v>0</v>
      </c>
      <c r="CU21" s="20">
        <f>'TuitionData-2Yr'!BE22*($DQ$3/$CU$3)</f>
        <v>0</v>
      </c>
      <c r="CV21" s="20">
        <f>'TuitionData-2Yr'!BF22*($DQ$3/$CV$3)</f>
        <v>0</v>
      </c>
      <c r="CW21" s="20">
        <f>'TuitionData-2Yr'!BG22*($DQ$3/$CW$3)</f>
        <v>0</v>
      </c>
      <c r="CX21" s="20">
        <f>'TuitionData-2Yr'!BH22*($DQ$3/$CX$3)</f>
        <v>0</v>
      </c>
      <c r="CY21" s="20">
        <f>'TuitionData-2Yr'!BI22*($DQ$3/$CY$3)</f>
        <v>0</v>
      </c>
      <c r="CZ21" s="20">
        <f>'TuitionData-2Yr'!BJ22*($DQ$3/$CZ$3)</f>
        <v>0</v>
      </c>
      <c r="DA21" s="20">
        <f>'TuitionData-2Yr'!BK22*($DQ$3/$DA$3)</f>
        <v>0</v>
      </c>
      <c r="DB21" s="20">
        <f>'TuitionData-2Yr'!BL22*($DQ$3/$DB$3)</f>
        <v>0</v>
      </c>
      <c r="DC21" s="20">
        <f>'TuitionData-2Yr'!BM22*($DQ$3/$DC$3)</f>
        <v>0</v>
      </c>
      <c r="DD21" s="20">
        <f>'TuitionData-2Yr'!BN22*($DQ$3/$DD$3)</f>
        <v>0</v>
      </c>
      <c r="DE21" s="20">
        <f>'TuitionData-2Yr'!BO22*($DQ$3/$DE$3)</f>
        <v>0</v>
      </c>
      <c r="DF21" s="20">
        <f>'TuitionData-2Yr'!BP22*($DQ$3/$DF$3)</f>
        <v>0</v>
      </c>
      <c r="DG21" s="20">
        <f>'TuitionData-2Yr'!BQ22*($DQ$3/$DG$3)</f>
        <v>0</v>
      </c>
      <c r="DH21" s="20">
        <f>'TuitionData-2Yr'!BR22*($DQ$3/$DH$3)</f>
        <v>0</v>
      </c>
      <c r="DI21" s="20">
        <f>'TuitionData-2Yr'!BS22*($DQ$3/$DI$3)</f>
        <v>0</v>
      </c>
      <c r="DJ21" s="20">
        <f>'TuitionData-2Yr'!BT22*($DQ$3/$DJ$3)</f>
        <v>0</v>
      </c>
      <c r="DK21" s="20">
        <f>'TuitionData-2Yr'!BU22*($DQ$3/$DK$3)</f>
        <v>0</v>
      </c>
      <c r="DL21" s="20">
        <f>'TuitionData-2Yr'!BV22*($DQ$3/$DL$3)</f>
        <v>0</v>
      </c>
      <c r="DM21" s="20">
        <f>'TuitionData-2Yr'!BW22*($DQ$3/$DM$3)</f>
        <v>0</v>
      </c>
      <c r="DN21" s="20">
        <f>'TuitionData-2Yr'!BX22*($DQ$3/$DN$3)</f>
        <v>0</v>
      </c>
      <c r="DO21" s="20">
        <f>'TuitionData-2Yr'!BY22*($DQ$3/$DO$3)</f>
        <v>0</v>
      </c>
      <c r="DP21" s="20">
        <f>'TuitionData-2Yr'!BZ22*($DQ$3/$DP$3)</f>
        <v>0</v>
      </c>
      <c r="DQ21" s="20">
        <f>'TuitionData-2Yr'!CA22*($DQ$3/$DQ$3)</f>
        <v>0</v>
      </c>
    </row>
    <row r="22" spans="1:121">
      <c r="A22" s="4" t="s">
        <v>33</v>
      </c>
      <c r="B22" s="85">
        <f>'TuitionData-4Yr'!F23*($Y$3/$B$3)</f>
        <v>6444.9703504043127</v>
      </c>
      <c r="C22" s="85">
        <f>'TuitionData-4Yr'!G23*($Y$3/$C$3)</f>
        <v>6456.2990163934428</v>
      </c>
      <c r="D22" s="2">
        <f>'TuitionData-4Yr'!H23*($Y$3/$D$3)</f>
        <v>6373.375796178344</v>
      </c>
      <c r="E22" s="85">
        <f>'TuitionData-4Yr'!I23*($Y$3/$E$3)</f>
        <v>6297.6897196261689</v>
      </c>
      <c r="F22" s="85">
        <f>'TuitionData-4Yr'!J23*($Y$3/$F$3)</f>
        <v>6328.5000000000009</v>
      </c>
      <c r="G22" s="85">
        <f>'TuitionData-4Yr'!K23*($Y$3/$G$3)</f>
        <v>5292.496700659869</v>
      </c>
      <c r="H22" s="85">
        <f>'TuitionData-4Yr'!L23*($Y$3/$H$3)</f>
        <v>5163.75</v>
      </c>
      <c r="I22" s="85">
        <f>'TuitionData-4Yr'!M23*($Y$3/$I$3)</f>
        <v>5060.809014084507</v>
      </c>
      <c r="J22" s="85">
        <f>'TuitionData-4Yr'!N23*($Y$3/$J$3)</f>
        <v>5813.4902831760137</v>
      </c>
      <c r="K22" s="85">
        <f>'TuitionData-4Yr'!O23*($Y$3/$K$3)</f>
        <v>6520.6786296900491</v>
      </c>
      <c r="L22" s="85">
        <f>'TuitionData-4Yr'!P23*($Y$3/$L$3)</f>
        <v>6838.6314677930313</v>
      </c>
      <c r="M22" s="85">
        <f>'TuitionData-4Yr'!Q23*($Y$3/$M$3)</f>
        <v>7178.6284544524051</v>
      </c>
      <c r="N22" s="85">
        <f>'TuitionData-4Yr'!R23*($Y$3/$N$3)</f>
        <v>7451.0624078624078</v>
      </c>
      <c r="O22" s="85">
        <f>'TuitionData-4Yr'!S23*($Y$3/$O$3)</f>
        <v>7753.0165771319107</v>
      </c>
      <c r="P22" s="85">
        <f>'TuitionData-4Yr'!T23*($Y$3/$P$3)</f>
        <v>7723.4400000000005</v>
      </c>
      <c r="Q22" s="85">
        <f>'TuitionData-4Yr'!U23*($Y$3/$Q$3)</f>
        <v>8274.7855153203345</v>
      </c>
      <c r="R22" s="85">
        <f>'TuitionData-4Yr'!V23*($Y$3/$R$3)</f>
        <v>9290.0477064220195</v>
      </c>
      <c r="S22" s="85">
        <f>'TuitionData-4Yr'!W23*($Y$3/$S$3)</f>
        <v>9792</v>
      </c>
      <c r="T22" s="85">
        <f>'TuitionData-4Yr'!X23*($Y$3/$T$3)</f>
        <v>10079.434308162374</v>
      </c>
      <c r="U22" s="85">
        <f>'TuitionData-4Yr'!Y23*($Y$3/$U$3)</f>
        <v>10253.095890410959</v>
      </c>
      <c r="V22" s="85">
        <f>'TuitionData-4Yr'!Z23*($Y$3/$V$3)</f>
        <v>10598.41208560638</v>
      </c>
      <c r="W22" s="85">
        <f>'TuitionData-4Yr'!AA23*($Y$3/$W$3)</f>
        <v>11292.387096774193</v>
      </c>
      <c r="X22" s="85">
        <f>'TuitionData-4Yr'!AB23*($Y$3/$X$3)</f>
        <v>11665.137157107234</v>
      </c>
      <c r="Y22" s="370">
        <f>'TuitionData-4Yr'!AC23*($Y$3/$Y$3)</f>
        <v>12056</v>
      </c>
      <c r="Z22" s="85">
        <f>'TuitionData-4Yr'!AG23*($AW$3/$Z$3)</f>
        <v>14478.501347708896</v>
      </c>
      <c r="AA22" s="85">
        <f>'TuitionData-4Yr'!AH23*($AW$3/$AA$3)</f>
        <v>14585.264262295083</v>
      </c>
      <c r="AB22" s="85">
        <f>'TuitionData-4Yr'!AI23*($AW$3/$AB$3)</f>
        <v>14362.119745222932</v>
      </c>
      <c r="AC22" s="85">
        <f>'TuitionData-4Yr'!AJ23*($AW$3/$AC$3)</f>
        <v>14263.985046728973</v>
      </c>
      <c r="AD22" s="85">
        <f>'TuitionData-4Yr'!AK23*($AW$3/$AD$3)</f>
        <v>14224.500000000002</v>
      </c>
      <c r="AE22" s="85">
        <f>'TuitionData-4Yr'!AL23*($AW$3/$AE$3)</f>
        <v>14072.695860827836</v>
      </c>
      <c r="AF22" s="85">
        <f>'TuitionData-4Yr'!AM23*($AW$3/$AF$3)</f>
        <v>13935.75</v>
      </c>
      <c r="AG22" s="85">
        <f>'TuitionData-4Yr'!AN23*($AW$3/$AG$3)</f>
        <v>14559.738591549296</v>
      </c>
      <c r="AH22" s="85">
        <f>'TuitionData-4Yr'!AO23*($AW$3/$AH$3)</f>
        <v>15975.884508606332</v>
      </c>
      <c r="AI22" s="85">
        <f>'TuitionData-4Yr'!AP23*($AW$3/$AI$3)</f>
        <v>17746.336052202285</v>
      </c>
      <c r="AJ22" s="85">
        <f>'TuitionData-4Yr'!AQ23*($AW$3/$AJ$3)</f>
        <v>18531.256599788809</v>
      </c>
      <c r="AK22" s="85">
        <f>'TuitionData-4Yr'!AR23*($AW$3/$AK$3)</f>
        <v>19124.843398157624</v>
      </c>
      <c r="AL22" s="85">
        <f>'TuitionData-4Yr'!AS23*($AW$3/$AL$3)</f>
        <v>19784.892383292383</v>
      </c>
      <c r="AM22" s="85">
        <f>'TuitionData-4Yr'!AT23*($AW$3/$AM$3)</f>
        <v>20645.330030389006</v>
      </c>
      <c r="AN22" s="85">
        <f>'TuitionData-4Yr'!AU23*($AW$3/$AN$3)</f>
        <v>20458.047272727275</v>
      </c>
      <c r="AO22" s="85">
        <f>'TuitionData-4Yr'!AV23*($AW$3/$AO$3)</f>
        <v>21963.810584958217</v>
      </c>
      <c r="AP22" s="85">
        <f>'TuitionData-4Yr'!AW23*($AW$3/$AP$3)</f>
        <v>23176.833027522938</v>
      </c>
      <c r="AQ22" s="85">
        <f>'TuitionData-4Yr'!AX23*($AW$3/$AQ$3)</f>
        <v>23904.573705179282</v>
      </c>
      <c r="AR22" s="85">
        <f>'TuitionData-4Yr'!AY23*($AW$3/$AR$3)</f>
        <v>24584.715844609342</v>
      </c>
      <c r="AS22" s="85">
        <f>'TuitionData-4Yr'!AZ23*($AW$3/$AS$3)</f>
        <v>25079.424657534244</v>
      </c>
      <c r="AT22" s="85">
        <f>'TuitionData-4Yr'!BA23*($AW$3/$AT$3)</f>
        <v>25616.167855644147</v>
      </c>
      <c r="AU22" s="85">
        <f>'TuitionData-4Yr'!BB23*($AW$3/$AU$3)</f>
        <v>26420.350230414748</v>
      </c>
      <c r="AV22" s="85">
        <f>'TuitionData-4Yr'!BC23*($AW$3/$AV$3)</f>
        <v>26916.299251870329</v>
      </c>
      <c r="AW22" s="374">
        <f>'TuitionData-4Yr'!BD23*($AW$3/$AW$3)</f>
        <v>27547</v>
      </c>
      <c r="AX22" s="20">
        <f>'TuitionData-2Yr'!D23*($BU$3/$AX$3)</f>
        <v>2241.8005390835583</v>
      </c>
      <c r="AY22" s="20">
        <f>'TuitionData-2Yr'!E23*($BU$3/$AY$3)</f>
        <v>2293.8963934426229</v>
      </c>
      <c r="AZ22" s="20">
        <f>'TuitionData-2Yr'!F23*($BU$3/$AZ$3)</f>
        <v>2228.147770700637</v>
      </c>
      <c r="BA22" s="20">
        <f>'TuitionData-2Yr'!G23*($BU$3/$BA$3)</f>
        <v>2179.558878504673</v>
      </c>
      <c r="BB22" s="20">
        <f>'TuitionData-2Yr'!H23*($BU$3/$BB$3)</f>
        <v>2155.5000000000005</v>
      </c>
      <c r="BC22" s="20">
        <f>'TuitionData-2Yr'!I23*($BU$3/$BC$3)</f>
        <v>1701.9988002399523</v>
      </c>
      <c r="BD22" s="20">
        <f>'TuitionData-2Yr'!J23*($BU$3/$BD$3)</f>
        <v>1641.9166666666667</v>
      </c>
      <c r="BE22" s="20">
        <f>'TuitionData-2Yr'!K23*($BU$3/$BE$3)</f>
        <v>1598.4405633802817</v>
      </c>
      <c r="BF22" s="20">
        <f>'TuitionData-2Yr'!L23*($BU$3/$BF$3)</f>
        <v>2022.556357579123</v>
      </c>
      <c r="BG22" s="20">
        <f>'TuitionData-2Yr'!M23*($BU$3/$BG$3)</f>
        <v>2506.5709624796086</v>
      </c>
      <c r="BH22" s="20">
        <f>'TuitionData-2Yr'!N23*($BU$3/$BH$3)</f>
        <v>2592.7602956705387</v>
      </c>
      <c r="BI22" s="20">
        <f>'TuitionData-2Yr'!O23*($BU$3/$BI$3)</f>
        <v>2673.5066530194472</v>
      </c>
      <c r="BJ22" s="20">
        <f>'TuitionData-2Yr'!P23*($BU$3/$BJ$3)</f>
        <v>2729.4899262899262</v>
      </c>
      <c r="BK22" s="20">
        <f>'TuitionData-2Yr'!Q23*($BU$3/$BK$3)</f>
        <v>2825.2617631385651</v>
      </c>
      <c r="BL22" s="20">
        <f>'TuitionData-2Yr'!R23*($BU$3/$BL$3)</f>
        <v>2875.2872727272729</v>
      </c>
      <c r="BM22" s="20">
        <f>'TuitionData-2Yr'!S23*($BU$3/$BM$3)</f>
        <v>3260.1359331476319</v>
      </c>
      <c r="BN22" s="20">
        <f>'TuitionData-2Yr'!T23*($BU$3/$BN$3)</f>
        <v>3688.8440366972477</v>
      </c>
      <c r="BO22" s="20">
        <f>'TuitionData-2Yr'!U23*($BU$3/$BO$3)</f>
        <v>3868.685258964143</v>
      </c>
      <c r="BP22" s="20">
        <f>'TuitionData-2Yr'!V23*($BU$3/$BP$3)</f>
        <v>3990.9559144478394</v>
      </c>
      <c r="BQ22" s="20">
        <f>'TuitionData-2Yr'!W23*($BU$3/$BQ$3)</f>
        <v>4086.9863013698628</v>
      </c>
      <c r="BR22" s="20">
        <f>'TuitionData-2Yr'!X23*($BU$3/$BR$3)</f>
        <v>4191.2882920688207</v>
      </c>
      <c r="BS22" s="20">
        <f>'TuitionData-2Yr'!Y23*($BU$3/$BS$3)</f>
        <v>4384.2480100544617</v>
      </c>
      <c r="BT22" s="20">
        <f>'TuitionData-2Yr'!Z23*($BU$3/$BT$3)</f>
        <v>4601.4463840399012</v>
      </c>
      <c r="BU22" s="20">
        <f>'TuitionData-2Yr'!AA23*($BU$3/$BU$3)</f>
        <v>4652.5</v>
      </c>
      <c r="BV22" s="357">
        <f>'TuitionData-2Yr'!AD23*($CS$3/$BV$3)</f>
        <v>7373.6927223719686</v>
      </c>
      <c r="BW22" s="20">
        <f>'TuitionData-2Yr'!AE23*($CS$3/$BW$3)</f>
        <v>7560.7081967213117</v>
      </c>
      <c r="BX22" s="20">
        <f>'TuitionData-2Yr'!AF23*($CS$3/$BX$3)</f>
        <v>7344.0000000000009</v>
      </c>
      <c r="BY22" s="20">
        <f>'TuitionData-2Yr'!AG23*($CS$3/$BY$3)</f>
        <v>7183.8504672897197</v>
      </c>
      <c r="BZ22" s="20">
        <f>'TuitionData-2Yr'!AH23*($CS$3/$BZ$3)</f>
        <v>7272.0000000000009</v>
      </c>
      <c r="CA22" s="20">
        <f>'TuitionData-2Yr'!AI23*($CS$3/$CA$3)</f>
        <v>7327.8464307138584</v>
      </c>
      <c r="CB22" s="20">
        <f>'TuitionData-2Yr'!AJ23*($CS$3/$CB$3)</f>
        <v>7246.25</v>
      </c>
      <c r="CC22" s="20">
        <f>'TuitionData-2Yr'!AK23*($CS$3/$CC$3)</f>
        <v>7137.1267605633802</v>
      </c>
      <c r="CD22" s="20">
        <f>'TuitionData-2Yr'!AL23*($CS$3/$CD$3)</f>
        <v>7973.3303720155473</v>
      </c>
      <c r="CE22" s="20">
        <f>'TuitionData-2Yr'!AM23*($CS$3/$CE$3)</f>
        <v>8394.2838499184345</v>
      </c>
      <c r="CF22" s="20">
        <f>'TuitionData-2Yr'!AN23*($CS$3/$CF$3)</f>
        <v>8309.4994720168961</v>
      </c>
      <c r="CG22" s="20">
        <f>'TuitionData-2Yr'!AO23*($CS$3/$CG$3)</f>
        <v>8243.5209825997954</v>
      </c>
      <c r="CH22" s="20">
        <f>'TuitionData-2Yr'!AP23*($CS$3/$CH$3)</f>
        <v>8686.4904176904183</v>
      </c>
      <c r="CI22" s="20">
        <f>'TuitionData-2Yr'!AQ23*($CS$3/$CI$3)</f>
        <v>9001.1147437097625</v>
      </c>
      <c r="CJ22" s="20">
        <f>'TuitionData-2Yr'!AR23*($CS$3/$CJ$3)</f>
        <v>8722.6690909090921</v>
      </c>
      <c r="CK22" s="20">
        <f>'TuitionData-2Yr'!AS23*($CS$3/$CK$3)</f>
        <v>9369.2256267409466</v>
      </c>
      <c r="CL22" s="20">
        <f>'TuitionData-2Yr'!AT23*($CS$3/$CL$3)</f>
        <v>10143.478899082569</v>
      </c>
      <c r="CM22" s="20">
        <f>'TuitionData-2Yr'!AU23*($CS$3/$CM$3)</f>
        <v>10097.593625498008</v>
      </c>
      <c r="CN22" s="20">
        <f>'TuitionData-2Yr'!AV23*($CS$3/$CN$3)</f>
        <v>10148.888694893059</v>
      </c>
      <c r="CO22" s="20">
        <f>'TuitionData-2Yr'!AW23*($CS$3/$CO$3)</f>
        <v>10204.890410958904</v>
      </c>
      <c r="CP22" s="20">
        <f>'TuitionData-2Yr'!AX23*($CS$3/$CP$3)</f>
        <v>10188.52874527906</v>
      </c>
      <c r="CQ22" s="20">
        <f>'TuitionData-2Yr'!AY23*($CS$3/$CQ$3)</f>
        <v>10371.43862589024</v>
      </c>
      <c r="CR22" s="20">
        <f>'TuitionData-2Yr'!AZ23*($CS$3/$CR$3)</f>
        <v>10621.226932668331</v>
      </c>
      <c r="CS22" s="370">
        <f>'TuitionData-2Yr'!BA23*($CS$3/$CS$3)</f>
        <v>10580.5</v>
      </c>
      <c r="CT22" s="20">
        <f>'TuitionData-2Yr'!BD23*($DQ$3/$CT$3)</f>
        <v>0</v>
      </c>
      <c r="CU22" s="20">
        <f>'TuitionData-2Yr'!BE23*($DQ$3/$CU$3)</f>
        <v>0</v>
      </c>
      <c r="CV22" s="20">
        <f>'TuitionData-2Yr'!BF23*($DQ$3/$CV$3)</f>
        <v>0</v>
      </c>
      <c r="CW22" s="20">
        <f>'TuitionData-2Yr'!BG23*($DQ$3/$CW$3)</f>
        <v>0</v>
      </c>
      <c r="CX22" s="20">
        <f>'TuitionData-2Yr'!BH23*($DQ$3/$CX$3)</f>
        <v>0</v>
      </c>
      <c r="CY22" s="20">
        <f>'TuitionData-2Yr'!BI23*($DQ$3/$CY$3)</f>
        <v>0</v>
      </c>
      <c r="CZ22" s="20">
        <f>'TuitionData-2Yr'!BJ23*($DQ$3/$CZ$3)</f>
        <v>0</v>
      </c>
      <c r="DA22" s="20">
        <f>'TuitionData-2Yr'!BK23*($DQ$3/$DA$3)</f>
        <v>0</v>
      </c>
      <c r="DB22" s="20">
        <f>'TuitionData-2Yr'!BL23*($DQ$3/$DB$3)</f>
        <v>0</v>
      </c>
      <c r="DC22" s="20">
        <f>'TuitionData-2Yr'!BM23*($DQ$3/$DC$3)</f>
        <v>0</v>
      </c>
      <c r="DD22" s="20">
        <f>'TuitionData-2Yr'!BN23*($DQ$3/$DD$3)</f>
        <v>0</v>
      </c>
      <c r="DE22" s="20">
        <f>'TuitionData-2Yr'!BO23*($DQ$3/$DE$3)</f>
        <v>0</v>
      </c>
      <c r="DF22" s="20">
        <f>'TuitionData-2Yr'!BP23*($DQ$3/$DF$3)</f>
        <v>0</v>
      </c>
      <c r="DG22" s="20">
        <f>'TuitionData-2Yr'!BQ23*($DQ$3/$DG$3)</f>
        <v>0</v>
      </c>
      <c r="DH22" s="20">
        <f>'TuitionData-2Yr'!BR23*($DQ$3/$DH$3)</f>
        <v>0</v>
      </c>
      <c r="DI22" s="20">
        <f>'TuitionData-2Yr'!BS23*($DQ$3/$DI$3)</f>
        <v>0</v>
      </c>
      <c r="DJ22" s="20">
        <f>'TuitionData-2Yr'!BT23*($DQ$3/$DJ$3)</f>
        <v>0</v>
      </c>
      <c r="DK22" s="20">
        <f>'TuitionData-2Yr'!BU23*($DQ$3/$DK$3)</f>
        <v>0</v>
      </c>
      <c r="DL22" s="20">
        <f>'TuitionData-2Yr'!BV23*($DQ$3/$DL$3)</f>
        <v>0</v>
      </c>
      <c r="DM22" s="20">
        <f>'TuitionData-2Yr'!BW23*($DQ$3/$DM$3)</f>
        <v>0</v>
      </c>
      <c r="DN22" s="20">
        <f>'TuitionData-2Yr'!BX23*($DQ$3/$DN$3)</f>
        <v>0</v>
      </c>
      <c r="DO22" s="20">
        <f>'TuitionData-2Yr'!BY23*($DQ$3/$DO$3)</f>
        <v>0</v>
      </c>
      <c r="DP22" s="20">
        <f>'TuitionData-2Yr'!BZ23*($DQ$3/$DP$3)</f>
        <v>0</v>
      </c>
      <c r="DQ22" s="20">
        <f>'TuitionData-2Yr'!CA23*($DQ$3/$DQ$3)</f>
        <v>0</v>
      </c>
    </row>
    <row r="23" spans="1:121">
      <c r="A23" s="8" t="s">
        <v>34</v>
      </c>
      <c r="B23" s="353">
        <f>'TuitionData-4Yr'!F24*($Y$3/$B$3)</f>
        <v>3279.3962264150946</v>
      </c>
      <c r="C23" s="353">
        <f>'TuitionData-4Yr'!G24*($Y$3/$C$3)</f>
        <v>3290.7540983606559</v>
      </c>
      <c r="D23" s="64">
        <f>'TuitionData-4Yr'!H24*($Y$3/$D$3)</f>
        <v>3299.342675159236</v>
      </c>
      <c r="E23" s="353">
        <f>'TuitionData-4Yr'!I24*($Y$3/$E$3)</f>
        <v>3331.1102803738318</v>
      </c>
      <c r="F23" s="353">
        <f>'TuitionData-4Yr'!J24*($Y$3/$F$3)</f>
        <v>3414.0000000000005</v>
      </c>
      <c r="G23" s="353">
        <f>'TuitionData-4Yr'!K24*($Y$3/$G$3)</f>
        <v>3536.1631673665274</v>
      </c>
      <c r="H23" s="353">
        <f>'TuitionData-4Yr'!L24*($Y$3/$H$3)</f>
        <v>3521.8333333333335</v>
      </c>
      <c r="I23" s="353">
        <f>'TuitionData-4Yr'!M24*($Y$3/$I$3)</f>
        <v>3565.1154929577465</v>
      </c>
      <c r="J23" s="353">
        <f>'TuitionData-4Yr'!N24*($Y$3/$J$3)</f>
        <v>3827.6335369239314</v>
      </c>
      <c r="K23" s="353">
        <f>'TuitionData-4Yr'!O24*($Y$3/$K$3)</f>
        <v>4217.109298531811</v>
      </c>
      <c r="L23" s="353">
        <f>'TuitionData-4Yr'!P24*($Y$3/$L$3)</f>
        <v>4680.1520591341077</v>
      </c>
      <c r="M23" s="353">
        <f>'TuitionData-4Yr'!Q24*($Y$3/$M$3)</f>
        <v>4913.5394063459571</v>
      </c>
      <c r="N23" s="353">
        <f>'TuitionData-4Yr'!R24*($Y$3/$N$3)</f>
        <v>5024.715479115479</v>
      </c>
      <c r="O23" s="353">
        <f>'TuitionData-4Yr'!S24*($Y$3/$O$3)</f>
        <v>5243.8926735125942</v>
      </c>
      <c r="P23" s="353">
        <f>'TuitionData-4Yr'!T24*($Y$3/$P$3)</f>
        <v>5105.1927272727271</v>
      </c>
      <c r="Q23" s="353">
        <f>'TuitionData-4Yr'!U24*($Y$3/$Q$3)</f>
        <v>5640.4011142061281</v>
      </c>
      <c r="R23" s="353">
        <f>'TuitionData-4Yr'!V24*($Y$3/$R$3)</f>
        <v>5692.1614678899086</v>
      </c>
      <c r="S23" s="353">
        <f>'TuitionData-4Yr'!W24*($Y$3/$S$3)</f>
        <v>5795.4422310756972</v>
      </c>
      <c r="T23" s="353">
        <f>'TuitionData-4Yr'!X24*($Y$3/$T$3)</f>
        <v>6170.7551287647311</v>
      </c>
      <c r="U23" s="353">
        <f>'TuitionData-4Yr'!Y24*($Y$3/$U$3)</f>
        <v>6401.8972602739723</v>
      </c>
      <c r="V23" s="353">
        <f>'TuitionData-4Yr'!Z24*($Y$3/$V$3)</f>
        <v>6586.8971884179609</v>
      </c>
      <c r="W23" s="353">
        <f>'TuitionData-4Yr'!AA24*($Y$3/$W$3)</f>
        <v>6873.2702136573107</v>
      </c>
      <c r="X23" s="353">
        <f>'TuitionData-4Yr'!AB24*($Y$3/$X$3)</f>
        <v>7219.8703241895273</v>
      </c>
      <c r="Y23" s="371">
        <f>'TuitionData-4Yr'!AC24*($Y$3/$Y$3)</f>
        <v>7361</v>
      </c>
      <c r="Z23" s="354">
        <f>'TuitionData-4Yr'!AG24*($AW$3/$Z$3)</f>
        <v>7517.2075471698117</v>
      </c>
      <c r="AA23" s="353">
        <f>'TuitionData-4Yr'!AH24*($AW$3/$AA$3)</f>
        <v>7673.0754098360658</v>
      </c>
      <c r="AB23" s="353">
        <f>'TuitionData-4Yr'!AI24*($AW$3/$AB$3)</f>
        <v>7995.7605095541403</v>
      </c>
      <c r="AC23" s="353">
        <f>'TuitionData-4Yr'!AJ24*($AW$3/$AC$3)</f>
        <v>8185.9289719626177</v>
      </c>
      <c r="AD23" s="353">
        <f>'TuitionData-4Yr'!AK24*($AW$3/$AD$3)</f>
        <v>8230.5000000000018</v>
      </c>
      <c r="AE23" s="353">
        <f>'TuitionData-4Yr'!AL24*($AW$3/$AE$3)</f>
        <v>8327.8992201559704</v>
      </c>
      <c r="AF23" s="353">
        <f>'TuitionData-4Yr'!AM24*($AW$3/$AF$3)</f>
        <v>8232.25</v>
      </c>
      <c r="AG23" s="353">
        <f>'TuitionData-4Yr'!AN24*($AW$3/$AG$3)</f>
        <v>8437.6698591549302</v>
      </c>
      <c r="AH23" s="353">
        <f>'TuitionData-4Yr'!AO24*($AW$3/$AH$3)</f>
        <v>9263.2537479178245</v>
      </c>
      <c r="AI23" s="353">
        <f>'TuitionData-4Yr'!AP24*($AW$3/$AI$3)</f>
        <v>10047.5823817292</v>
      </c>
      <c r="AJ23" s="353">
        <f>'TuitionData-4Yr'!AQ24*($AW$3/$AJ$3)</f>
        <v>10573.964097148892</v>
      </c>
      <c r="AK23" s="353">
        <f>'TuitionData-4Yr'!AR24*($AW$3/$AK$3)</f>
        <v>11112.466734902762</v>
      </c>
      <c r="AL23" s="353">
        <f>'TuitionData-4Yr'!AS24*($AW$3/$AL$3)</f>
        <v>11233.132186732188</v>
      </c>
      <c r="AM23" s="353">
        <f>'TuitionData-4Yr'!AT24*($AW$3/$AM$3)</f>
        <v>11859.283049846614</v>
      </c>
      <c r="AN23" s="353">
        <f>'TuitionData-4Yr'!AU24*($AW$3/$AN$3)</f>
        <v>12036.370909090911</v>
      </c>
      <c r="AO23" s="353">
        <f>'TuitionData-4Yr'!AV24*($AW$3/$AO$3)</f>
        <v>13440.133704735375</v>
      </c>
      <c r="AP23" s="353">
        <f>'TuitionData-4Yr'!AW24*($AW$3/$AP$3)</f>
        <v>13896.330275229358</v>
      </c>
      <c r="AQ23" s="353">
        <f>'TuitionData-4Yr'!AX24*($AW$3/$AQ$3)</f>
        <v>13879.585657370517</v>
      </c>
      <c r="AR23" s="353">
        <f>'TuitionData-4Yr'!AY24*($AW$3/$AR$3)</f>
        <v>14619.614142295941</v>
      </c>
      <c r="AS23" s="353">
        <f>'TuitionData-4Yr'!AZ24*($AW$3/$AS$3)</f>
        <v>14639.794520547945</v>
      </c>
      <c r="AT23" s="353">
        <f>'TuitionData-4Yr'!BA24*($AW$3/$AT$3)</f>
        <v>14955.091900965172</v>
      </c>
      <c r="AU23" s="85">
        <f>'TuitionData-4Yr'!BB24*($AW$3/$AU$3)</f>
        <v>15969.943862589025</v>
      </c>
      <c r="AV23" s="353">
        <f>'TuitionData-4Yr'!BC24*($AW$3/$AV$3)</f>
        <v>16332.209476309228</v>
      </c>
      <c r="AW23" s="376">
        <f>'TuitionData-4Yr'!BD24*($AW$3/$AW$3)</f>
        <v>16685</v>
      </c>
      <c r="AX23" s="356">
        <f>'TuitionData-2Yr'!D24*($BU$3/$AX$3)</f>
        <v>2106.5336927223721</v>
      </c>
      <c r="AY23" s="356">
        <f>'TuitionData-2Yr'!E24*($BU$3/$AY$3)</f>
        <v>2088.424918032787</v>
      </c>
      <c r="AZ23" s="356">
        <f>'TuitionData-2Yr'!F24*($BU$3/$AZ$3)</f>
        <v>2056.6318471337581</v>
      </c>
      <c r="BA23" s="356">
        <f>'TuitionData-2Yr'!G24*($BU$3/$BA$3)</f>
        <v>2042.2878504672899</v>
      </c>
      <c r="BB23" s="356">
        <f>'TuitionData-2Yr'!H24*($BU$3/$BB$3)</f>
        <v>2127.0000000000005</v>
      </c>
      <c r="BC23" s="356">
        <f>'TuitionData-2Yr'!I24*($BU$3/$BC$3)</f>
        <v>2183.6688662267552</v>
      </c>
      <c r="BD23" s="356">
        <f>'TuitionData-2Yr'!J24*($BU$3/$BD$3)</f>
        <v>2176</v>
      </c>
      <c r="BE23" s="356">
        <f>'TuitionData-2Yr'!K24*($BU$3/$BE$3)</f>
        <v>2118.381971830986</v>
      </c>
      <c r="BF23" s="356">
        <f>'TuitionData-2Yr'!L24*($BU$3/$BF$3)</f>
        <v>2120.4219877845644</v>
      </c>
      <c r="BG23" s="356">
        <f>'TuitionData-2Yr'!M24*($BU$3/$BG$3)</f>
        <v>2577.1223491027736</v>
      </c>
      <c r="BH23" s="356">
        <f>'TuitionData-2Yr'!N24*($BU$3/$BH$3)</f>
        <v>3391.5269271383318</v>
      </c>
      <c r="BI23" s="356">
        <f>'TuitionData-2Yr'!O24*($BU$3/$BI$3)</f>
        <v>3287.3858751279427</v>
      </c>
      <c r="BJ23" s="356">
        <f>'TuitionData-2Yr'!P24*($BU$3/$BJ$3)</f>
        <v>3305.7022113022113</v>
      </c>
      <c r="BK23" s="356">
        <f>'TuitionData-2Yr'!Q24*($BU$3/$BK$3)</f>
        <v>3229.5421485460802</v>
      </c>
      <c r="BL23" s="356">
        <f>'TuitionData-2Yr'!R24*($BU$3/$BL$3)</f>
        <v>3057.7745454545457</v>
      </c>
      <c r="BM23" s="356">
        <f>'TuitionData-2Yr'!S24*($BU$3/$BM$3)</f>
        <v>3270.8189415041779</v>
      </c>
      <c r="BN23" s="356">
        <f>'TuitionData-2Yr'!T24*($BU$3/$BN$3)</f>
        <v>3231.8091743119267</v>
      </c>
      <c r="BO23" s="356">
        <f>'TuitionData-2Yr'!U24*($BU$3/$BO$3)</f>
        <v>3313.8486055776889</v>
      </c>
      <c r="BP23" s="356">
        <f>'TuitionData-2Yr'!V24*($BU$3/$BP$3)</f>
        <v>3333.8105630728937</v>
      </c>
      <c r="BQ23" s="356">
        <f>'TuitionData-2Yr'!W24*($BU$3/$BQ$3)</f>
        <v>3495.9452054794519</v>
      </c>
      <c r="BR23" s="356">
        <f>'TuitionData-2Yr'!X24*($BU$3/$BR$3)</f>
        <v>3574.9223667645829</v>
      </c>
      <c r="BS23" s="356">
        <f>'TuitionData-2Yr'!Y24*($BU$3/$BS$3)</f>
        <v>3790.4516129032259</v>
      </c>
      <c r="BT23" s="356">
        <f>'TuitionData-2Yr'!Z24*($BU$3/$BT$3)</f>
        <v>3943.6608478802996</v>
      </c>
      <c r="BU23" s="371">
        <f>'TuitionData-2Yr'!AA24*($BU$3/$BU$3)</f>
        <v>3855</v>
      </c>
      <c r="BV23" s="355">
        <f>'TuitionData-2Yr'!AD24*($CS$3/$BV$3)</f>
        <v>6105.1536388140166</v>
      </c>
      <c r="BW23" s="356">
        <f>'TuitionData-2Yr'!AE24*($CS$3/$BW$3)</f>
        <v>6037.3298360655745</v>
      </c>
      <c r="BX23" s="356">
        <f>'TuitionData-2Yr'!AF24*($CS$3/$BX$3)</f>
        <v>6109.0853503184717</v>
      </c>
      <c r="BY23" s="356">
        <f>'TuitionData-2Yr'!AG24*($CS$3/$BY$3)</f>
        <v>6401.4056074766359</v>
      </c>
      <c r="BZ23" s="356">
        <f>'TuitionData-2Yr'!AH24*($CS$3/$BZ$3)</f>
        <v>6669.0000000000009</v>
      </c>
      <c r="CA23" s="356">
        <f>'TuitionData-2Yr'!AI24*($CS$3/$CA$3)</f>
        <v>6832.959808038393</v>
      </c>
      <c r="CB23" s="356">
        <f>'TuitionData-2Yr'!AJ24*($CS$3/$CB$3)</f>
        <v>7103.166666666667</v>
      </c>
      <c r="CC23" s="356">
        <f>'TuitionData-2Yr'!AK24*($CS$3/$CC$3)</f>
        <v>6915.0828169014085</v>
      </c>
      <c r="CD23" s="356">
        <f>'TuitionData-2Yr'!AL24*($CS$3/$CD$3)</f>
        <v>7454.098833981122</v>
      </c>
      <c r="CE23" s="356">
        <f>'TuitionData-2Yr'!AM24*($CS$3/$CE$3)</f>
        <v>8732.3980424143556</v>
      </c>
      <c r="CF23" s="356">
        <f>'TuitionData-2Yr'!AN24*($CS$3/$CF$3)</f>
        <v>8910.5131995776137</v>
      </c>
      <c r="CG23" s="356">
        <f>'TuitionData-2Yr'!AO24*($CS$3/$CG$3)</f>
        <v>8829.8382804503581</v>
      </c>
      <c r="CH23" s="356">
        <f>'TuitionData-2Yr'!AP24*($CS$3/$CH$3)</f>
        <v>8894.6004914004916</v>
      </c>
      <c r="CI23" s="356">
        <f>'TuitionData-2Yr'!AQ24*($CS$3/$CI$3)</f>
        <v>9361.9114830123999</v>
      </c>
      <c r="CJ23" s="356">
        <f>'TuitionData-2Yr'!AR24*($CS$3/$CJ$3)</f>
        <v>7691.1709090909098</v>
      </c>
      <c r="CK23" s="356">
        <f>'TuitionData-2Yr'!AS24*($CS$3/$CK$3)</f>
        <v>8349.7938718662954</v>
      </c>
      <c r="CL23" s="356">
        <f>'TuitionData-2Yr'!AT24*($CS$3/$CL$3)</f>
        <v>8250.2091743119272</v>
      </c>
      <c r="CM23" s="356">
        <f>'TuitionData-2Yr'!AU24*($CS$3/$CM$3)</f>
        <v>8554.4541832669311</v>
      </c>
      <c r="CN23" s="356">
        <f>'TuitionData-2Yr'!AV24*($CS$3/$CN$3)</f>
        <v>8719.1968572675687</v>
      </c>
      <c r="CO23" s="356">
        <f>'TuitionData-2Yr'!AW24*($CS$3/$CO$3)</f>
        <v>8907.534246575342</v>
      </c>
      <c r="CP23" s="356">
        <f>'TuitionData-2Yr'!AX24*($CS$3/$CP$3)</f>
        <v>9167.4158623583717</v>
      </c>
      <c r="CQ23" s="356">
        <f>'TuitionData-2Yr'!AY24*($CS$3/$CQ$3)</f>
        <v>9404.3401759530789</v>
      </c>
      <c r="CR23" s="356">
        <f>'TuitionData-2Yr'!AZ24*($CS$3/$CR$3)</f>
        <v>8949.5461346633419</v>
      </c>
      <c r="CS23" s="371">
        <f>'TuitionData-2Yr'!BA24*($CS$3/$CS$3)</f>
        <v>8724</v>
      </c>
      <c r="CT23" s="356">
        <f>'TuitionData-2Yr'!BD24*($DQ$3/$CT$3)</f>
        <v>0</v>
      </c>
      <c r="CU23" s="356">
        <f>'TuitionData-2Yr'!BE24*($DQ$3/$CU$3)</f>
        <v>0</v>
      </c>
      <c r="CV23" s="356">
        <f>'TuitionData-2Yr'!BF24*($DQ$3/$CV$3)</f>
        <v>0</v>
      </c>
      <c r="CW23" s="356">
        <f>'TuitionData-2Yr'!BG24*($DQ$3/$CW$3)</f>
        <v>0</v>
      </c>
      <c r="CX23" s="356">
        <f>'TuitionData-2Yr'!BH24*($DQ$3/$CX$3)</f>
        <v>0</v>
      </c>
      <c r="CY23" s="356">
        <f>'TuitionData-2Yr'!BI24*($DQ$3/$CY$3)</f>
        <v>0</v>
      </c>
      <c r="CZ23" s="356">
        <f>'TuitionData-2Yr'!BJ24*($DQ$3/$CZ$3)</f>
        <v>0</v>
      </c>
      <c r="DA23" s="356">
        <f>'TuitionData-2Yr'!BK24*($DQ$3/$DA$3)</f>
        <v>0</v>
      </c>
      <c r="DB23" s="356">
        <f>'TuitionData-2Yr'!BL24*($DQ$3/$DB$3)</f>
        <v>0</v>
      </c>
      <c r="DC23" s="356">
        <f>'TuitionData-2Yr'!BM24*($DQ$3/$DC$3)</f>
        <v>0</v>
      </c>
      <c r="DD23" s="356">
        <f>'TuitionData-2Yr'!BN24*($DQ$3/$DD$3)</f>
        <v>0</v>
      </c>
      <c r="DE23" s="356">
        <f>'TuitionData-2Yr'!BO24*($DQ$3/$DE$3)</f>
        <v>0</v>
      </c>
      <c r="DF23" s="356">
        <f>'TuitionData-2Yr'!BP24*($DQ$3/$DF$3)</f>
        <v>0</v>
      </c>
      <c r="DG23" s="356">
        <f>'TuitionData-2Yr'!BQ24*($DQ$3/$DG$3)</f>
        <v>0</v>
      </c>
      <c r="DH23" s="356">
        <f>'TuitionData-2Yr'!BR24*($DQ$3/$DH$3)</f>
        <v>0</v>
      </c>
      <c r="DI23" s="356">
        <f>'TuitionData-2Yr'!BS24*($DQ$3/$DI$3)</f>
        <v>0</v>
      </c>
      <c r="DJ23" s="356">
        <f>'TuitionData-2Yr'!BT24*($DQ$3/$DJ$3)</f>
        <v>0</v>
      </c>
      <c r="DK23" s="356">
        <f>'TuitionData-2Yr'!BU24*($DQ$3/$DK$3)</f>
        <v>0</v>
      </c>
      <c r="DL23" s="356">
        <f>'TuitionData-2Yr'!BV24*($DQ$3/$DL$3)</f>
        <v>4300.8293321693582</v>
      </c>
      <c r="DM23" s="356">
        <f>'TuitionData-2Yr'!BW24*($DQ$3/$DM$3)</f>
        <v>4312.2945205479455</v>
      </c>
      <c r="DN23" s="356">
        <f>'TuitionData-2Yr'!BX24*($DQ$3/$DN$3)</f>
        <v>4314.5614771296687</v>
      </c>
      <c r="DO23" s="356">
        <f>'TuitionData-2Yr'!BY24*($DQ$3/$DO$3)</f>
        <v>3891.9815668202768</v>
      </c>
      <c r="DP23" s="356">
        <f>'TuitionData-2Yr'!BZ24*($DQ$3/$DP$3)</f>
        <v>3912.6284289276814</v>
      </c>
      <c r="DQ23" s="356">
        <f>'TuitionData-2Yr'!CA24*($DQ$3/$DQ$3)</f>
        <v>5017</v>
      </c>
    </row>
    <row r="24" spans="1:121">
      <c r="A24" s="127" t="s">
        <v>110</v>
      </c>
      <c r="D24" s="2"/>
      <c r="E24" s="2"/>
      <c r="F24" s="2"/>
      <c r="G24" s="2"/>
      <c r="H24" s="2"/>
      <c r="I24" s="2"/>
      <c r="J24" s="2"/>
      <c r="K24" s="2"/>
      <c r="L24" s="10">
        <f>'TuitionData-4Yr'!P25*($Y$3/$L$3)</f>
        <v>4806.8173178458292</v>
      </c>
      <c r="M24" s="2"/>
      <c r="N24" s="2"/>
      <c r="O24" s="2"/>
      <c r="P24" s="2"/>
      <c r="Q24" s="10">
        <f>'TuitionData-4Yr'!U25*($Y$3/$Q$3)</f>
        <v>5881.9052924791085</v>
      </c>
      <c r="R24" s="10">
        <f>'TuitionData-4Yr'!V25*($Y$3/$R$3)</f>
        <v>6198.044036697248</v>
      </c>
      <c r="S24" s="10">
        <f>'TuitionData-4Yr'!W25*($Y$3/$S$3)</f>
        <v>6961.4661354581667</v>
      </c>
      <c r="T24" s="10">
        <f>'TuitionData-4Yr'!X25*($Y$3/$T$3)</f>
        <v>7054.4286337843732</v>
      </c>
      <c r="U24" s="10">
        <f>'TuitionData-4Yr'!Y25*($Y$3/$U$3)</f>
        <v>7192.0479452054797</v>
      </c>
      <c r="V24" s="10">
        <f>'TuitionData-4Yr'!Z25*($Y$3/$V$3)</f>
        <v>7365.572807385649</v>
      </c>
      <c r="W24" s="10">
        <f>'TuitionData-4Yr'!AA25*($Y$3/$W$3)</f>
        <v>7517.3188102220365</v>
      </c>
      <c r="X24" s="10">
        <f>'TuitionData-4Yr'!AB25*($Y$3/$X$3)</f>
        <v>7516.9675810473827</v>
      </c>
      <c r="Y24" s="10">
        <f>'TuitionData-4Yr'!AC25*($Y$3/$Y$3)</f>
        <v>7599</v>
      </c>
      <c r="Z24" s="149"/>
      <c r="AJ24" s="3">
        <f>'TuitionData-4Yr'!AQ25*($AW$3/$AJ$3)</f>
        <v>16640.971488912357</v>
      </c>
      <c r="AO24" s="3">
        <f>'TuitionData-4Yr'!AV25*($AW$3/$AO$3)</f>
        <v>18241.236768802228</v>
      </c>
      <c r="AP24" s="3">
        <f>'TuitionData-4Yr'!AW25*($AW$3/$AP$3)</f>
        <v>18492.506422018349</v>
      </c>
      <c r="AQ24" s="3">
        <f>'TuitionData-4Yr'!AX25*($AW$3/$AQ$3)</f>
        <v>19219.346613545815</v>
      </c>
      <c r="AR24" s="3">
        <f>'TuitionData-4Yr'!AY25*($AW$3/$AR$3)</f>
        <v>19794.500218245306</v>
      </c>
      <c r="AS24" s="3">
        <f>'TuitionData-4Yr'!AZ25*($AW$3/$AS$3)</f>
        <v>19293.719178082192</v>
      </c>
      <c r="AT24" s="3">
        <f>'TuitionData-4Yr'!BA25*($AW$3/$AT$3)</f>
        <v>19594.272765421738</v>
      </c>
      <c r="AU24" s="3">
        <f>'TuitionData-4Yr'!BB25*($AW$3/$AU$3)</f>
        <v>20569.558441558442</v>
      </c>
      <c r="AV24" s="3">
        <f>'TuitionData-4Yr'!BC25*($AW$3/$AV$3)</f>
        <v>20756.109725685787</v>
      </c>
      <c r="AW24" s="3">
        <f>'TuitionData-4Yr'!BD25*($AW$3/$AW$3)</f>
        <v>20727</v>
      </c>
      <c r="BH24" s="3">
        <f>'TuitionData-2Yr'!N25*($U$3/$BH$3)</f>
        <v>1361.6388595564943</v>
      </c>
      <c r="BM24" s="10">
        <f>'TuitionData-2Yr'!S25*($BU$3/$BM$3)</f>
        <v>1661.5487465181056</v>
      </c>
      <c r="BN24" s="10">
        <f>'TuitionData-2Yr'!T25*($BU$3/$BN$3)</f>
        <v>1599.0605504587156</v>
      </c>
      <c r="BO24" s="10">
        <f>'TuitionData-2Yr'!U25*($BU$3/$BO$3)</f>
        <v>1742.5338645418326</v>
      </c>
      <c r="BP24" s="10">
        <f>'TuitionData-2Yr'!V25*($BU$3/$BP$3)</f>
        <v>1693.0842426887821</v>
      </c>
      <c r="BQ24" s="10">
        <f>'TuitionData-2Yr'!W25*($BU$3/$BQ$3)</f>
        <v>1612.7876712328766</v>
      </c>
      <c r="BR24" s="10">
        <f>'TuitionData-2Yr'!X25*($BU$3/$BR$3)</f>
        <v>1584.0604280318926</v>
      </c>
      <c r="BS24" s="10">
        <f>'TuitionData-2Yr'!Y25*($BU$3/$BS$3)</f>
        <v>1586.5337243401759</v>
      </c>
      <c r="BT24" s="10">
        <f>'TuitionData-2Yr'!Z25*($BU$3/$BT$3)</f>
        <v>1885.8553615960102</v>
      </c>
      <c r="BU24" s="10">
        <f>'TuitionData-2Yr'!AA25*($BU$3/$BU$3)</f>
        <v>1883.5</v>
      </c>
      <c r="BV24" s="149"/>
      <c r="CF24" s="3">
        <f>'TuitionData-2Yr'!AN25*($U$3/$CF$3)</f>
        <v>6086.6737064413937</v>
      </c>
      <c r="CK24" s="2">
        <f>'TuitionData-2Yr'!AS25*($CS$3/$CK$3)</f>
        <v>6409.8050139275765</v>
      </c>
      <c r="CL24" s="10">
        <f>'TuitionData-2Yr'!AT25*($CS$3/$CL$3)</f>
        <v>6342.3412844036702</v>
      </c>
      <c r="CM24" s="10">
        <f>'TuitionData-2Yr'!AU25*($CS$3/$CM$3)</f>
        <v>6512.8286852589636</v>
      </c>
      <c r="CN24" s="10">
        <f>'TuitionData-2Yr'!AV25*($CS$3/$CN$3)</f>
        <v>6950.2470536883457</v>
      </c>
      <c r="CO24" s="10">
        <f>'TuitionData-2Yr'!AW25*($CS$3/$CO$3)</f>
        <v>6926.3938356164381</v>
      </c>
      <c r="CP24" s="10">
        <f>'TuitionData-2Yr'!AX25*($CS$3/$CP$3)</f>
        <v>6995.7532522031061</v>
      </c>
      <c r="CQ24" s="10">
        <f>'TuitionData-2Yr'!AY25*($CS$3/$CQ$3)</f>
        <v>6996.3368244658568</v>
      </c>
      <c r="CR24" s="10">
        <f>'TuitionData-2Yr'!AZ25*($CS$3/$CR$3)</f>
        <v>7202.5735660847886</v>
      </c>
      <c r="CS24" s="379">
        <f>'TuitionData-2Yr'!BA25*($CS$3/$CS$3)</f>
        <v>7410</v>
      </c>
      <c r="CT24" s="20"/>
      <c r="CX24" s="20"/>
      <c r="DI24" s="10">
        <f>'TuitionData-2Yr'!BS25*($U$3/$DI$3)</f>
        <v>0</v>
      </c>
      <c r="DJ24" s="10">
        <f>'TuitionData-2Yr'!BT25*($U$3/$DJ$3)</f>
        <v>0</v>
      </c>
      <c r="DK24" s="10">
        <f>'TuitionData-2Yr'!BU25*($U$3/$DK$3)</f>
        <v>0</v>
      </c>
      <c r="DL24" s="10">
        <f>'TuitionData-2Yr'!BV25*($U$3/$DL$3)</f>
        <v>0</v>
      </c>
      <c r="DM24" s="10">
        <f>'TuitionData-2Yr'!BW25*($U$3/$DM$3)</f>
        <v>0</v>
      </c>
      <c r="DN24" s="10">
        <f>'TuitionData-2Yr'!BX25*($DQ$3/$DN$3)</f>
        <v>0</v>
      </c>
      <c r="DO24" s="10">
        <f>'TuitionData-2Yr'!BY25*($DQ$3/$DO$3)</f>
        <v>2061.3657310431504</v>
      </c>
      <c r="DP24" s="10">
        <f>'TuitionData-2Yr'!BZ25*($DQ$3/$DP$3)</f>
        <v>4222.443890274315</v>
      </c>
      <c r="DQ24" s="10">
        <f>'TuitionData-2Yr'!CA25*($DQ$3/$DQ$3)</f>
        <v>1142</v>
      </c>
    </row>
    <row r="25" spans="1:121">
      <c r="A25" s="127"/>
      <c r="D25" s="2"/>
      <c r="E25" s="2"/>
      <c r="F25" s="2"/>
      <c r="G25" s="2"/>
      <c r="H25" s="2"/>
      <c r="I25" s="2"/>
      <c r="J25" s="2"/>
      <c r="K25" s="2"/>
      <c r="M25" s="2"/>
      <c r="N25" s="2"/>
      <c r="O25" s="2"/>
      <c r="P25" s="2"/>
      <c r="Z25" s="149"/>
      <c r="AW25" s="3"/>
      <c r="BM25" s="10"/>
      <c r="BN25" s="10"/>
      <c r="BO25" s="10"/>
      <c r="BP25" s="10"/>
      <c r="BQ25" s="10"/>
      <c r="BR25" s="10"/>
      <c r="BS25" s="10"/>
      <c r="BT25" s="10"/>
      <c r="BU25" s="10"/>
      <c r="BV25" s="149"/>
      <c r="CK25" s="2"/>
      <c r="CL25" s="10"/>
      <c r="CM25" s="10"/>
      <c r="CN25" s="10"/>
      <c r="CO25" s="10"/>
      <c r="CP25" s="10"/>
      <c r="CQ25" s="10"/>
      <c r="CR25" s="10"/>
      <c r="CS25" s="379"/>
    </row>
    <row r="26" spans="1:121">
      <c r="A26" s="128" t="s">
        <v>111</v>
      </c>
      <c r="B26" s="4"/>
      <c r="D26" s="2"/>
      <c r="E26" s="2"/>
      <c r="F26" s="2"/>
      <c r="G26" s="2"/>
      <c r="H26" s="2"/>
      <c r="I26" s="2"/>
      <c r="J26" s="2"/>
      <c r="K26" s="2"/>
      <c r="L26" s="10">
        <f>'TuitionData-4Yr'!P27*($Y$3/$L$3)</f>
        <v>4695.6620908130944</v>
      </c>
      <c r="M26" s="2"/>
      <c r="N26" s="2"/>
      <c r="O26" s="2"/>
      <c r="P26" s="2"/>
      <c r="Q26" s="10">
        <f>'TuitionData-4Yr'!U27*($Y$3/$Q$3)</f>
        <v>5887.019498607242</v>
      </c>
      <c r="R26" s="10">
        <f>'TuitionData-4Yr'!V27*($Y$3/$R$3)</f>
        <v>6210.9577981651382</v>
      </c>
      <c r="S26" s="10">
        <f>'TuitionData-4Yr'!W27*($Y$3/$S$3)</f>
        <v>6382.7888446215138</v>
      </c>
      <c r="T26" s="10">
        <f>'TuitionData-4Yr'!X27*($Y$3/$T$3)</f>
        <v>6695.4028808380617</v>
      </c>
      <c r="U26" s="10">
        <f>'TuitionData-4Yr'!Y27*($Y$3/$U$3)</f>
        <v>6480.4931506849316</v>
      </c>
      <c r="V26" s="10">
        <f>'TuitionData-4Yr'!Z27*($Y$3/$V$3)</f>
        <v>6642.3701216953423</v>
      </c>
      <c r="W26" s="10">
        <f>'TuitionData-4Yr'!AA27*($Y$3/$W$3)</f>
        <v>7160.4256388772519</v>
      </c>
      <c r="X26" s="10">
        <f>'TuitionData-4Yr'!AB27*($Y$3/$X$3)</f>
        <v>7474.2344139650886</v>
      </c>
      <c r="Y26" s="10">
        <f>'TuitionData-4Yr'!AC27*($Y$3/$Y$3)</f>
        <v>7840</v>
      </c>
      <c r="Z26" s="149"/>
      <c r="AJ26" s="3">
        <f>'TuitionData-4Yr'!AQ27*($AW$3/$AJ$3)</f>
        <v>13652.705385427667</v>
      </c>
      <c r="AO26" s="3">
        <f>'TuitionData-4Yr'!AV27*($AW$3/$AO$3)</f>
        <v>17138.272980501391</v>
      </c>
      <c r="AP26" s="3">
        <f>'TuitionData-4Yr'!AW27*($AW$3/$AP$3)</f>
        <v>18102.847706422021</v>
      </c>
      <c r="AQ26" s="3">
        <f>'TuitionData-4Yr'!AX27*($AW$3/$AQ$3)</f>
        <v>19013.992031872509</v>
      </c>
      <c r="AR26" s="3">
        <f>'TuitionData-4Yr'!AY27*($AW$3/$AR$3)</f>
        <v>19998.589262330861</v>
      </c>
      <c r="AS26" s="3">
        <f>'TuitionData-4Yr'!AZ27*($AW$3/$AS$3)</f>
        <v>19410.04109589041</v>
      </c>
      <c r="AT26" s="3">
        <f>'TuitionData-4Yr'!BA27*($AW$3/$AT$3)</f>
        <v>19816.164498531263</v>
      </c>
      <c r="AU26" s="3">
        <f>'TuitionData-4Yr'!BB27*($AW$3/$AU$3)</f>
        <v>21058.748219522415</v>
      </c>
      <c r="AV26" s="3">
        <f>'TuitionData-4Yr'!BC27*($AW$3/$AV$3)</f>
        <v>21960.778054862847</v>
      </c>
      <c r="AW26" s="3">
        <f>'TuitionData-4Yr'!BD27*($AW$3/$AW$3)</f>
        <v>22736</v>
      </c>
      <c r="BH26" s="3">
        <f>'TuitionData-2Yr'!N27*($U$3/$BH$3)</f>
        <v>2368.0675818373811</v>
      </c>
      <c r="BM26" s="10">
        <f>'TuitionData-2Yr'!S27*($BU$3/$BM$3)</f>
        <v>4102.729805013927</v>
      </c>
      <c r="BN26" s="10">
        <f>'TuitionData-2Yr'!T27*($BU$3/$BN$3)</f>
        <v>4112.7522935779816</v>
      </c>
      <c r="BO26" s="10">
        <f>'TuitionData-2Yr'!U27*($BU$3/$BO$3)</f>
        <v>3814.5019920318723</v>
      </c>
      <c r="BP26" s="10">
        <f>'TuitionData-2Yr'!V27*($BU$3/$BP$3)</f>
        <v>3905.473592317765</v>
      </c>
      <c r="BQ26" s="10">
        <f>'TuitionData-2Yr'!W27*($BU$3/$BQ$3)</f>
        <v>6105.3287671232874</v>
      </c>
      <c r="BR26" s="10">
        <f>'TuitionData-2Yr'!X27*($BU$3/$BR$3)</f>
        <v>0</v>
      </c>
      <c r="BS26" s="10">
        <f>'TuitionData-2Yr'!Y27*($BU$3/$BS$3)</f>
        <v>0</v>
      </c>
      <c r="BT26" s="10">
        <f>'TuitionData-2Yr'!Z27*($BU$3/$BT$3)</f>
        <v>3886.6832917705742</v>
      </c>
      <c r="BU26" s="10">
        <f>'TuitionData-2Yr'!AA27*($BU$3/$BU$3)</f>
        <v>3820</v>
      </c>
      <c r="BV26" s="149"/>
      <c r="CF26" s="3">
        <f>'TuitionData-2Yr'!AN27*($U$3/$CF$3)</f>
        <v>3278.2935586061249</v>
      </c>
      <c r="CK26" s="2">
        <f>'TuitionData-2Yr'!AS27*($CS$3/$CK$3)</f>
        <v>4784.6239554317544</v>
      </c>
      <c r="CL26" s="10">
        <f>'TuitionData-2Yr'!AT27*($CS$3/$CL$3)</f>
        <v>4946.5321100917436</v>
      </c>
      <c r="CM26" s="10">
        <f>'TuitionData-2Yr'!AU27*($CS$3/$CM$3)</f>
        <v>4464.7011952191233</v>
      </c>
      <c r="CN26" s="10">
        <f>'TuitionData-2Yr'!AV27*($CS$3/$CN$3)</f>
        <v>4546.5910082933215</v>
      </c>
      <c r="CO26" s="10">
        <f>'TuitionData-2Yr'!AW27*($CS$3/$CO$3)</f>
        <v>6105.3287671232874</v>
      </c>
      <c r="CP26" s="10">
        <f>'TuitionData-2Yr'!AX27*($CS$3/$CP$3)</f>
        <v>3431.1036508602606</v>
      </c>
      <c r="CQ26" s="10">
        <f>'TuitionData-2Yr'!AY27*($CS$3/$CQ$3)</f>
        <v>0</v>
      </c>
      <c r="CR26" s="10">
        <f>'TuitionData-2Yr'!AZ27*($CS$3/$CR$3)</f>
        <v>3886.6832917705742</v>
      </c>
      <c r="CS26" s="379">
        <f>'TuitionData-2Yr'!BA27*($CS$3/$CS$3)</f>
        <v>3820</v>
      </c>
      <c r="DI26" s="10">
        <f>'TuitionData-2Yr'!BS27*($U$3/$DI$3)</f>
        <v>0</v>
      </c>
      <c r="DJ26" s="10">
        <f>'TuitionData-2Yr'!BT27*($U$3/$DJ$3)</f>
        <v>0</v>
      </c>
      <c r="DK26" s="10">
        <f>'TuitionData-2Yr'!BU27*($U$3/$DK$3)</f>
        <v>0</v>
      </c>
      <c r="DL26" s="10">
        <f>'TuitionData-2Yr'!BV27*($U$3/$DL$3)</f>
        <v>0</v>
      </c>
      <c r="DM26" s="10">
        <f>'TuitionData-2Yr'!BW27*($U$3/$DM$3)</f>
        <v>0</v>
      </c>
      <c r="DN26" s="10">
        <f>'TuitionData-2Yr'!BX27*($DQ$3/$DN$3)</f>
        <v>0</v>
      </c>
      <c r="DO26" s="10">
        <f>'TuitionData-2Yr'!BY27*($DQ$3/$DO$3)</f>
        <v>3425.3540008378718</v>
      </c>
      <c r="DP26" s="10">
        <f>'TuitionData-2Yr'!BZ27*($DQ$3/$DP$3)</f>
        <v>0</v>
      </c>
      <c r="DQ26" s="10">
        <f>'TuitionData-2Yr'!CA27*($DQ$3/$DQ$3)</f>
        <v>0</v>
      </c>
    </row>
    <row r="27" spans="1:121">
      <c r="A27" s="127" t="s">
        <v>112</v>
      </c>
      <c r="D27" s="2"/>
      <c r="E27" s="2"/>
      <c r="F27" s="2"/>
      <c r="G27" s="2"/>
      <c r="H27" s="2"/>
      <c r="I27" s="2"/>
      <c r="J27" s="2"/>
      <c r="K27" s="2"/>
      <c r="L27" s="10">
        <f>'TuitionData-4Yr'!P28*($Y$3/$L$3)</f>
        <v>5258.5469904963047</v>
      </c>
      <c r="M27" s="2"/>
      <c r="N27" s="2"/>
      <c r="O27" s="2"/>
      <c r="P27" s="2"/>
      <c r="Q27" s="10">
        <f>'TuitionData-4Yr'!U28*($Y$3/$Q$3)</f>
        <v>7778.139275766016</v>
      </c>
      <c r="R27" s="10">
        <f>'TuitionData-4Yr'!V28*($Y$3/$R$3)</f>
        <v>9131.7137614678904</v>
      </c>
      <c r="S27" s="10">
        <f>'TuitionData-4Yr'!W28*($Y$3/$S$3)</f>
        <v>10062.916334661353</v>
      </c>
      <c r="T27" s="10">
        <f>'TuitionData-4Yr'!X28*($Y$3/$T$3)</f>
        <v>10438.460061108686</v>
      </c>
      <c r="U27" s="10">
        <f>'TuitionData-4Yr'!Y28*($Y$3/$U$3)</f>
        <v>10333.787671232876</v>
      </c>
      <c r="V27" s="10">
        <f>'TuitionData-4Yr'!Z28*($Y$3/$V$3)</f>
        <v>10078.610155266471</v>
      </c>
      <c r="W27" s="10">
        <f>'TuitionData-4Yr'!AA28*($Y$3/$W$3)</f>
        <v>9931.4754922496868</v>
      </c>
      <c r="X27" s="10">
        <f>'TuitionData-4Yr'!AB28*($Y$3/$X$3)</f>
        <v>10058.573566084789</v>
      </c>
      <c r="Y27" s="10">
        <f>'TuitionData-4Yr'!AC28*($Y$3/$Y$3)</f>
        <v>10301</v>
      </c>
      <c r="Z27" s="149"/>
      <c r="AJ27" s="3">
        <f>'TuitionData-4Yr'!AQ28*($AW$3/$AJ$3)</f>
        <v>16665.529039070752</v>
      </c>
      <c r="AO27" s="3">
        <f>'TuitionData-4Yr'!AV28*($AW$3/$AO$3)</f>
        <v>22308.167130919217</v>
      </c>
      <c r="AP27" s="3">
        <f>'TuitionData-4Yr'!AW28*($AW$3/$AP$3)</f>
        <v>23127.985321100918</v>
      </c>
      <c r="AQ27" s="3">
        <f>'TuitionData-4Yr'!AX28*($AW$3/$AQ$3)</f>
        <v>24186.326693227089</v>
      </c>
      <c r="AR27" s="3">
        <f>'TuitionData-4Yr'!AY28*($AW$3/$AR$3)</f>
        <v>24551.591444783935</v>
      </c>
      <c r="AS27" s="3">
        <f>'TuitionData-4Yr'!AZ28*($AW$3/$AS$3)</f>
        <v>23575.623287671231</v>
      </c>
      <c r="AT27" s="3">
        <f>'TuitionData-4Yr'!BA28*($AW$3/$AT$3)</f>
        <v>23947.870751154009</v>
      </c>
      <c r="AU27" s="3">
        <f>'TuitionData-4Yr'!BB28*($AW$3/$AU$3)</f>
        <v>25473.762882279014</v>
      </c>
      <c r="AV27" s="3">
        <f>'TuitionData-4Yr'!BC28*($AW$3/$AV$3)</f>
        <v>26276.319201995015</v>
      </c>
      <c r="AW27" s="3">
        <f>'TuitionData-4Yr'!BD28*($AW$3/$AW$3)</f>
        <v>26705</v>
      </c>
      <c r="BH27" s="3">
        <f>'TuitionData-2Yr'!N28*($U$3/$BH$3)</f>
        <v>4039.2819429778247</v>
      </c>
      <c r="BM27" s="10">
        <f>'TuitionData-2Yr'!S28*($BU$3/$BM$3)</f>
        <v>1970.6740947075207</v>
      </c>
      <c r="BN27" s="10">
        <f>'TuitionData-2Yr'!T28*($BU$3/$BN$3)</f>
        <v>1947.1706422018349</v>
      </c>
      <c r="BO27" s="10">
        <f>'TuitionData-2Yr'!U28*($BU$3/$BO$3)</f>
        <v>2009.1155378486055</v>
      </c>
      <c r="BP27" s="10">
        <f>'TuitionData-2Yr'!V28*($BU$3/$BP$3)</f>
        <v>1981.0528153644696</v>
      </c>
      <c r="BQ27" s="10">
        <f>'TuitionData-2Yr'!W28*($BU$3/$BQ$3)</f>
        <v>2068.6438356164381</v>
      </c>
      <c r="BR27" s="10">
        <f>'TuitionData-2Yr'!X28*($BU$3/$BR$3)</f>
        <v>2101.807805287453</v>
      </c>
      <c r="BS27" s="10">
        <f>'TuitionData-2Yr'!Y28*($BU$3/$BS$3)</f>
        <v>2098.2857142857142</v>
      </c>
      <c r="BT27" s="10">
        <f>'TuitionData-2Yr'!Z28*($BU$3/$BT$3)</f>
        <v>2130.5536159601002</v>
      </c>
      <c r="BU27" s="10">
        <f>'TuitionData-2Yr'!AA28*($BU$3/$BU$3)</f>
        <v>2094</v>
      </c>
      <c r="BV27" s="149"/>
      <c r="CF27" s="3">
        <f>'TuitionData-2Yr'!AN28*($U$3/$CF$3)</f>
        <v>6524.5195353748677</v>
      </c>
      <c r="CK27" s="2">
        <f>'TuitionData-2Yr'!AS28*($CS$3/$CK$3)</f>
        <v>8544.1337047353754</v>
      </c>
      <c r="CL27" s="10">
        <f>'TuitionData-2Yr'!AT28*($CS$3/$CL$3)</f>
        <v>8442.2311926605507</v>
      </c>
      <c r="CM27" s="10">
        <f>'TuitionData-2Yr'!AU28*($CS$3/$CM$3)</f>
        <v>8277.0358565737042</v>
      </c>
      <c r="CN27" s="10">
        <f>'TuitionData-2Yr'!AV28*($CS$3/$CN$3)</f>
        <v>8161.4247053688341</v>
      </c>
      <c r="CO27" s="10">
        <f>'TuitionData-2Yr'!AW28*($CS$3/$CO$3)</f>
        <v>8129.9589041095887</v>
      </c>
      <c r="CP27" s="10">
        <f>'TuitionData-2Yr'!AX28*($CS$3/$CP$3)</f>
        <v>8043.5753252203112</v>
      </c>
      <c r="CQ27" s="10">
        <f>'TuitionData-2Yr'!AY28*($CS$3/$CQ$3)</f>
        <v>8030.0963552576459</v>
      </c>
      <c r="CR27" s="10">
        <f>'TuitionData-2Yr'!AZ28*($CS$3/$CR$3)</f>
        <v>8015.5211970074824</v>
      </c>
      <c r="CS27" s="379">
        <f>'TuitionData-2Yr'!BA28*($CS$3/$CS$3)</f>
        <v>7878</v>
      </c>
      <c r="DI27" s="10">
        <f>'TuitionData-2Yr'!BS28*($U$3/$DI$3)</f>
        <v>0</v>
      </c>
      <c r="DJ27" s="10">
        <f>'TuitionData-2Yr'!BT28*($U$3/$DJ$3)</f>
        <v>0</v>
      </c>
      <c r="DK27" s="10">
        <f>'TuitionData-2Yr'!BU28*($U$3/$DK$3)</f>
        <v>0</v>
      </c>
      <c r="DL27" s="10">
        <f>'TuitionData-2Yr'!BV28*($U$3/$DL$3)</f>
        <v>0</v>
      </c>
      <c r="DM27" s="10">
        <f>'TuitionData-2Yr'!BW28*($U$3/$DM$3)</f>
        <v>0</v>
      </c>
      <c r="DN27" s="10">
        <f>'TuitionData-2Yr'!BX28*($DQ$3/$DN$3)</f>
        <v>0</v>
      </c>
      <c r="DO27" s="10">
        <f>'TuitionData-2Yr'!BY28*($DQ$3/$DO$3)</f>
        <v>2098.2857142857142</v>
      </c>
      <c r="DP27" s="10">
        <f>'TuitionData-2Yr'!BZ28*($DQ$3/$DP$3)</f>
        <v>0</v>
      </c>
      <c r="DQ27" s="10">
        <f>'TuitionData-2Yr'!CA28*($DQ$3/$DQ$3)</f>
        <v>0</v>
      </c>
    </row>
    <row r="28" spans="1:121">
      <c r="A28" s="127" t="s">
        <v>113</v>
      </c>
      <c r="D28" s="2"/>
      <c r="E28" s="2"/>
      <c r="F28" s="2"/>
      <c r="G28" s="2"/>
      <c r="H28" s="2"/>
      <c r="I28" s="2"/>
      <c r="J28" s="2"/>
      <c r="K28" s="2"/>
      <c r="L28" s="10">
        <f>'TuitionData-4Yr'!P29*($Y$3/$L$3)</f>
        <v>3722.4076029567059</v>
      </c>
      <c r="M28" s="2"/>
      <c r="N28" s="2"/>
      <c r="O28" s="2"/>
      <c r="P28" s="2"/>
      <c r="Q28" s="10">
        <f>'TuitionData-4Yr'!U29*($Y$3/$Q$3)</f>
        <v>5569.9387186629519</v>
      </c>
      <c r="R28" s="10">
        <f>'TuitionData-4Yr'!V29*($Y$3/$R$3)</f>
        <v>5899.9045871559638</v>
      </c>
      <c r="S28" s="10">
        <f>'TuitionData-4Yr'!W29*($Y$3/$S$3)</f>
        <v>7140.2709163346608</v>
      </c>
      <c r="T28" s="10">
        <f>'TuitionData-4Yr'!X29*($Y$3/$T$3)</f>
        <v>7139.9109559144481</v>
      </c>
      <c r="U28" s="10">
        <f>'TuitionData-4Yr'!Y29*($Y$3/$U$3)</f>
        <v>6967.7876712328762</v>
      </c>
      <c r="V28" s="10">
        <f>'TuitionData-4Yr'!Z29*($Y$3/$V$3)</f>
        <v>7072.7989928661354</v>
      </c>
      <c r="W28" s="10">
        <f>'TuitionData-4Yr'!AA29*($Y$3/$W$3)</f>
        <v>7174.7834101382496</v>
      </c>
      <c r="X28" s="10">
        <f>'TuitionData-4Yr'!AB29*($Y$3/$X$3)</f>
        <v>7176.6284289276819</v>
      </c>
      <c r="Y28" s="10">
        <f>'TuitionData-4Yr'!AC29*($Y$3/$Y$3)</f>
        <v>7296.5</v>
      </c>
      <c r="Z28" s="149"/>
      <c r="AJ28" s="3">
        <f>'TuitionData-4Yr'!AQ29*($AW$3/$AJ$3)</f>
        <v>16867.159450897572</v>
      </c>
      <c r="AO28" s="3">
        <f>'TuitionData-4Yr'!AV29*($AW$3/$AO$3)</f>
        <v>18253.169916434541</v>
      </c>
      <c r="AP28" s="3">
        <f>'TuitionData-4Yr'!AW29*($AW$3/$AP$3)</f>
        <v>18431.867889908259</v>
      </c>
      <c r="AQ28" s="3">
        <f>'TuitionData-4Yr'!AX29*($AW$3/$AQ$3)</f>
        <v>19233.976095617527</v>
      </c>
      <c r="AR28" s="3">
        <f>'TuitionData-4Yr'!AY29*($AW$3/$AR$3)</f>
        <v>19536.98472282846</v>
      </c>
      <c r="AS28" s="3">
        <f>'TuitionData-4Yr'!AZ29*($AW$3/$AS$3)</f>
        <v>18662.85616438356</v>
      </c>
      <c r="AT28" s="3">
        <f>'TuitionData-4Yr'!BA29*($AW$3/$AT$3)</f>
        <v>18537.205203524969</v>
      </c>
      <c r="AU28" s="3">
        <f>'TuitionData-4Yr'!BB29*($AW$3/$AU$3)</f>
        <v>18619.978215333056</v>
      </c>
      <c r="AV28" s="3">
        <f>'TuitionData-4Yr'!BC29*($AW$3/$AV$3)</f>
        <v>18531.44139650873</v>
      </c>
      <c r="AW28" s="3">
        <f>'TuitionData-4Yr'!BD29*($AW$3/$AW$3)</f>
        <v>19176.5</v>
      </c>
      <c r="BH28" s="3">
        <f>'TuitionData-2Yr'!N29*($U$3/$BH$3)</f>
        <v>902.82576557550158</v>
      </c>
      <c r="BM28" s="10">
        <f>'TuitionData-2Yr'!S29*($BU$3/$BM$3)</f>
        <v>800.08913649025067</v>
      </c>
      <c r="BN28" s="10">
        <f>'TuitionData-2Yr'!T29*($BU$3/$BN$3)</f>
        <v>786.05504587155963</v>
      </c>
      <c r="BO28" s="10">
        <f>'TuitionData-2Yr'!U29*($BU$3/$BO$3)</f>
        <v>1039.7768924302788</v>
      </c>
      <c r="BP28" s="10">
        <f>'TuitionData-2Yr'!V29*($BU$3/$BP$3)</f>
        <v>1303.6054124836317</v>
      </c>
      <c r="BQ28" s="10">
        <f>'TuitionData-2Yr'!W29*($BU$3/$BQ$3)</f>
        <v>1234.4794520547946</v>
      </c>
      <c r="BR28" s="10">
        <f>'TuitionData-2Yr'!X29*($BU$3/$BR$3)</f>
        <v>1230.6772975241292</v>
      </c>
      <c r="BS28" s="10">
        <f>'TuitionData-2Yr'!Y29*($BU$3/$BS$3)</f>
        <v>1224.5127775450358</v>
      </c>
      <c r="BT28" s="10">
        <f>'TuitionData-2Yr'!Z29*($BU$3/$BT$3)</f>
        <v>1255.5411471321697</v>
      </c>
      <c r="BU28" s="10">
        <f>'TuitionData-2Yr'!AA29*($BU$3/$BU$3)</f>
        <v>1244</v>
      </c>
      <c r="BV28" s="149"/>
      <c r="CF28" s="3">
        <f>'TuitionData-2Yr'!AN29*($U$3/$CF$3)</f>
        <v>5863.4340021119324</v>
      </c>
      <c r="CK28" s="2">
        <f>'TuitionData-2Yr'!AS29*($CS$3/$CK$3)</f>
        <v>6191.5988857938719</v>
      </c>
      <c r="CL28" s="10">
        <f>'TuitionData-2Yr'!AT29*($CS$3/$CL$3)</f>
        <v>6215.4495412844044</v>
      </c>
      <c r="CM28" s="10">
        <f>'TuitionData-2Yr'!AU29*($CS$3/$CM$3)</f>
        <v>6392.5418326693225</v>
      </c>
      <c r="CN28" s="10">
        <f>'TuitionData-2Yr'!AV29*($CS$3/$CN$3)</f>
        <v>6607.7835006547357</v>
      </c>
      <c r="CO28" s="10">
        <f>'TuitionData-2Yr'!AW29*($CS$3/$CO$3)</f>
        <v>6555.9452054794519</v>
      </c>
      <c r="CP28" s="10">
        <f>'TuitionData-2Yr'!AX29*($CS$3/$CP$3)</f>
        <v>6823.1707931179189</v>
      </c>
      <c r="CQ28" s="10">
        <f>'TuitionData-2Yr'!AY29*($CS$3/$CQ$3)</f>
        <v>6824.0435693338923</v>
      </c>
      <c r="CR28" s="10">
        <f>'TuitionData-2Yr'!AZ29*($CS$3/$CR$3)</f>
        <v>7069.2867830423947</v>
      </c>
      <c r="CS28" s="379">
        <f>'TuitionData-2Yr'!BA29*($CS$3/$CS$3)</f>
        <v>7110</v>
      </c>
      <c r="DI28" s="10">
        <f>'TuitionData-2Yr'!BS29*($U$3/$DI$3)</f>
        <v>0</v>
      </c>
      <c r="DJ28" s="10">
        <f>'TuitionData-2Yr'!BT29*($U$3/$DJ$3)</f>
        <v>0</v>
      </c>
      <c r="DK28" s="10">
        <f>'TuitionData-2Yr'!BU29*($U$3/$DK$3)</f>
        <v>0</v>
      </c>
      <c r="DL28" s="10">
        <f>'TuitionData-2Yr'!BV29*($U$3/$DL$3)</f>
        <v>0</v>
      </c>
      <c r="DM28" s="10">
        <f>'TuitionData-2Yr'!BW29*($U$3/$DM$3)</f>
        <v>0</v>
      </c>
      <c r="DN28" s="10">
        <f>'TuitionData-2Yr'!BX29*($DQ$3/$DN$3)</f>
        <v>0</v>
      </c>
      <c r="DO28" s="10">
        <f>'TuitionData-2Yr'!BY29*($DQ$3/$DO$3)</f>
        <v>1287.0716380393801</v>
      </c>
      <c r="DP28" s="10">
        <f>'TuitionData-2Yr'!BZ29*($DQ$3/$DP$3)</f>
        <v>0</v>
      </c>
      <c r="DQ28" s="10">
        <f>'TuitionData-2Yr'!CA29*($DQ$3/$DQ$3)</f>
        <v>1142</v>
      </c>
    </row>
    <row r="29" spans="1:121">
      <c r="A29" s="127" t="s">
        <v>114</v>
      </c>
      <c r="B29" s="4"/>
      <c r="D29" s="2"/>
      <c r="E29" s="2"/>
      <c r="F29" s="2"/>
      <c r="G29" s="2"/>
      <c r="H29" s="2"/>
      <c r="I29" s="2"/>
      <c r="J29" s="2"/>
      <c r="K29" s="2"/>
      <c r="L29" s="10">
        <f>'TuitionData-4Yr'!P30*($Y$3/$L$3)</f>
        <v>4238.762407602957</v>
      </c>
      <c r="M29" s="2"/>
      <c r="N29" s="2"/>
      <c r="O29" s="2"/>
      <c r="P29" s="2"/>
      <c r="Q29" s="10">
        <f>'TuitionData-4Yr'!U30*($Y$3/$Q$3)</f>
        <v>6195.0083565459609</v>
      </c>
      <c r="R29" s="10">
        <f>'TuitionData-4Yr'!V30*($Y$3/$R$3)</f>
        <v>6547.8385321100923</v>
      </c>
      <c r="S29" s="10">
        <f>'TuitionData-4Yr'!W30*($Y$3/$S$3)</f>
        <v>6794.5816733067722</v>
      </c>
      <c r="T29" s="10">
        <f>'TuitionData-4Yr'!X30*($Y$3/$T$3)</f>
        <v>6960.3980794412919</v>
      </c>
      <c r="U29" s="10">
        <f>'TuitionData-4Yr'!Y30*($Y$3/$U$3)</f>
        <v>7686.678082191781</v>
      </c>
      <c r="V29" s="10">
        <f>'TuitionData-4Yr'!Z30*($Y$3/$V$3)</f>
        <v>8068.2299622324808</v>
      </c>
      <c r="W29" s="10">
        <f>'TuitionData-4Yr'!AA30*($Y$3/$W$3)</f>
        <v>8554.1550062840397</v>
      </c>
      <c r="X29" s="10">
        <f>'TuitionData-4Yr'!AB30*($Y$3/$X$3)</f>
        <v>9144.897755610973</v>
      </c>
      <c r="Y29" s="10">
        <f>'TuitionData-4Yr'!AC30*($Y$3/$Y$3)</f>
        <v>9273.5</v>
      </c>
      <c r="Z29" s="149"/>
      <c r="AA29" s="66"/>
      <c r="AJ29" s="3">
        <f>'TuitionData-4Yr'!AQ30*($AW$3/$AJ$3)</f>
        <v>16099.412882787752</v>
      </c>
      <c r="AO29" s="3">
        <f>'TuitionData-4Yr'!AV30*($AW$3/$AO$3)</f>
        <v>17731.5208913649</v>
      </c>
      <c r="AP29" s="3">
        <f>'TuitionData-4Yr'!AW30*($AW$3/$AP$3)</f>
        <v>19014.671559633029</v>
      </c>
      <c r="AQ29" s="3">
        <f>'TuitionData-4Yr'!AX30*($AW$3/$AQ$3)</f>
        <v>17203.187250996016</v>
      </c>
      <c r="AR29" s="3">
        <f>'TuitionData-4Yr'!AY30*($AW$3/$AR$3)</f>
        <v>18949.293758184198</v>
      </c>
      <c r="AS29" s="3">
        <f>'TuitionData-4Yr'!AZ30*($AW$3/$AS$3)</f>
        <v>18820.047945205479</v>
      </c>
      <c r="AT29" s="3">
        <f>'TuitionData-4Yr'!BA30*($AW$3/$AT$3)</f>
        <v>19307.14897188418</v>
      </c>
      <c r="AU29" s="3">
        <f>'TuitionData-4Yr'!BB30*($AW$3/$AU$3)</f>
        <v>20104.981985756182</v>
      </c>
      <c r="AV29" s="3">
        <f>'TuitionData-4Yr'!BC30*($AW$3/$AV$3)</f>
        <v>20676.239401496263</v>
      </c>
      <c r="AW29" s="3">
        <f>'TuitionData-4Yr'!BD30*($AW$3/$AW$3)</f>
        <v>20794</v>
      </c>
      <c r="BH29" s="3">
        <f>'TuitionData-2Yr'!N30*($U$3/$BH$3)</f>
        <v>2577.7402323125661</v>
      </c>
      <c r="BM29" s="10">
        <f>'TuitionData-2Yr'!S30*($BU$3/$BM$3)</f>
        <v>2950.3286908077994</v>
      </c>
      <c r="BN29" s="10">
        <f>'TuitionData-2Yr'!T30*($BU$3/$BN$3)</f>
        <v>3047.0862385321102</v>
      </c>
      <c r="BO29" s="10">
        <f>'TuitionData-2Yr'!U30*($BU$3/$BO$3)</f>
        <v>3129.625498007968</v>
      </c>
      <c r="BP29" s="10">
        <f>'TuitionData-2Yr'!V30*($BU$3/$BP$3)</f>
        <v>3195.9703186381494</v>
      </c>
      <c r="BQ29" s="10">
        <f>'TuitionData-2Yr'!W30*($BU$3/$BQ$3)</f>
        <v>3307.3150684931506</v>
      </c>
      <c r="BR29" s="10">
        <f>'TuitionData-2Yr'!X30*($BU$3/$BR$3)</f>
        <v>3486.5765841376419</v>
      </c>
      <c r="BS29" s="10">
        <f>'TuitionData-2Yr'!Y30*($BU$3/$BS$3)</f>
        <v>3665.3338919145372</v>
      </c>
      <c r="BT29" s="10">
        <f>'TuitionData-2Yr'!Z30*($BU$3/$BT$3)</f>
        <v>3749.3266832917711</v>
      </c>
      <c r="BU29" s="10">
        <f>'TuitionData-2Yr'!AA30*($BU$3/$BU$3)</f>
        <v>3908</v>
      </c>
      <c r="BV29" s="149"/>
      <c r="BW29" s="66"/>
      <c r="CF29" s="3">
        <f>'TuitionData-2Yr'!AN30*($U$3/$CF$3)</f>
        <v>10442.93136219641</v>
      </c>
      <c r="CK29" s="2">
        <f>'TuitionData-2Yr'!AS30*($CS$3/$CK$3)</f>
        <v>10620.50139275766</v>
      </c>
      <c r="CL29" s="10">
        <f>'TuitionData-2Yr'!AT30*($CS$3/$CL$3)</f>
        <v>11384.884403669725</v>
      </c>
      <c r="CM29" s="10">
        <f>'TuitionData-2Yr'!AU30*($CS$3/$CM$3)</f>
        <v>11495.521912350598</v>
      </c>
      <c r="CN29" s="10">
        <f>'TuitionData-2Yr'!AV30*($CS$3/$CN$3)</f>
        <v>11437.534701003928</v>
      </c>
      <c r="CO29" s="10">
        <f>'TuitionData-2Yr'!AW30*($CS$3/$CO$3)</f>
        <v>11254.931506849314</v>
      </c>
      <c r="CP29" s="10">
        <f>'TuitionData-2Yr'!AX30*($CS$3/$CP$3)</f>
        <v>9381.0893831305075</v>
      </c>
      <c r="CQ29" s="10">
        <f>'TuitionData-2Yr'!AY30*($CS$3/$CQ$3)</f>
        <v>10062.746543778801</v>
      </c>
      <c r="CR29" s="10">
        <f>'TuitionData-2Yr'!AZ30*($CS$3/$CR$3)</f>
        <v>13926.942643391523</v>
      </c>
      <c r="CS29" s="379">
        <f>'TuitionData-2Yr'!BA30*($CS$3/$CS$3)</f>
        <v>13896</v>
      </c>
      <c r="DI29" s="10">
        <f>'TuitionData-2Yr'!BS30*($U$3/$DI$3)</f>
        <v>0</v>
      </c>
      <c r="DJ29" s="10">
        <f>'TuitionData-2Yr'!BT30*($U$3/$DJ$3)</f>
        <v>0</v>
      </c>
      <c r="DK29" s="10">
        <f>'TuitionData-2Yr'!BU30*($U$3/$DK$3)</f>
        <v>0</v>
      </c>
      <c r="DL29" s="10">
        <f>'TuitionData-2Yr'!BV30*($U$3/$DL$3)</f>
        <v>0</v>
      </c>
      <c r="DM29" s="10">
        <f>'TuitionData-2Yr'!BW30*($U$3/$DM$3)</f>
        <v>0</v>
      </c>
      <c r="DN29" s="10">
        <f>'TuitionData-2Yr'!BX30*($DQ$3/$DN$3)</f>
        <v>0</v>
      </c>
      <c r="DO29" s="10">
        <f>'TuitionData-2Yr'!BY30*($DQ$3/$DO$3)</f>
        <v>3516.6284038542103</v>
      </c>
      <c r="DP29" s="10">
        <f>'TuitionData-2Yr'!BZ30*($DQ$3/$DP$3)</f>
        <v>0</v>
      </c>
      <c r="DQ29" s="10">
        <f>'TuitionData-2Yr'!CA30*($DQ$3/$DQ$3)</f>
        <v>0</v>
      </c>
    </row>
    <row r="30" spans="1:121">
      <c r="A30" s="127" t="s">
        <v>115</v>
      </c>
      <c r="B30" s="4"/>
      <c r="D30" s="2"/>
      <c r="E30" s="2"/>
      <c r="F30" s="2"/>
      <c r="G30" s="2"/>
      <c r="H30" s="2"/>
      <c r="I30" s="2"/>
      <c r="J30" s="2"/>
      <c r="K30" s="2"/>
      <c r="L30" s="10">
        <f>'TuitionData-4Yr'!P31*($Y$3/$L$3)</f>
        <v>3286.8342133051747</v>
      </c>
      <c r="M30" s="2"/>
      <c r="N30" s="2"/>
      <c r="O30" s="2"/>
      <c r="P30" s="2"/>
      <c r="Q30" s="10">
        <f>'TuitionData-4Yr'!U31*($Y$3/$Q$3)</f>
        <v>5555.1643454038995</v>
      </c>
      <c r="R30" s="10">
        <f>'TuitionData-4Yr'!V31*($Y$3/$R$3)</f>
        <v>6081.8201834862384</v>
      </c>
      <c r="S30" s="10">
        <f>'TuitionData-4Yr'!W31*($Y$3/$S$3)</f>
        <v>6441.3067729083659</v>
      </c>
      <c r="T30" s="10">
        <f>'TuitionData-4Yr'!X31*($Y$3/$T$3)</f>
        <v>6607.7835006547357</v>
      </c>
      <c r="U30" s="10">
        <f>'TuitionData-4Yr'!Y31*($Y$3/$U$3)</f>
        <v>6849.3698630136987</v>
      </c>
      <c r="V30" s="10">
        <f>'TuitionData-4Yr'!Z31*($Y$3/$V$3)</f>
        <v>7227.9177507343693</v>
      </c>
      <c r="W30" s="10">
        <f>'TuitionData-4Yr'!AA31*($Y$3/$W$3)</f>
        <v>7519.3699204021786</v>
      </c>
      <c r="X30" s="10">
        <f>'TuitionData-4Yr'!AB31*($Y$3/$X$3)</f>
        <v>7783.5411471321704</v>
      </c>
      <c r="Y30" s="10">
        <f>'TuitionData-4Yr'!AC31*($Y$3/$Y$3)</f>
        <v>7648</v>
      </c>
      <c r="Z30" s="149"/>
      <c r="AA30" s="66"/>
      <c r="AJ30" s="3">
        <f>'TuitionData-4Yr'!AQ31*($AW$3/$AJ$3)</f>
        <v>10483.488912354806</v>
      </c>
      <c r="AO30" s="3">
        <f>'TuitionData-4Yr'!AV31*($AW$3/$AO$3)</f>
        <v>16356.367688022283</v>
      </c>
      <c r="AP30" s="3">
        <f>'TuitionData-4Yr'!AW31*($AW$3/$AP$3)</f>
        <v>17859.170642201836</v>
      </c>
      <c r="AQ30" s="3">
        <f>'TuitionData-4Yr'!AX31*($AW$3/$AQ$3)</f>
        <v>18873.115537848604</v>
      </c>
      <c r="AR30" s="3">
        <f>'TuitionData-4Yr'!AY31*($AW$3/$AR$3)</f>
        <v>18994.171977302489</v>
      </c>
      <c r="AS30" s="3">
        <f>'TuitionData-4Yr'!AZ31*($AW$3/$AS$3)</f>
        <v>19173.205479452055</v>
      </c>
      <c r="AT30" s="3">
        <f>'TuitionData-4Yr'!BA31*($AW$3/$AT$3)</f>
        <v>19555.236256819138</v>
      </c>
      <c r="AU30" s="3">
        <f>'TuitionData-4Yr'!BB31*($AW$3/$AU$3)</f>
        <v>20293.684122329283</v>
      </c>
      <c r="AV30" s="3">
        <f>'TuitionData-4Yr'!BC31*($AW$3/$AV$3)</f>
        <v>20969.77556109726</v>
      </c>
      <c r="AW30" s="3">
        <f>'TuitionData-4Yr'!BD31*($AW$3/$AW$3)</f>
        <v>20608</v>
      </c>
      <c r="BH30" s="3">
        <f>'TuitionData-2Yr'!N31*($U$3/$BH$3)</f>
        <v>1433.1742344244985</v>
      </c>
      <c r="BM30" s="10">
        <f>'TuitionData-2Yr'!S31*($BU$3/$BM$3)</f>
        <v>2222.974930362117</v>
      </c>
      <c r="BN30" s="10">
        <f>'TuitionData-2Yr'!T31*($BU$3/$BN$3)</f>
        <v>2439.0165137614681</v>
      </c>
      <c r="BO30" s="10">
        <f>'TuitionData-2Yr'!U31*($BU$3/$BO$3)</f>
        <v>2587.7928286852589</v>
      </c>
      <c r="BP30" s="10">
        <f>'TuitionData-2Yr'!V31*($BU$3/$BP$3)</f>
        <v>2654.226102138804</v>
      </c>
      <c r="BQ30" s="10">
        <f>'TuitionData-2Yr'!W31*($BU$3/$BQ$3)</f>
        <v>2754</v>
      </c>
      <c r="BR30" s="10">
        <f>'TuitionData-2Yr'!X31*($BU$3/$BR$3)</f>
        <v>2896.9198489299206</v>
      </c>
      <c r="BS30" s="10">
        <f>'TuitionData-2Yr'!Y31*($BU$3/$BS$3)</f>
        <v>3015.1319648093845</v>
      </c>
      <c r="BT30" s="10">
        <f>'TuitionData-2Yr'!Z31*($BU$3/$BT$3)</f>
        <v>3137.835411471322</v>
      </c>
      <c r="BU30" s="10">
        <f>'TuitionData-2Yr'!AA31*($BU$3/$BU$3)</f>
        <v>3084</v>
      </c>
      <c r="BV30" s="149"/>
      <c r="BW30" s="66"/>
      <c r="CF30" s="3">
        <f>'TuitionData-2Yr'!AN31*($U$3/$CF$3)</f>
        <v>7205.3389651531152</v>
      </c>
      <c r="CK30" s="2">
        <f>'TuitionData-2Yr'!AS31*($CS$3/$CK$3)</f>
        <v>7487.1977715877438</v>
      </c>
      <c r="CL30" s="10">
        <f>'TuitionData-2Yr'!AT31*($CS$3/$CL$3)</f>
        <v>7640.4550458715603</v>
      </c>
      <c r="CM30" s="10">
        <f>'TuitionData-2Yr'!AU31*($CS$3/$CM$3)</f>
        <v>7607.3306772908363</v>
      </c>
      <c r="CN30" s="10">
        <f>'TuitionData-2Yr'!AV31*($CS$3/$CN$3)</f>
        <v>7654.9419467481448</v>
      </c>
      <c r="CO30" s="10">
        <f>'TuitionData-2Yr'!AW31*($CS$3/$CO$3)</f>
        <v>7733.8356164383558</v>
      </c>
      <c r="CP30" s="10">
        <f>'TuitionData-2Yr'!AX31*($CS$3/$CP$3)</f>
        <v>7877.1565253881663</v>
      </c>
      <c r="CQ30" s="10">
        <f>'TuitionData-2Yr'!AY31*($CS$3/$CQ$3)</f>
        <v>8134.7029744449101</v>
      </c>
      <c r="CR30" s="10">
        <f>'TuitionData-2Yr'!AZ31*($CS$3/$CR$3)</f>
        <v>8363.4912718204505</v>
      </c>
      <c r="CS30" s="379">
        <f>'TuitionData-2Yr'!BA31*($CS$3/$CS$3)</f>
        <v>8220</v>
      </c>
      <c r="DI30" s="10">
        <f>'TuitionData-2Yr'!BS31*($U$3/$DI$3)</f>
        <v>0</v>
      </c>
      <c r="DJ30" s="10">
        <f>'TuitionData-2Yr'!BT31*($U$3/$DJ$3)</f>
        <v>0</v>
      </c>
      <c r="DK30" s="10">
        <f>'TuitionData-2Yr'!BU31*($U$3/$DK$3)</f>
        <v>0</v>
      </c>
      <c r="DL30" s="10">
        <f>'TuitionData-2Yr'!BV31*($U$3/$DL$3)</f>
        <v>0</v>
      </c>
      <c r="DM30" s="10">
        <f>'TuitionData-2Yr'!BW31*($U$3/$DM$3)</f>
        <v>0</v>
      </c>
      <c r="DN30" s="10">
        <f>'TuitionData-2Yr'!BX31*($DQ$3/$DN$3)</f>
        <v>0</v>
      </c>
      <c r="DO30" s="10">
        <f>'TuitionData-2Yr'!BY31*($DQ$3/$DO$3)</f>
        <v>0</v>
      </c>
      <c r="DP30" s="10">
        <f>'TuitionData-2Yr'!BZ31*($DQ$3/$DP$3)</f>
        <v>0</v>
      </c>
      <c r="DQ30" s="10">
        <f>'TuitionData-2Yr'!CA31*($DQ$3/$DQ$3)</f>
        <v>0</v>
      </c>
    </row>
    <row r="31" spans="1:121">
      <c r="A31" s="127" t="s">
        <v>116</v>
      </c>
      <c r="D31" s="2"/>
      <c r="E31" s="2"/>
      <c r="F31" s="2"/>
      <c r="G31" s="2"/>
      <c r="H31" s="2"/>
      <c r="I31" s="2"/>
      <c r="J31" s="2"/>
      <c r="K31" s="2"/>
      <c r="L31" s="10">
        <f>'TuitionData-4Yr'!P32*($Y$3/$L$3)</f>
        <v>4621.9894403379094</v>
      </c>
      <c r="M31" s="2"/>
      <c r="N31" s="2"/>
      <c r="O31" s="2"/>
      <c r="P31" s="2"/>
      <c r="Q31" s="10">
        <f>'TuitionData-4Yr'!U32*($Y$3/$Q$3)</f>
        <v>5566.529247910863</v>
      </c>
      <c r="R31" s="10">
        <f>'TuitionData-4Yr'!V32*($Y$3/$R$3)</f>
        <v>6008.8293577981658</v>
      </c>
      <c r="S31" s="10">
        <f>'TuitionData-4Yr'!W32*($Y$3/$S$3)</f>
        <v>6156.3027888446213</v>
      </c>
      <c r="T31" s="10">
        <f>'TuitionData-4Yr'!X32*($Y$3/$T$3)</f>
        <v>6386.597992143169</v>
      </c>
      <c r="U31" s="10">
        <f>'TuitionData-4Yr'!Y32*($Y$3/$U$3)</f>
        <v>6620.9178082191775</v>
      </c>
      <c r="V31" s="10">
        <f>'TuitionData-4Yr'!Z32*($Y$3/$V$3)</f>
        <v>6895.5937893411674</v>
      </c>
      <c r="W31" s="10">
        <f>'TuitionData-4Yr'!AA32*($Y$3/$W$3)</f>
        <v>7125.5567658148302</v>
      </c>
      <c r="X31" s="10">
        <f>'TuitionData-4Yr'!AB32*($Y$3/$X$3)</f>
        <v>7140.5087281795522</v>
      </c>
      <c r="Y31" s="10">
        <f>'TuitionData-4Yr'!AC32*($Y$3/$Y$3)</f>
        <v>7246</v>
      </c>
      <c r="Z31" s="149"/>
      <c r="AA31" s="66"/>
      <c r="AJ31" s="3">
        <f>'TuitionData-4Yr'!AQ32*($AW$3/$AJ$3)</f>
        <v>13801.343189017953</v>
      </c>
      <c r="AO31" s="3">
        <f>'TuitionData-4Yr'!AV32*($AW$3/$AO$3)</f>
        <v>16273.403899721448</v>
      </c>
      <c r="AP31" s="3">
        <f>'TuitionData-4Yr'!AW32*($AW$3/$AP$3)</f>
        <v>17221.343119266057</v>
      </c>
      <c r="AQ31" s="3">
        <f>'TuitionData-4Yr'!AX32*($AW$3/$AQ$3)</f>
        <v>17879.394422310757</v>
      </c>
      <c r="AR31" s="3">
        <f>'TuitionData-4Yr'!AY32*($AW$3/$AR$3)</f>
        <v>18802.905281536448</v>
      </c>
      <c r="AS31" s="3">
        <f>'TuitionData-4Yr'!AZ32*($AW$3/$AS$3)</f>
        <v>19684.602739726026</v>
      </c>
      <c r="AT31" s="3">
        <f>'TuitionData-4Yr'!BA32*($AW$3/$AT$3)</f>
        <v>19938.924045321026</v>
      </c>
      <c r="AU31" s="3">
        <f>'TuitionData-4Yr'!BB32*($AW$3/$AU$3)</f>
        <v>21079.25932132384</v>
      </c>
      <c r="AV31" s="3">
        <f>'TuitionData-4Yr'!BC32*($AW$3/$AV$3)</f>
        <v>21647.910224438907</v>
      </c>
      <c r="AW31" s="3">
        <f>'TuitionData-4Yr'!BD32*($AW$3/$AW$3)</f>
        <v>22292</v>
      </c>
      <c r="BH31" s="3">
        <f>'TuitionData-2Yr'!N32*($U$3/$BH$3)</f>
        <v>3453.4318901795145</v>
      </c>
      <c r="BM31" s="10">
        <f>'TuitionData-2Yr'!S32*($BU$3/$BM$3)</f>
        <v>3864.0668523676877</v>
      </c>
      <c r="BN31" s="10">
        <f>'TuitionData-2Yr'!T32*($BU$3/$BN$3)</f>
        <v>2907.2807339449541</v>
      </c>
      <c r="BO31" s="10">
        <f>'TuitionData-2Yr'!U32*($BU$3/$BO$3)</f>
        <v>2928.0637450199201</v>
      </c>
      <c r="BP31" s="10">
        <f>'TuitionData-2Yr'!V32*($BU$3/$BP$3)</f>
        <v>2930.9751200349192</v>
      </c>
      <c r="BQ31" s="10">
        <f>'TuitionData-2Yr'!W32*($BU$3/$BQ$3)</f>
        <v>3116.5890410958905</v>
      </c>
      <c r="BR31" s="10">
        <f>'TuitionData-2Yr'!X32*($BU$3/$BR$3)</f>
        <v>3104.4297104490142</v>
      </c>
      <c r="BS31" s="10">
        <f>'TuitionData-2Yr'!Y32*($BU$3/$BS$3)</f>
        <v>3296.1340594888984</v>
      </c>
      <c r="BT31" s="10">
        <f>'TuitionData-2Yr'!Z32*($BU$3/$BT$3)</f>
        <v>3259.9301745635917</v>
      </c>
      <c r="BU31" s="10">
        <f>'TuitionData-2Yr'!AA32*($BU$3/$BU$3)</f>
        <v>3228</v>
      </c>
      <c r="BV31" s="149"/>
      <c r="BW31" s="66"/>
      <c r="CF31" s="3">
        <f>'TuitionData-2Yr'!AN32*($U$3/$CF$3)</f>
        <v>6166.842661034847</v>
      </c>
      <c r="CK31" s="2">
        <f>'TuitionData-2Yr'!AS32*($CS$3/$CK$3)</f>
        <v>7637.2144846796655</v>
      </c>
      <c r="CL31" s="10">
        <f>'TuitionData-2Yr'!AT32*($CS$3/$CL$3)</f>
        <v>7546.1284403669733</v>
      </c>
      <c r="CM31" s="10">
        <f>'TuitionData-2Yr'!AU32*($CS$3/$CM$3)</f>
        <v>7855.4900398406371</v>
      </c>
      <c r="CN31" s="10">
        <f>'TuitionData-2Yr'!AV32*($CS$3/$CN$3)</f>
        <v>7871.8533391532083</v>
      </c>
      <c r="CO31" s="10">
        <f>'TuitionData-2Yr'!AW32*($CS$3/$CO$3)</f>
        <v>7545.2054794520545</v>
      </c>
      <c r="CP31" s="10">
        <f>'TuitionData-2Yr'!AX32*($CS$3/$CP$3)</f>
        <v>7396.3911036508607</v>
      </c>
      <c r="CQ31" s="10">
        <f>'TuitionData-2Yr'!AY32*($CS$3/$CQ$3)</f>
        <v>7383.9966485127779</v>
      </c>
      <c r="CR31" s="10">
        <f>'TuitionData-2Yr'!AZ32*($CS$3/$CR$3)</f>
        <v>7887.3216957605991</v>
      </c>
      <c r="CS31" s="379">
        <f>'TuitionData-2Yr'!BA32*($CS$3/$CS$3)</f>
        <v>7885</v>
      </c>
      <c r="DI31" s="10">
        <f>'TuitionData-2Yr'!BS32*($U$3/$DI$3)</f>
        <v>0</v>
      </c>
      <c r="DJ31" s="10">
        <f>'TuitionData-2Yr'!BT32*($U$3/$DJ$3)</f>
        <v>0</v>
      </c>
      <c r="DK31" s="10">
        <f>'TuitionData-2Yr'!BU32*($U$3/$DK$3)</f>
        <v>0</v>
      </c>
      <c r="DL31" s="10">
        <f>'TuitionData-2Yr'!BV32*($U$3/$DL$3)</f>
        <v>0</v>
      </c>
      <c r="DM31" s="10">
        <f>'TuitionData-2Yr'!BW32*($U$3/$DM$3)</f>
        <v>0</v>
      </c>
      <c r="DN31" s="10">
        <f>'TuitionData-2Yr'!BX32*($DQ$3/$DN$3)</f>
        <v>0</v>
      </c>
      <c r="DO31" s="10">
        <f>'TuitionData-2Yr'!BY32*($DQ$3/$DO$3)</f>
        <v>2639.778801843318</v>
      </c>
      <c r="DP31" s="10">
        <f>'TuitionData-2Yr'!BZ32*($DQ$3/$DP$3)</f>
        <v>0</v>
      </c>
      <c r="DQ31" s="10">
        <f>'TuitionData-2Yr'!CA32*($DQ$3/$DQ$3)</f>
        <v>0</v>
      </c>
    </row>
    <row r="32" spans="1:121">
      <c r="A32" s="127" t="s">
        <v>117</v>
      </c>
      <c r="D32" s="2"/>
      <c r="E32" s="2"/>
      <c r="F32" s="2"/>
      <c r="G32" s="2"/>
      <c r="H32" s="2"/>
      <c r="I32" s="2"/>
      <c r="J32" s="2"/>
      <c r="K32" s="2"/>
      <c r="L32" s="10">
        <f>'TuitionData-4Yr'!P33*($Y$3/$L$3)</f>
        <v>5866.0232312566004</v>
      </c>
      <c r="M32" s="2"/>
      <c r="N32" s="2"/>
      <c r="O32" s="2"/>
      <c r="P32" s="2"/>
      <c r="Q32" s="10">
        <f>'TuitionData-4Yr'!U33*($Y$3/$Q$3)</f>
        <v>6102.9526462395543</v>
      </c>
      <c r="R32" s="10">
        <f>'TuitionData-4Yr'!V33*($Y$3/$R$3)</f>
        <v>6135.1596330275233</v>
      </c>
      <c r="S32" s="10">
        <f>'TuitionData-4Yr'!W33*($Y$3/$S$3)</f>
        <v>6183.3944223107565</v>
      </c>
      <c r="T32" s="10">
        <f>'TuitionData-4Yr'!X33*($Y$3/$T$3)</f>
        <v>6371.6385857704063</v>
      </c>
      <c r="U32" s="10">
        <f>'TuitionData-4Yr'!Y33*($Y$3/$U$3)</f>
        <v>6298.1506849315065</v>
      </c>
      <c r="V32" s="10">
        <f>'TuitionData-4Yr'!Z33*($Y$3/$V$3)</f>
        <v>6219.6458245908525</v>
      </c>
      <c r="W32" s="10">
        <f>'TuitionData-4Yr'!AA33*($Y$3/$W$3)</f>
        <v>6253.8349392542941</v>
      </c>
      <c r="X32" s="10">
        <f>'TuitionData-4Yr'!AB33*($Y$3/$X$3)</f>
        <v>6254.3042394014974</v>
      </c>
      <c r="Y32" s="10">
        <f>'TuitionData-4Yr'!AC33*($Y$3/$Y$3)</f>
        <v>6462</v>
      </c>
      <c r="Z32" s="149"/>
      <c r="AA32" s="66"/>
      <c r="AJ32" s="3">
        <f>'TuitionData-4Yr'!AQ33*($AW$3/$AJ$3)</f>
        <v>16668.114044350583</v>
      </c>
      <c r="AO32" s="3">
        <f>'TuitionData-4Yr'!AV33*($AW$3/$AO$3)</f>
        <v>18244.646239554317</v>
      </c>
      <c r="AP32" s="3">
        <f>'TuitionData-4Yr'!AW33*($AW$3/$AP$3)</f>
        <v>18335.856880733947</v>
      </c>
      <c r="AQ32" s="3">
        <f>'TuitionData-4Yr'!AX33*($AW$3/$AQ$3)</f>
        <v>18664.509960159361</v>
      </c>
      <c r="AR32" s="3">
        <f>'TuitionData-4Yr'!AY33*($AW$3/$AR$3)</f>
        <v>19261.838498472283</v>
      </c>
      <c r="AS32" s="3">
        <f>'TuitionData-4Yr'!AZ33*($AW$3/$AS$3)</f>
        <v>19321.489726027397</v>
      </c>
      <c r="AT32" s="3">
        <f>'TuitionData-4Yr'!BA33*($AW$3/$AT$3)</f>
        <v>19278.898866974403</v>
      </c>
      <c r="AU32" s="3">
        <f>'TuitionData-4Yr'!BB33*($AW$3/$AU$3)</f>
        <v>19667.069962295769</v>
      </c>
      <c r="AV32" s="3">
        <f>'TuitionData-4Yr'!BC33*($AW$3/$AV$3)</f>
        <v>19954.35411471322</v>
      </c>
      <c r="AW32" s="3">
        <f>'TuitionData-4Yr'!BD33*($AW$3/$AW$3)</f>
        <v>20346</v>
      </c>
      <c r="BH32" s="3">
        <f>'TuitionData-2Yr'!N33*($U$3/$BH$3)</f>
        <v>3433.6979936642028</v>
      </c>
      <c r="BM32" s="10">
        <f>'TuitionData-2Yr'!S33*($BU$3/$BM$3)</f>
        <v>3492.434540389972</v>
      </c>
      <c r="BN32" s="10">
        <f>'TuitionData-2Yr'!T33*($BU$3/$BN$3)</f>
        <v>3301.4311926605506</v>
      </c>
      <c r="BO32" s="10">
        <f>'TuitionData-2Yr'!U33*($BU$3/$BO$3)</f>
        <v>3283.5059760956174</v>
      </c>
      <c r="BP32" s="10">
        <f>'TuitionData-2Yr'!V33*($BU$3/$BP$3)</f>
        <v>3270.7673505019643</v>
      </c>
      <c r="BQ32" s="10">
        <f>'TuitionData-2Yr'!W33*($BU$3/$BQ$3)</f>
        <v>3232.9109589041095</v>
      </c>
      <c r="BR32" s="10">
        <f>'TuitionData-2Yr'!X33*($BU$3/$BR$3)</f>
        <v>3178.3936214855225</v>
      </c>
      <c r="BS32" s="10">
        <f>'TuitionData-2Yr'!Y33*($BU$3/$BS$3)</f>
        <v>3245.8818600754084</v>
      </c>
      <c r="BT32" s="10">
        <f>'TuitionData-2Yr'!Z33*($BU$3/$BT$3)</f>
        <v>3184.6384039900254</v>
      </c>
      <c r="BU32" s="10">
        <f>'TuitionData-2Yr'!AA33*($BU$3/$BU$3)</f>
        <v>3229</v>
      </c>
      <c r="BV32" s="149"/>
      <c r="BW32" s="66"/>
      <c r="CF32" s="3">
        <f>'TuitionData-2Yr'!AN33*($U$3/$CF$3)</f>
        <v>7521.0813093980996</v>
      </c>
      <c r="CK32" s="2">
        <f>'TuitionData-2Yr'!AS33*($CS$3/$CK$3)</f>
        <v>8715.7437325905285</v>
      </c>
      <c r="CL32" s="10">
        <f>'TuitionData-2Yr'!AT33*($CS$3/$CL$3)</f>
        <v>8210.3449541284408</v>
      </c>
      <c r="CM32" s="10">
        <f>'TuitionData-2Yr'!AU33*($CS$3/$CM$3)</f>
        <v>7997.4501992031865</v>
      </c>
      <c r="CN32" s="10">
        <f>'TuitionData-2Yr'!AV33*($CS$3/$CN$3)</f>
        <v>8013.9676996944563</v>
      </c>
      <c r="CO32" s="10">
        <f>'TuitionData-2Yr'!AW33*($CS$3/$CO$3)</f>
        <v>8585.8150684931497</v>
      </c>
      <c r="CP32" s="10">
        <f>'TuitionData-2Yr'!AX33*($CS$3/$CP$3)</f>
        <v>8427.7767519932859</v>
      </c>
      <c r="CQ32" s="10">
        <f>'TuitionData-2Yr'!AY33*($CS$3/$CQ$3)</f>
        <v>8443.3950565563464</v>
      </c>
      <c r="CR32" s="10">
        <f>'TuitionData-2Yr'!AZ33*($CS$3/$CR$3)</f>
        <v>7783.5411471321704</v>
      </c>
      <c r="CS32" s="379">
        <f>'TuitionData-2Yr'!BA33*($CS$3/$CS$3)</f>
        <v>7770</v>
      </c>
      <c r="DI32" s="10">
        <f>'TuitionData-2Yr'!BS33*($U$3/$DI$3)</f>
        <v>0</v>
      </c>
      <c r="DJ32" s="10">
        <f>'TuitionData-2Yr'!BT33*($U$3/$DJ$3)</f>
        <v>0</v>
      </c>
      <c r="DK32" s="10">
        <f>'TuitionData-2Yr'!BU33*($U$3/$DK$3)</f>
        <v>0</v>
      </c>
      <c r="DL32" s="10">
        <f>'TuitionData-2Yr'!BV33*($U$3/$DL$3)</f>
        <v>0</v>
      </c>
      <c r="DM32" s="10">
        <f>'TuitionData-2Yr'!BW33*($U$3/$DM$3)</f>
        <v>0</v>
      </c>
      <c r="DN32" s="10">
        <f>'TuitionData-2Yr'!BX33*($DQ$3/$DN$3)</f>
        <v>0</v>
      </c>
      <c r="DO32" s="10">
        <f>'TuitionData-2Yr'!BY33*($DQ$3/$DO$3)</f>
        <v>0</v>
      </c>
      <c r="DP32" s="10">
        <f>'TuitionData-2Yr'!BZ33*($DQ$3/$DP$3)</f>
        <v>0</v>
      </c>
      <c r="DQ32" s="10">
        <f>'TuitionData-2Yr'!CA33*($DQ$3/$DQ$3)</f>
        <v>0</v>
      </c>
    </row>
    <row r="33" spans="1:121">
      <c r="A33" s="127" t="s">
        <v>118</v>
      </c>
      <c r="D33" s="2"/>
      <c r="E33" s="2"/>
      <c r="F33" s="2"/>
      <c r="G33" s="2"/>
      <c r="H33" s="2"/>
      <c r="I33" s="2"/>
      <c r="J33" s="2"/>
      <c r="K33" s="2"/>
      <c r="L33" s="10">
        <f>'TuitionData-4Yr'!P34*($Y$3/$L$3)</f>
        <v>3925.3305174234429</v>
      </c>
      <c r="M33" s="2"/>
      <c r="N33" s="2"/>
      <c r="O33" s="2"/>
      <c r="P33" s="2"/>
      <c r="Q33" s="10">
        <f>'TuitionData-4Yr'!U34*($Y$3/$Q$3)</f>
        <v>5656.3119777158772</v>
      </c>
      <c r="R33" s="10">
        <f>'TuitionData-4Yr'!V34*($Y$3/$R$3)</f>
        <v>6244.6458715596336</v>
      </c>
      <c r="S33" s="10">
        <f>'TuitionData-4Yr'!W34*($Y$3/$S$3)</f>
        <v>6835.7609561752979</v>
      </c>
      <c r="T33" s="10">
        <f>'TuitionData-4Yr'!X34*($Y$3/$T$3)</f>
        <v>7036.2636403317329</v>
      </c>
      <c r="U33" s="10">
        <f>'TuitionData-4Yr'!Y34*($Y$3/$U$3)</f>
        <v>6885</v>
      </c>
      <c r="V33" s="10">
        <f>'TuitionData-4Yr'!Z34*($Y$3/$V$3)</f>
        <v>6769.752412924885</v>
      </c>
      <c r="W33" s="10">
        <f>'TuitionData-4Yr'!AA34*($Y$3/$W$3)</f>
        <v>6997.3623795559279</v>
      </c>
      <c r="X33" s="10">
        <f>'TuitionData-4Yr'!AB34*($Y$3/$X$3)</f>
        <v>7186.2942643391534</v>
      </c>
      <c r="Y33" s="10">
        <f>'TuitionData-4Yr'!AC34*($Y$3/$Y$3)</f>
        <v>7545</v>
      </c>
      <c r="Z33" s="149"/>
      <c r="AA33" s="66"/>
      <c r="AJ33" s="3">
        <f>'TuitionData-4Yr'!AQ34*($AW$3/$AJ$3)</f>
        <v>15136.498416050688</v>
      </c>
      <c r="AO33" s="3">
        <f>'TuitionData-4Yr'!AV34*($AW$3/$AO$3)</f>
        <v>19680.601671309192</v>
      </c>
      <c r="AP33" s="3">
        <f>'TuitionData-4Yr'!AW34*($AW$3/$AP$3)</f>
        <v>21168.462385321101</v>
      </c>
      <c r="AQ33" s="3">
        <f>'TuitionData-4Yr'!AX34*($AW$3/$AQ$3)</f>
        <v>17938.454183266931</v>
      </c>
      <c r="AR33" s="3">
        <f>'TuitionData-4Yr'!AY34*($AW$3/$AR$3)</f>
        <v>21154.737669140111</v>
      </c>
      <c r="AS33" s="3">
        <f>'TuitionData-4Yr'!AZ34*($AW$3/$AS$3)</f>
        <v>21461.917808219179</v>
      </c>
      <c r="AT33" s="3">
        <f>'TuitionData-4Yr'!BA34*($AW$3/$AT$3)</f>
        <v>21059.169114561479</v>
      </c>
      <c r="AU33" s="3">
        <f>'TuitionData-4Yr'!BB34*($AW$3/$AU$3)</f>
        <v>21262.833682446588</v>
      </c>
      <c r="AV33" s="3">
        <f>'TuitionData-4Yr'!BC34*($AW$3/$AV$3)</f>
        <v>21339.112219451374</v>
      </c>
      <c r="AW33" s="3">
        <f>'TuitionData-4Yr'!BD34*($AW$3/$AW$3)</f>
        <v>21540</v>
      </c>
      <c r="BH33" s="3">
        <f>'TuitionData-2Yr'!N34*($U$3/$BH$3)</f>
        <v>1961.0559662090814</v>
      </c>
      <c r="BM33" s="10">
        <f>'TuitionData-2Yr'!S34*($BU$3/$BM$3)</f>
        <v>2284.3454038997215</v>
      </c>
      <c r="BN33" s="10">
        <f>'TuitionData-2Yr'!T34*($BU$3/$BN$3)</f>
        <v>2518.7449541284404</v>
      </c>
      <c r="BO33" s="10">
        <f>'TuitionData-2Yr'!U34*($BU$3/$BO$3)</f>
        <v>2723.2509960159359</v>
      </c>
      <c r="BP33" s="10">
        <f>'TuitionData-2Yr'!V34*($BU$3/$BP$3)</f>
        <v>2885.0283718900041</v>
      </c>
      <c r="BQ33" s="10">
        <f>'TuitionData-2Yr'!W34*($BU$3/$BQ$3)</f>
        <v>2829.4520547945203</v>
      </c>
      <c r="BR33" s="10">
        <f>'TuitionData-2Yr'!X34*($BU$3/$BR$3)</f>
        <v>2773.6466638690727</v>
      </c>
      <c r="BS33" s="10">
        <f>'TuitionData-2Yr'!Y34*($BU$3/$BS$3)</f>
        <v>2876.6820276497697</v>
      </c>
      <c r="BT33" s="10">
        <f>'TuitionData-2Yr'!Z34*($BU$3/$BT$3)</f>
        <v>2960.7980049875314</v>
      </c>
      <c r="BU33" s="10">
        <f>'TuitionData-2Yr'!AA34*($BU$3/$BU$3)</f>
        <v>3142.5</v>
      </c>
      <c r="BV33" s="149"/>
      <c r="BW33" s="66"/>
      <c r="CF33" s="3">
        <f>'TuitionData-2Yr'!AN34*($U$3/$CF$3)</f>
        <v>7748.0211193241821</v>
      </c>
      <c r="CK33" s="2">
        <f>'TuitionData-2Yr'!AS34*($CS$3/$CK$3)</f>
        <v>9316.9470752089128</v>
      </c>
      <c r="CL33" s="10">
        <f>'TuitionData-2Yr'!AT34*($CS$3/$CL$3)</f>
        <v>9646.0183486238529</v>
      </c>
      <c r="CM33" s="10">
        <f>'TuitionData-2Yr'!AU34*($CS$3/$CM$3)</f>
        <v>9761.6573705179271</v>
      </c>
      <c r="CN33" s="10">
        <f>'TuitionData-2Yr'!AV34*($CS$3/$CN$3)</f>
        <v>9985.4037538192933</v>
      </c>
      <c r="CO33" s="10">
        <f>'TuitionData-2Yr'!AW34*($CS$3/$CO$3)</f>
        <v>9793.0479452054788</v>
      </c>
      <c r="CP33" s="10">
        <f>'TuitionData-2Yr'!AX34*($CS$3/$CP$3)</f>
        <v>9599.8992866135122</v>
      </c>
      <c r="CQ33" s="10">
        <f>'TuitionData-2Yr'!AY34*($CS$3/$CQ$3)</f>
        <v>9691.495601173021</v>
      </c>
      <c r="CR33" s="10">
        <f>'TuitionData-2Yr'!AZ34*($CS$3/$CR$3)</f>
        <v>9721.7955112219461</v>
      </c>
      <c r="CS33" s="379">
        <f>'TuitionData-2Yr'!BA34*($CS$3/$CS$3)</f>
        <v>9920.5</v>
      </c>
      <c r="DI33" s="10">
        <f>'TuitionData-2Yr'!BS34*($U$3/$DI$3)</f>
        <v>0</v>
      </c>
      <c r="DJ33" s="10">
        <f>'TuitionData-2Yr'!BT34*($U$3/$DJ$3)</f>
        <v>0</v>
      </c>
      <c r="DK33" s="10">
        <f>'TuitionData-2Yr'!BU34*($U$3/$DK$3)</f>
        <v>0</v>
      </c>
      <c r="DL33" s="10">
        <f>'TuitionData-2Yr'!BV34*($U$3/$DL$3)</f>
        <v>0</v>
      </c>
      <c r="DM33" s="10">
        <f>'TuitionData-2Yr'!BW34*($U$3/$DM$3)</f>
        <v>0</v>
      </c>
      <c r="DN33" s="10">
        <f>'TuitionData-2Yr'!BX34*($DQ$3/$DN$3)</f>
        <v>0</v>
      </c>
      <c r="DO33" s="10">
        <f>'TuitionData-2Yr'!BY34*($DQ$3/$DO$3)</f>
        <v>0</v>
      </c>
      <c r="DP33" s="10">
        <f>'TuitionData-2Yr'!BZ34*($DQ$3/$DP$3)</f>
        <v>0</v>
      </c>
      <c r="DQ33" s="10">
        <f>'TuitionData-2Yr'!CA34*($DQ$3/$DQ$3)</f>
        <v>0</v>
      </c>
    </row>
    <row r="34" spans="1:121">
      <c r="A34" s="127" t="s">
        <v>119</v>
      </c>
      <c r="D34" s="2"/>
      <c r="E34" s="2"/>
      <c r="F34" s="2"/>
      <c r="G34" s="2"/>
      <c r="H34" s="2"/>
      <c r="I34" s="2"/>
      <c r="J34" s="2"/>
      <c r="K34" s="2"/>
      <c r="L34" s="10">
        <f>'TuitionData-4Yr'!P35*($Y$3/$L$3)</f>
        <v>3856.1816261879626</v>
      </c>
      <c r="M34" s="2"/>
      <c r="N34" s="2"/>
      <c r="O34" s="2"/>
      <c r="P34" s="2"/>
      <c r="Q34" s="10">
        <f>'TuitionData-4Yr'!U35*($Y$3/$Q$3)</f>
        <v>4078.8635097493034</v>
      </c>
      <c r="R34" s="10">
        <f>'TuitionData-4Yr'!V35*($Y$3/$R$3)</f>
        <v>4963.9376146788991</v>
      </c>
      <c r="S34" s="10">
        <f>'TuitionData-4Yr'!W35*($Y$3/$S$3)</f>
        <v>5119.2350597609557</v>
      </c>
      <c r="T34" s="10">
        <f>'TuitionData-4Yr'!X35*($Y$3/$T$3)</f>
        <v>5260.3683980794412</v>
      </c>
      <c r="U34" s="10">
        <f>'TuitionData-4Yr'!Y35*($Y$3/$U$3)</f>
        <v>4949.4452054794519</v>
      </c>
      <c r="V34" s="10">
        <f>'TuitionData-4Yr'!Z35*($Y$3/$V$3)</f>
        <v>5491.820394460764</v>
      </c>
      <c r="W34" s="10">
        <f>'TuitionData-4Yr'!AA35*($Y$3/$W$3)</f>
        <v>5849.7662337662341</v>
      </c>
      <c r="X34" s="10">
        <f>'TuitionData-4Yr'!AB35*($Y$3/$X$3)</f>
        <v>6009.0972568578563</v>
      </c>
      <c r="Y34" s="10">
        <f>'TuitionData-4Yr'!AC35*($Y$3/$Y$3)</f>
        <v>6065</v>
      </c>
      <c r="Z34" s="149"/>
      <c r="AA34" s="2"/>
      <c r="AJ34" s="3">
        <f>'TuitionData-4Yr'!AQ35*($AW$3/$AJ$3)</f>
        <v>12670.403379091871</v>
      </c>
      <c r="AO34" s="3">
        <f>'TuitionData-4Yr'!AV35*($AW$3/$AO$3)</f>
        <v>14575.487465181057</v>
      </c>
      <c r="AP34" s="3">
        <f>'TuitionData-4Yr'!AW35*($AW$3/$AP$3)</f>
        <v>15737.944954128441</v>
      </c>
      <c r="AQ34" s="3">
        <f>'TuitionData-4Yr'!AX35*($AW$3/$AQ$3)</f>
        <v>15803.633466135458</v>
      </c>
      <c r="AR34" s="3">
        <f>'TuitionData-4Yr'!AY35*($AW$3/$AR$3)</f>
        <v>15430.093408991706</v>
      </c>
      <c r="AS34" s="3">
        <f>'TuitionData-4Yr'!AZ35*($AW$3/$AS$3)</f>
        <v>13374.924657534246</v>
      </c>
      <c r="AT34" s="3">
        <f>'TuitionData-4Yr'!BA35*($AW$3/$AT$3)</f>
        <v>13543.613932018465</v>
      </c>
      <c r="AU34" s="3">
        <f>'TuitionData-4Yr'!BB35*($AW$3/$AU$3)</f>
        <v>13705.518223711773</v>
      </c>
      <c r="AV34" s="3">
        <f>'TuitionData-4Yr'!BC35*($AW$3/$AV$3)</f>
        <v>13802.812967581049</v>
      </c>
      <c r="AW34" s="3">
        <f>'TuitionData-4Yr'!BD35*($AW$3/$AW$3)</f>
        <v>13538</v>
      </c>
      <c r="BH34" s="3">
        <f>'TuitionData-2Yr'!N35*($U$3/$BH$3)</f>
        <v>1287.636747624076</v>
      </c>
      <c r="BM34" s="10">
        <f>'TuitionData-2Yr'!S35*($BU$3/$BM$3)</f>
        <v>1621.7715877437324</v>
      </c>
      <c r="BN34" s="10">
        <f>'TuitionData-2Yr'!T35*($BU$3/$BN$3)</f>
        <v>1556.3889908256881</v>
      </c>
      <c r="BO34" s="10">
        <f>'TuitionData-2Yr'!U35*($BU$3/$BO$3)</f>
        <v>1622.7888446215138</v>
      </c>
      <c r="BP34" s="10">
        <f>'TuitionData-2Yr'!V35*($BU$3/$BP$3)</f>
        <v>1625.7669140113487</v>
      </c>
      <c r="BQ34" s="10">
        <f>'TuitionData-2Yr'!W35*($BU$3/$BQ$3)</f>
        <v>1635.8424657534247</v>
      </c>
      <c r="BR34" s="10">
        <f>'TuitionData-2Yr'!X35*($BU$3/$BR$3)</f>
        <v>1651.8606798153589</v>
      </c>
      <c r="BS34" s="10">
        <f>'TuitionData-2Yr'!Y35*($BU$3/$BS$3)</f>
        <v>1802.9258483452033</v>
      </c>
      <c r="BT34" s="10">
        <f>'TuitionData-2Yr'!Z35*($BU$3/$BT$3)</f>
        <v>1770.3740648379055</v>
      </c>
      <c r="BU34" s="10">
        <f>'TuitionData-2Yr'!AA35*($BU$3/$BU$3)</f>
        <v>1758</v>
      </c>
      <c r="BV34" s="149"/>
      <c r="BW34" s="2"/>
      <c r="CF34" s="3">
        <f>'TuitionData-2Yr'!AN35*($U$3/$CF$3)</f>
        <v>2900.882787750792</v>
      </c>
      <c r="CK34" s="2">
        <f>'TuitionData-2Yr'!AS35*($CS$3/$CK$3)</f>
        <v>3289.0027855153203</v>
      </c>
      <c r="CL34" s="10">
        <f>'TuitionData-2Yr'!AT35*($CS$3/$CL$3)</f>
        <v>3388.4587155963304</v>
      </c>
      <c r="CM34" s="10">
        <f>'TuitionData-2Yr'!AU35*($CS$3/$CM$3)</f>
        <v>3747.3147410358565</v>
      </c>
      <c r="CN34" s="10">
        <f>'TuitionData-2Yr'!AV35*($CS$3/$CN$3)</f>
        <v>3999.5041466608468</v>
      </c>
      <c r="CO34" s="10">
        <f>'TuitionData-2Yr'!AW35*($CS$3/$CO$3)</f>
        <v>3877.3972602739723</v>
      </c>
      <c r="CP34" s="10">
        <f>'TuitionData-2Yr'!AX35*($CS$3/$CP$3)</f>
        <v>3903.6508602601766</v>
      </c>
      <c r="CQ34" s="10">
        <f>'TuitionData-2Yr'!AY35*($CS$3/$CQ$3)</f>
        <v>4219.1336405529955</v>
      </c>
      <c r="CR34" s="10">
        <f>'TuitionData-2Yr'!AZ35*($CS$3/$CR$3)</f>
        <v>4185.815461346634</v>
      </c>
      <c r="CS34" s="379">
        <f>'TuitionData-2Yr'!BA35*($CS$3/$CS$3)</f>
        <v>4605</v>
      </c>
      <c r="DI34" s="10">
        <f>'TuitionData-2Yr'!BS35*($U$3/$DI$3)</f>
        <v>0</v>
      </c>
      <c r="DJ34" s="10">
        <f>'TuitionData-2Yr'!BT35*($U$3/$DJ$3)</f>
        <v>0</v>
      </c>
      <c r="DK34" s="10">
        <f>'TuitionData-2Yr'!BU35*($U$3/$DK$3)</f>
        <v>0</v>
      </c>
      <c r="DL34" s="10">
        <f>'TuitionData-2Yr'!BV35*($U$3/$DL$3)</f>
        <v>0</v>
      </c>
      <c r="DM34" s="10">
        <f>'TuitionData-2Yr'!BW35*($U$3/$DM$3)</f>
        <v>0</v>
      </c>
      <c r="DN34" s="10">
        <f>'TuitionData-2Yr'!BX35*($DQ$3/$DN$3)</f>
        <v>0</v>
      </c>
      <c r="DO34" s="10">
        <f>'TuitionData-2Yr'!BY35*($DQ$3/$DO$3)</f>
        <v>1567.0481776288229</v>
      </c>
      <c r="DP34" s="10">
        <f>'TuitionData-2Yr'!BZ35*($DQ$3/$DP$3)</f>
        <v>0</v>
      </c>
      <c r="DQ34" s="10">
        <f>'TuitionData-2Yr'!CA35*($DQ$3/$DQ$3)</f>
        <v>0</v>
      </c>
    </row>
    <row r="35" spans="1:121">
      <c r="A35" s="127" t="s">
        <v>120</v>
      </c>
      <c r="D35" s="2"/>
      <c r="L35" s="10">
        <f>'TuitionData-4Yr'!P36*($Y$3/$L$3)</f>
        <v>6395.9493136219644</v>
      </c>
      <c r="Q35" s="10">
        <f>'TuitionData-4Yr'!U36*($Y$3/$Q$3)</f>
        <v>7645.16991643454</v>
      </c>
      <c r="R35" s="10">
        <f>'TuitionData-4Yr'!V36*($Y$3/$R$3)</f>
        <v>8006.5321100917436</v>
      </c>
      <c r="S35" s="10">
        <f>'TuitionData-4Yr'!W36*($Y$3/$S$3)</f>
        <v>8413.5776892430276</v>
      </c>
      <c r="T35" s="10">
        <f>'TuitionData-4Yr'!X36*($Y$3/$T$3)</f>
        <v>8283.7712789175039</v>
      </c>
      <c r="U35" s="10">
        <f>'TuitionData-4Yr'!Y36*($Y$3/$U$3)</f>
        <v>8721</v>
      </c>
      <c r="V35" s="10">
        <f>'TuitionData-4Yr'!Z36*($Y$3/$V$3)</f>
        <v>8675.3503986571559</v>
      </c>
      <c r="W35" s="10">
        <f>'TuitionData-4Yr'!AA36*($Y$3/$W$3)</f>
        <v>9063.855886049434</v>
      </c>
      <c r="X35" s="10">
        <f>'TuitionData-4Yr'!AB36*($Y$3/$X$3)</f>
        <v>9447.0822942643408</v>
      </c>
      <c r="Y35" s="10">
        <f>'TuitionData-4Yr'!AC36*($Y$3/$Y$3)</f>
        <v>9287</v>
      </c>
      <c r="Z35" s="149"/>
      <c r="AA35" s="2"/>
      <c r="AJ35" s="3">
        <f>'TuitionData-4Yr'!AQ36*($AW$3/$AJ$3)</f>
        <v>20687.797254487858</v>
      </c>
      <c r="AO35" s="3">
        <f>'TuitionData-4Yr'!AV36*($AW$3/$AO$3)</f>
        <v>22333.169916434541</v>
      </c>
      <c r="AP35" s="3">
        <f>'TuitionData-4Yr'!AW36*($AW$3/$AP$3)</f>
        <v>22941.577981651379</v>
      </c>
      <c r="AQ35" s="3">
        <f>'TuitionData-4Yr'!AX36*($AW$3/$AQ$3)</f>
        <v>23099.410358565736</v>
      </c>
      <c r="AR35" s="3">
        <f>'TuitionData-4Yr'!AY36*($AW$3/$AR$3)</f>
        <v>23286.98734177215</v>
      </c>
      <c r="AS35" s="3">
        <f>'TuitionData-4Yr'!AZ36*($AW$3/$AS$3)</f>
        <v>23251.808219178081</v>
      </c>
      <c r="AT35" s="3">
        <f>'TuitionData-4Yr'!BA36*($AW$3/$AT$3)</f>
        <v>23955.061686949226</v>
      </c>
      <c r="AU35" s="3">
        <f>'TuitionData-4Yr'!BB36*($AW$3/$AU$3)</f>
        <v>24622.552157519902</v>
      </c>
      <c r="AV35" s="3">
        <f>'TuitionData-4Yr'!BC36*($AW$3/$AV$3)</f>
        <v>25285.825436408981</v>
      </c>
      <c r="AW35" s="3">
        <f>'TuitionData-4Yr'!BD36*($AW$3/$AW$3)</f>
        <v>26130</v>
      </c>
      <c r="BH35" s="3">
        <f>'TuitionData-2Yr'!N36*($U$3/$BH$3)</f>
        <v>3071.0876451953536</v>
      </c>
      <c r="BM35" s="10">
        <f>'TuitionData-2Yr'!S36*($BU$3/$BM$3)</f>
        <v>3802.6963788300832</v>
      </c>
      <c r="BN35" s="10">
        <f>'TuitionData-2Yr'!T36*($BU$3/$BN$3)</f>
        <v>3631.5743119266058</v>
      </c>
      <c r="BO35" s="10">
        <f>'TuitionData-2Yr'!U36*($BU$3/$BO$3)</f>
        <v>4135.2669322709162</v>
      </c>
      <c r="BP35" s="10">
        <f>'TuitionData-2Yr'!V36*($BU$3/$BP$3)</f>
        <v>4308.30903535574</v>
      </c>
      <c r="BQ35" s="10">
        <f>'TuitionData-2Yr'!W36*($BU$3/$BQ$3)</f>
        <v>4333.2534246575342</v>
      </c>
      <c r="BR35" s="10">
        <f>'TuitionData-2Yr'!X36*($BU$3/$BR$3)</f>
        <v>4247.7885018883762</v>
      </c>
      <c r="BS35" s="10">
        <f>'TuitionData-2Yr'!Y36*($BU$3/$BS$3)</f>
        <v>4376.0435693338923</v>
      </c>
      <c r="BT35" s="10">
        <f>'TuitionData-2Yr'!Z36*($BU$3/$BT$3)</f>
        <v>4270.2643391521206</v>
      </c>
      <c r="BU35" s="10">
        <f>'TuitionData-2Yr'!AA36*($BU$3/$BU$3)</f>
        <v>4557</v>
      </c>
      <c r="BV35" s="149"/>
      <c r="BW35" s="2"/>
      <c r="CF35" s="3">
        <f>'TuitionData-2Yr'!AN36*($U$3/$CF$3)</f>
        <v>7862.7243928194302</v>
      </c>
      <c r="CK35" s="2">
        <f>'TuitionData-2Yr'!AS36*($CS$3/$CK$3)</f>
        <v>8354.3398328690801</v>
      </c>
      <c r="CL35" s="10">
        <f>'TuitionData-2Yr'!AT36*($CS$3/$CL$3)</f>
        <v>8395.0678899082577</v>
      </c>
      <c r="CM35" s="10">
        <f>'TuitionData-2Yr'!AU36*($CS$3/$CM$3)</f>
        <v>8300.8764940239034</v>
      </c>
      <c r="CN35" s="10">
        <f>'TuitionData-2Yr'!AV36*($CS$3/$CN$3)</f>
        <v>8722.4024443474464</v>
      </c>
      <c r="CO35" s="10">
        <f>'TuitionData-2Yr'!AW36*($CS$3/$CO$3)</f>
        <v>8936.3527397260277</v>
      </c>
      <c r="CP35" s="10">
        <f>'TuitionData-2Yr'!AX36*($CS$3/$CP$3)</f>
        <v>8891.0784725136382</v>
      </c>
      <c r="CQ35" s="10">
        <f>'TuitionData-2Yr'!AY36*($CS$3/$CQ$3)</f>
        <v>9248.455802262255</v>
      </c>
      <c r="CR35" s="10">
        <f>'TuitionData-2Yr'!AZ36*($CS$3/$CR$3)</f>
        <v>8982.1047381546141</v>
      </c>
      <c r="CS35" s="379">
        <f>'TuitionData-2Yr'!BA36*($CS$3/$CS$3)</f>
        <v>9177.5</v>
      </c>
      <c r="DI35" s="10">
        <f>'TuitionData-2Yr'!BS36*($U$3/$DI$3)</f>
        <v>0</v>
      </c>
      <c r="DJ35" s="10">
        <f>'TuitionData-2Yr'!BT36*($U$3/$DJ$3)</f>
        <v>0</v>
      </c>
      <c r="DK35" s="10">
        <f>'TuitionData-2Yr'!BU36*($U$3/$DK$3)</f>
        <v>0</v>
      </c>
      <c r="DL35" s="10">
        <f>'TuitionData-2Yr'!BV36*($U$3/$DL$3)</f>
        <v>0</v>
      </c>
      <c r="DM35" s="10">
        <f>'TuitionData-2Yr'!BW36*($U$3/$DM$3)</f>
        <v>0</v>
      </c>
      <c r="DN35" s="10">
        <f>'TuitionData-2Yr'!BX36*($DQ$3/$DN$3)</f>
        <v>0</v>
      </c>
      <c r="DO35" s="10">
        <f>'TuitionData-2Yr'!BY36*($DQ$3/$DO$3)</f>
        <v>4015.0481776288229</v>
      </c>
      <c r="DP35" s="10">
        <f>'TuitionData-2Yr'!BZ36*($DQ$3/$DP$3)</f>
        <v>0</v>
      </c>
      <c r="DQ35" s="10">
        <f>'TuitionData-2Yr'!CA36*($DQ$3/$DQ$3)</f>
        <v>0</v>
      </c>
    </row>
    <row r="36" spans="1:121">
      <c r="A36" s="127" t="s">
        <v>121</v>
      </c>
      <c r="D36" s="2"/>
      <c r="L36" s="10">
        <f>'TuitionData-4Yr'!P37*($Y$3/$L$3)</f>
        <v>3832.2703273495254</v>
      </c>
      <c r="Q36" s="10">
        <f>'TuitionData-4Yr'!U37*($Y$3/$Q$3)</f>
        <v>4748.8245125348185</v>
      </c>
      <c r="R36" s="10">
        <f>'TuitionData-4Yr'!V37*($Y$3/$R$3)</f>
        <v>5318.2238532110096</v>
      </c>
      <c r="S36" s="10">
        <f>'TuitionData-4Yr'!W37*($Y$3/$S$3)</f>
        <v>5300.2071713147407</v>
      </c>
      <c r="T36" s="10">
        <f>'TuitionData-4Yr'!X37*($Y$3/$T$3)</f>
        <v>5527.5006547359235</v>
      </c>
      <c r="U36" s="10">
        <f>'TuitionData-4Yr'!Y37*($Y$3/$U$3)</f>
        <v>6073.8904109589039</v>
      </c>
      <c r="V36" s="10">
        <f>'TuitionData-4Yr'!Z37*($Y$3/$V$3)</f>
        <v>6305.4234158623585</v>
      </c>
      <c r="W36" s="10">
        <f>'TuitionData-4Yr'!AA37*($Y$3/$W$3)</f>
        <v>6460.9970674486804</v>
      </c>
      <c r="X36" s="10">
        <f>'TuitionData-4Yr'!AB37*($Y$3/$X$3)</f>
        <v>6135.2618453865343</v>
      </c>
      <c r="Y36" s="10">
        <f>'TuitionData-4Yr'!AC37*($Y$3/$Y$3)</f>
        <v>6194</v>
      </c>
      <c r="Z36" s="149"/>
      <c r="AA36" s="2"/>
      <c r="AJ36" s="3">
        <f>'TuitionData-4Yr'!AQ37*($AW$3/$AJ$3)</f>
        <v>11467.083421330519</v>
      </c>
      <c r="AO36" s="3">
        <f>'TuitionData-4Yr'!AV37*($AW$3/$AO$3)</f>
        <v>14055.543175487464</v>
      </c>
      <c r="AP36" s="3">
        <f>'TuitionData-4Yr'!AW37*($AW$3/$AP$3)</f>
        <v>15509.988990825688</v>
      </c>
      <c r="AQ36" s="3">
        <f>'TuitionData-4Yr'!AX37*($AW$3/$AQ$3)</f>
        <v>15464.988047808763</v>
      </c>
      <c r="AR36" s="3">
        <f>'TuitionData-4Yr'!AY37*($AW$3/$AR$3)</f>
        <v>15738.898297686599</v>
      </c>
      <c r="AS36" s="3">
        <f>'TuitionData-4Yr'!AZ37*($AW$3/$AS$3)</f>
        <v>17495.445205479453</v>
      </c>
      <c r="AT36" s="3">
        <f>'TuitionData-4Yr'!BA37*($AW$3/$AT$3)</f>
        <v>18995.370541334454</v>
      </c>
      <c r="AU36" s="3">
        <f>'TuitionData-4Yr'!BB37*($AW$3/$AU$3)</f>
        <v>19620.919983242566</v>
      </c>
      <c r="AV36" s="3">
        <f>'TuitionData-4Yr'!BC37*($AW$3/$AV$3)</f>
        <v>18040.518703241898</v>
      </c>
      <c r="AW36" s="3">
        <f>'TuitionData-4Yr'!BD37*($AW$3/$AW$3)</f>
        <v>18177</v>
      </c>
      <c r="BH36" s="3">
        <f>'TuitionData-2Yr'!N37*($U$3/$BH$3)</f>
        <v>2296.5322069693771</v>
      </c>
      <c r="BM36" s="10">
        <f>'TuitionData-2Yr'!S37*($BU$3/$BM$3)</f>
        <v>2888.9582172701948</v>
      </c>
      <c r="BN36" s="10">
        <f>'TuitionData-2Yr'!T37*($BU$3/$BN$3)</f>
        <v>3292.4477064220187</v>
      </c>
      <c r="BO36" s="10">
        <f>'TuitionData-2Yr'!U37*($BU$3/$BO$3)</f>
        <v>3166.4701195219122</v>
      </c>
      <c r="BP36" s="10">
        <f>'TuitionData-2Yr'!V37*($BU$3/$BP$3)</f>
        <v>3342.3587952859011</v>
      </c>
      <c r="BQ36" s="10">
        <f>'TuitionData-2Yr'!W37*($BU$3/$BQ$3)</f>
        <v>3502.2328767123286</v>
      </c>
      <c r="BR36" s="10">
        <f>'TuitionData-2Yr'!X37*($BU$3/$BR$3)</f>
        <v>3563.6223248006718</v>
      </c>
      <c r="BS36" s="10">
        <f>'TuitionData-2Yr'!Y37*($BU$3/$BS$3)</f>
        <v>3660.2061164641809</v>
      </c>
      <c r="BT36" s="10">
        <f>'TuitionData-2Yr'!Z37*($BU$3/$BT$3)</f>
        <v>3704.5586034912722</v>
      </c>
      <c r="BU36" s="10">
        <f>'TuitionData-2Yr'!AA37*($BU$3/$BU$3)</f>
        <v>3736.5</v>
      </c>
      <c r="BV36" s="149"/>
      <c r="BW36" s="2"/>
      <c r="CF36" s="3">
        <f>'TuitionData-2Yr'!AN37*($U$3/$CF$3)</f>
        <v>8221.6346356916583</v>
      </c>
      <c r="CK36" s="2">
        <f>'TuitionData-2Yr'!AS37*($CS$3/$CK$3)</f>
        <v>9362.4066852367687</v>
      </c>
      <c r="CL36" s="10">
        <f>'TuitionData-2Yr'!AT37*($CS$3/$CL$3)</f>
        <v>9250.7449541284404</v>
      </c>
      <c r="CM36" s="10">
        <f>'TuitionData-2Yr'!AU37*($CS$3/$CM$3)</f>
        <v>10388.01593625498</v>
      </c>
      <c r="CN36" s="10">
        <f>'TuitionData-2Yr'!AV37*($CS$3/$CN$3)</f>
        <v>10814.582278481012</v>
      </c>
      <c r="CO36" s="10">
        <f>'TuitionData-2Yr'!AW37*($CS$3/$CO$3)</f>
        <v>11236.068493150684</v>
      </c>
      <c r="CP36" s="10">
        <f>'TuitionData-2Yr'!AX37*($CS$3/$CP$3)</f>
        <v>11651.370541334452</v>
      </c>
      <c r="CQ36" s="10">
        <f>'TuitionData-2Yr'!AY37*($CS$3/$CQ$3)</f>
        <v>11974.381231671554</v>
      </c>
      <c r="CR36" s="10">
        <f>'TuitionData-2Yr'!AZ37*($CS$3/$CR$3)</f>
        <v>12106.713216957607</v>
      </c>
      <c r="CS36" s="379">
        <f>'TuitionData-2Yr'!BA37*($CS$3/$CS$3)</f>
        <v>12201</v>
      </c>
      <c r="DI36" s="10">
        <f>'TuitionData-2Yr'!BS37*($U$3/$DI$3)</f>
        <v>0</v>
      </c>
      <c r="DJ36" s="10">
        <f>'TuitionData-2Yr'!BT37*($U$3/$DJ$3)</f>
        <v>0</v>
      </c>
      <c r="DK36" s="10">
        <f>'TuitionData-2Yr'!BU37*($U$3/$DK$3)</f>
        <v>0</v>
      </c>
      <c r="DL36" s="10">
        <f>'TuitionData-2Yr'!BV37*($U$3/$DL$3)</f>
        <v>0</v>
      </c>
      <c r="DM36" s="10">
        <f>'TuitionData-2Yr'!BW37*($U$3/$DM$3)</f>
        <v>0</v>
      </c>
      <c r="DN36" s="10">
        <f>'TuitionData-2Yr'!BX37*($DQ$3/$DN$3)</f>
        <v>0</v>
      </c>
      <c r="DO36" s="10">
        <f>'TuitionData-2Yr'!BY37*($DQ$3/$DO$3)</f>
        <v>0</v>
      </c>
      <c r="DP36" s="10">
        <f>'TuitionData-2Yr'!BZ37*($DQ$3/$DP$3)</f>
        <v>0</v>
      </c>
      <c r="DQ36" s="10">
        <f>'TuitionData-2Yr'!CA37*($DQ$3/$DQ$3)</f>
        <v>0</v>
      </c>
    </row>
    <row r="37" spans="1:121">
      <c r="A37" s="127" t="s">
        <v>122</v>
      </c>
      <c r="D37" s="2"/>
      <c r="L37" s="10">
        <f>'TuitionData-4Yr'!P38*($Y$3/$L$3)</f>
        <v>6209.8289334741294</v>
      </c>
      <c r="Q37" s="10">
        <f>'TuitionData-4Yr'!U38*($Y$3/$Q$3)</f>
        <v>7953.7270194986068</v>
      </c>
      <c r="R37" s="10">
        <f>'TuitionData-4Yr'!V38*($Y$3/$R$3)</f>
        <v>8830.2055045871566</v>
      </c>
      <c r="S37" s="10">
        <f>'TuitionData-4Yr'!W38*($Y$3/$S$3)</f>
        <v>9886.8207171314734</v>
      </c>
      <c r="T37" s="10">
        <f>'TuitionData-4Yr'!X38*($Y$3/$T$3)</f>
        <v>11127.127018769097</v>
      </c>
      <c r="U37" s="10">
        <f>'TuitionData-4Yr'!Y38*($Y$3/$U$3)</f>
        <v>10939.5</v>
      </c>
      <c r="V37" s="10">
        <f>'TuitionData-4Yr'!Z38*($Y$3/$V$3)</f>
        <v>10749.421737305918</v>
      </c>
      <c r="W37" s="10">
        <f>'TuitionData-4Yr'!AA38*($Y$3/$W$3)</f>
        <v>10484.249685798073</v>
      </c>
      <c r="X37" s="10">
        <f>'TuitionData-4Yr'!AB38*($Y$3/$X$3)</f>
        <v>7853.7456359102252</v>
      </c>
      <c r="Y37" s="10">
        <f>'TuitionData-4Yr'!AC38*($Y$3/$Y$3)</f>
        <v>7933</v>
      </c>
      <c r="Z37" s="149"/>
      <c r="AA37" s="2"/>
      <c r="AJ37" s="3">
        <f>'TuitionData-4Yr'!AQ38*($AW$3/$AJ$3)</f>
        <v>18557.752903907076</v>
      </c>
      <c r="AO37" s="3">
        <f>'TuitionData-4Yr'!AV38*($AW$3/$AO$3)</f>
        <v>20885.849582172701</v>
      </c>
      <c r="AP37" s="3">
        <f>'TuitionData-4Yr'!AW38*($AW$3/$AP$3)</f>
        <v>21524.994495412844</v>
      </c>
      <c r="AQ37" s="3">
        <f>'TuitionData-4Yr'!AX38*($AW$3/$AQ$3)</f>
        <v>22081.848605577688</v>
      </c>
      <c r="AR37" s="3">
        <f>'TuitionData-4Yr'!AY38*($AW$3/$AR$3)</f>
        <v>24011.45002182453</v>
      </c>
      <c r="AS37" s="3">
        <f>'TuitionData-4Yr'!AZ38*($AW$3/$AS$3)</f>
        <v>24139.417808219176</v>
      </c>
      <c r="AT37" s="3">
        <f>'TuitionData-4Yr'!BA38*($AW$3/$AT$3)</f>
        <v>24266.840117498952</v>
      </c>
      <c r="AU37" s="3">
        <f>'TuitionData-4Yr'!BB38*($AW$3/$AU$3)</f>
        <v>24790.743192291582</v>
      </c>
      <c r="AV37" s="3">
        <f>'TuitionData-4Yr'!BC38*($AW$3/$AV$3)</f>
        <v>24287.700748129679</v>
      </c>
      <c r="AW37" s="3">
        <f>'TuitionData-4Yr'!BD38*($AW$3/$AW$3)</f>
        <v>25059</v>
      </c>
      <c r="BH37" s="3">
        <f>'TuitionData-2Yr'!N38*($U$3/$BH$3)</f>
        <v>2936.6504751847942</v>
      </c>
      <c r="BM37" s="10">
        <f>'TuitionData-2Yr'!S38*($BU$3/$BM$3)</f>
        <v>3433.3370473537602</v>
      </c>
      <c r="BN37" s="10">
        <f>'TuitionData-2Yr'!T38*($BU$3/$BN$3)</f>
        <v>3601.25504587156</v>
      </c>
      <c r="BO37" s="10">
        <f>'TuitionData-2Yr'!U38*($BU$3/$BO$3)</f>
        <v>3884.9402390438245</v>
      </c>
      <c r="BP37" s="10">
        <f>'TuitionData-2Yr'!V38*($BU$3/$BP$3)</f>
        <v>4167.2632038411175</v>
      </c>
      <c r="BQ37" s="10">
        <f>'TuitionData-2Yr'!W38*($BU$3/$BQ$3)</f>
        <v>4017.821917808219</v>
      </c>
      <c r="BR37" s="10">
        <f>'TuitionData-2Yr'!X38*($BU$3/$BR$3)</f>
        <v>3967.342005874948</v>
      </c>
      <c r="BS37" s="10">
        <f>'TuitionData-2Yr'!Y38*($BU$3/$BS$3)</f>
        <v>3944.2848764139089</v>
      </c>
      <c r="BT37" s="10">
        <f>'TuitionData-2Yr'!Z38*($BU$3/$BT$3)</f>
        <v>3920.2593516209481</v>
      </c>
      <c r="BU37" s="10">
        <f>'TuitionData-2Yr'!AA38*($BU$3/$BU$3)</f>
        <v>4065</v>
      </c>
      <c r="BV37" s="149"/>
      <c r="BW37" s="2"/>
      <c r="CF37" s="3">
        <f>'TuitionData-2Yr'!AN38*($U$3/$CF$3)</f>
        <v>6415.9831045406545</v>
      </c>
      <c r="CK37" s="2">
        <f>'TuitionData-2Yr'!AS38*($CS$3/$CK$3)</f>
        <v>8625.9610027855142</v>
      </c>
      <c r="CL37" s="10">
        <f>'TuitionData-2Yr'!AT38*($CS$3/$CL$3)</f>
        <v>8725.2110091743125</v>
      </c>
      <c r="CM37" s="10">
        <f>'TuitionData-2Yr'!AU38*($CS$3/$CM$3)</f>
        <v>6783.7450199203186</v>
      </c>
      <c r="CN37" s="10">
        <f>'TuitionData-2Yr'!AV38*($CS$3/$CN$3)</f>
        <v>9250.2557835006537</v>
      </c>
      <c r="CO37" s="10">
        <f>'TuitionData-2Yr'!AW38*($CS$3/$CO$3)</f>
        <v>9230.301369863013</v>
      </c>
      <c r="CP37" s="10">
        <f>'TuitionData-2Yr'!AX38*($CS$3/$CP$3)</f>
        <v>8946.5514057910204</v>
      </c>
      <c r="CQ37" s="10">
        <f>'TuitionData-2Yr'!AY38*($CS$3/$CQ$3)</f>
        <v>8951.0448261416004</v>
      </c>
      <c r="CR37" s="10">
        <f>'TuitionData-2Yr'!AZ38*($CS$3/$CR$3)</f>
        <v>5431.690773067332</v>
      </c>
      <c r="CS37" s="379">
        <f>'TuitionData-2Yr'!BA38*($CS$3/$CS$3)</f>
        <v>5558.5</v>
      </c>
      <c r="DI37" s="10">
        <f>'TuitionData-2Yr'!BS38*($U$3/$DI$3)</f>
        <v>0</v>
      </c>
      <c r="DJ37" s="10">
        <f>'TuitionData-2Yr'!BT38*($U$3/$DJ$3)</f>
        <v>0</v>
      </c>
      <c r="DK37" s="10">
        <f>'TuitionData-2Yr'!BU38*($U$3/$DK$3)</f>
        <v>0</v>
      </c>
      <c r="DL37" s="10">
        <f>'TuitionData-2Yr'!BV38*($U$3/$DL$3)</f>
        <v>0</v>
      </c>
      <c r="DM37" s="10">
        <f>'TuitionData-2Yr'!BW38*($U$3/$DM$3)</f>
        <v>0</v>
      </c>
      <c r="DN37" s="10">
        <f>'TuitionData-2Yr'!BX38*($DQ$3/$DN$3)</f>
        <v>0</v>
      </c>
      <c r="DO37" s="10">
        <f>'TuitionData-2Yr'!BY38*($DQ$3/$DO$3)</f>
        <v>4236.5680770842064</v>
      </c>
      <c r="DP37" s="10">
        <f>'TuitionData-2Yr'!BZ38*($DQ$3/$DP$3)</f>
        <v>4222.443890274315</v>
      </c>
      <c r="DQ37" s="10">
        <f>'TuitionData-2Yr'!CA38*($DQ$3/$DQ$3)</f>
        <v>0</v>
      </c>
    </row>
    <row r="38" spans="1:121" s="18" customFormat="1">
      <c r="A38" s="129" t="s">
        <v>123</v>
      </c>
      <c r="D38" s="64"/>
      <c r="L38" s="35">
        <f>'TuitionData-4Yr'!P39*($Y$3/$L$3)</f>
        <v>3516.8996832101375</v>
      </c>
      <c r="Q38" s="35">
        <f>'TuitionData-4Yr'!U39*($Y$3/$Q$3)</f>
        <v>3593.5821727019497</v>
      </c>
      <c r="R38" s="35">
        <f>'TuitionData-4Yr'!V39*($Y$3/$R$3)</f>
        <v>3742.7449541284404</v>
      </c>
      <c r="S38" s="35">
        <f>'TuitionData-4Yr'!W39*($Y$3/$S$3)</f>
        <v>3793.9123505976095</v>
      </c>
      <c r="T38" s="35">
        <f>'TuitionData-4Yr'!X39*($Y$3/$T$3)</f>
        <v>3891.5827149716279</v>
      </c>
      <c r="U38" s="35">
        <f>'TuitionData-4Yr'!Y39*($Y$3/$U$3)</f>
        <v>3936.0821917808216</v>
      </c>
      <c r="V38" s="35">
        <f>'TuitionData-4Yr'!Z39*($Y$3/$V$3)</f>
        <v>4076.2333193453633</v>
      </c>
      <c r="W38" s="35">
        <f>'TuitionData-4Yr'!AA39*($Y$3/$W$3)</f>
        <v>4284.7691663175538</v>
      </c>
      <c r="X38" s="35">
        <f>'TuitionData-4Yr'!AB39*($Y$3/$X$3)</f>
        <v>4386.2543640897766</v>
      </c>
      <c r="Y38" s="35">
        <f>'TuitionData-4Yr'!AC39*($Y$3/$Y$3)</f>
        <v>4443</v>
      </c>
      <c r="Z38" s="90"/>
      <c r="AA38" s="64"/>
      <c r="AJ38" s="18">
        <f>'TuitionData-4Yr'!AQ39*($AW$3/$AJ$3)</f>
        <v>9751.9324181626198</v>
      </c>
      <c r="AO38" s="18">
        <f>'TuitionData-4Yr'!AV39*($AW$3/$AO$3)</f>
        <v>10794.384401114206</v>
      </c>
      <c r="AP38" s="18">
        <f>'TuitionData-4Yr'!AW39*($AW$3/$AP$3)</f>
        <v>11208.022018348625</v>
      </c>
      <c r="AQ38" s="18">
        <f>'TuitionData-4Yr'!AX39*($AW$3/$AQ$3)</f>
        <v>11362.231075697211</v>
      </c>
      <c r="AR38" s="18">
        <f>'TuitionData-4Yr'!AY39*($AW$3/$AR$3)</f>
        <v>11713.215189873417</v>
      </c>
      <c r="AS38" s="18">
        <f>'TuitionData-4Yr'!AZ39*($AW$3/$AS$3)</f>
        <v>12084.904109589041</v>
      </c>
      <c r="AT38" s="18">
        <f>'TuitionData-4Yr'!BA39*($AW$3/$AT$3)</f>
        <v>12483.464540495175</v>
      </c>
      <c r="AU38" s="3">
        <f>'TuitionData-4Yr'!BB39*($AW$3/$AU$3)</f>
        <v>13096.338500209469</v>
      </c>
      <c r="AV38" s="18">
        <f>'TuitionData-4Yr'!BC39*($AW$3/$AV$3)</f>
        <v>13470.104738154616</v>
      </c>
      <c r="AW38" s="18">
        <f>'TuitionData-4Yr'!BD39*($AW$3/$AW$3)</f>
        <v>13731</v>
      </c>
      <c r="AX38" s="62"/>
      <c r="BH38" s="18">
        <f>'TuitionData-2Yr'!N39*($U$3/$BH$3)</f>
        <v>2146.0612460401267</v>
      </c>
      <c r="BM38" s="35">
        <f>'TuitionData-2Yr'!S39*($BU$3/$BM$3)</f>
        <v>2427.5431754874649</v>
      </c>
      <c r="BN38" s="35">
        <f>'TuitionData-2Yr'!T39*($BU$3/$BN$3)</f>
        <v>2398.5908256880734</v>
      </c>
      <c r="BO38" s="35">
        <f>'TuitionData-2Yr'!U39*($BU$3/$BO$3)</f>
        <v>2470.7569721115538</v>
      </c>
      <c r="BP38" s="35">
        <f>'TuitionData-2Yr'!V39*($BU$3/$BP$3)</f>
        <v>2604.0052378873852</v>
      </c>
      <c r="BQ38" s="35">
        <f>'TuitionData-2Yr'!W39*($BU$3/$BQ$3)</f>
        <v>2691.1232876712329</v>
      </c>
      <c r="BR38" s="35">
        <f>'TuitionData-2Yr'!X39*($BU$3/$BR$3)</f>
        <v>2785.9739823751574</v>
      </c>
      <c r="BS38" s="35">
        <f>'TuitionData-2Yr'!Y39*($BU$3/$BS$3)</f>
        <v>2781.3054042731465</v>
      </c>
      <c r="BT38" s="35">
        <f>'TuitionData-2Yr'!Z39*($BU$3/$BT$3)</f>
        <v>2905.8553615960104</v>
      </c>
      <c r="BU38" s="35">
        <f>'TuitionData-2Yr'!AA39*($BU$3/$BU$3)</f>
        <v>3024</v>
      </c>
      <c r="BV38" s="90"/>
      <c r="BW38" s="64"/>
      <c r="CF38" s="18">
        <f>'TuitionData-2Yr'!AN39*($U$3/$CF$3)</f>
        <v>5402.154171066526</v>
      </c>
      <c r="CK38" s="64">
        <f>'TuitionData-2Yr'!AS39*($CS$3/$CK$3)</f>
        <v>6137.0473537604457</v>
      </c>
      <c r="CL38" s="35">
        <f>'TuitionData-2Yr'!AT39*($CS$3/$CL$3)</f>
        <v>6063.8532110091746</v>
      </c>
      <c r="CM38" s="35">
        <f>'TuitionData-2Yr'!AU39*($CS$3/$CM$3)</f>
        <v>6163.8884462151391</v>
      </c>
      <c r="CN38" s="35">
        <f>'TuitionData-2Yr'!AV39*($CS$3/$CN$3)</f>
        <v>6450.7097337407249</v>
      </c>
      <c r="CO38" s="35">
        <f>'TuitionData-2Yr'!AW39*($CS$3/$CO$3)</f>
        <v>6664.9315068493152</v>
      </c>
      <c r="CP38" s="35">
        <f>'TuitionData-2Yr'!AX39*($CS$3/$CP$3)</f>
        <v>6878.6437263953003</v>
      </c>
      <c r="CQ38" s="35">
        <f>'TuitionData-2Yr'!AY39*($CS$3/$CQ$3)</f>
        <v>6867.1168831168834</v>
      </c>
      <c r="CR38" s="35">
        <f>'TuitionData-2Yr'!AZ39*($CS$3/$CR$3)</f>
        <v>7252.4289276807986</v>
      </c>
      <c r="CS38" s="333">
        <f>'TuitionData-2Yr'!BA39*($CS$3/$CS$3)</f>
        <v>7536</v>
      </c>
      <c r="DI38" s="35">
        <f>'TuitionData-2Yr'!BS39*($U$3/$DI$3)</f>
        <v>0</v>
      </c>
      <c r="DJ38" s="35">
        <f>'TuitionData-2Yr'!BT39*($U$3/$DJ$3)</f>
        <v>0</v>
      </c>
      <c r="DK38" s="35">
        <f>'TuitionData-2Yr'!BU39*($U$3/$DK$3)</f>
        <v>0</v>
      </c>
      <c r="DL38" s="35">
        <f>'TuitionData-2Yr'!BV39*($U$3/$DL$3)</f>
        <v>0</v>
      </c>
      <c r="DM38" s="35">
        <f>'TuitionData-2Yr'!BW39*($U$3/$DM$3)</f>
        <v>0</v>
      </c>
      <c r="DN38" s="35">
        <f>'TuitionData-2Yr'!BX39*($DQ$3/$DN$3)</f>
        <v>0</v>
      </c>
      <c r="DO38" s="35">
        <f>'TuitionData-2Yr'!BY39*($DQ$3/$DO$3)</f>
        <v>0</v>
      </c>
      <c r="DP38" s="35">
        <f>'TuitionData-2Yr'!BZ39*($DQ$3/$DP$3)</f>
        <v>0</v>
      </c>
      <c r="DQ38" s="35">
        <f>'TuitionData-2Yr'!CA39*($DQ$3/$DQ$3)</f>
        <v>0</v>
      </c>
    </row>
    <row r="39" spans="1:121">
      <c r="A39" s="127" t="s">
        <v>124</v>
      </c>
      <c r="D39" s="2"/>
      <c r="L39" s="10">
        <f>'TuitionData-4Yr'!P40*($Y$3/$L$3)</f>
        <v>6675.7761351636755</v>
      </c>
      <c r="Q39" s="10">
        <f>'TuitionData-4Yr'!U40*($Y$3/$Q$3)</f>
        <v>7774.1615598885792</v>
      </c>
      <c r="R39" s="10">
        <f>'TuitionData-4Yr'!V40*($Y$3/$R$3)</f>
        <v>8134.5467889908259</v>
      </c>
      <c r="S39" s="10">
        <f>'TuitionData-4Yr'!W40*($Y$3/$S$3)</f>
        <v>8166.5019920318719</v>
      </c>
      <c r="T39" s="10">
        <f>'TuitionData-4Yr'!X40*($Y$3/$T$3)</f>
        <v>8332.9236141422953</v>
      </c>
      <c r="U39" s="10">
        <f>'TuitionData-4Yr'!Y40*($Y$3/$U$3)</f>
        <v>8516.1267123287671</v>
      </c>
      <c r="V39" s="10">
        <f>'TuitionData-4Yr'!Z40*($Y$3/$V$3)</f>
        <v>8440.6177087704582</v>
      </c>
      <c r="W39" s="10">
        <f>'TuitionData-4Yr'!AA40*($Y$3/$W$3)</f>
        <v>8626.9694176790963</v>
      </c>
      <c r="X39" s="10">
        <f>'TuitionData-4Yr'!AB40*($Y$3/$X$3)</f>
        <v>8705.3566084788035</v>
      </c>
      <c r="Y39" s="10">
        <f>'TuitionData-4Yr'!AC40*($Y$3/$Y$3)</f>
        <v>8772</v>
      </c>
      <c r="Z39" s="149"/>
      <c r="AA39" s="2"/>
      <c r="AJ39" s="3">
        <f>'TuitionData-4Yr'!AQ40*($AW$3/$AJ$3)</f>
        <v>14669.258711721226</v>
      </c>
      <c r="AO39" s="3">
        <f>'TuitionData-4Yr'!AV40*($AW$3/$AO$3)</f>
        <v>16538.774373259053</v>
      </c>
      <c r="AP39" s="3">
        <f>'TuitionData-4Yr'!AW40*($AW$3/$AP$3)</f>
        <v>16768.8</v>
      </c>
      <c r="AQ39" s="3">
        <f>'TuitionData-4Yr'!AX40*($AW$3/$AQ$3)</f>
        <v>16627.760956175298</v>
      </c>
      <c r="AR39" s="3">
        <f>'TuitionData-4Yr'!AY40*($AW$3/$AR$3)</f>
        <v>16540.295067656047</v>
      </c>
      <c r="AS39" s="3">
        <f>'TuitionData-4Yr'!AZ40*($AW$3/$AS$3)</f>
        <v>16213.284246575342</v>
      </c>
      <c r="AT39" s="3">
        <f>'TuitionData-4Yr'!BA40*($AW$3/$AT$3)</f>
        <v>16888.939991607218</v>
      </c>
      <c r="AU39" s="3">
        <f>'TuitionData-4Yr'!BB40*($AW$3/$AU$3)</f>
        <v>17390.337662337664</v>
      </c>
      <c r="AV39" s="3">
        <f>'TuitionData-4Yr'!BC40*($AW$3/$AV$3)</f>
        <v>17217.905236907733</v>
      </c>
      <c r="AW39" s="3">
        <f>'TuitionData-4Yr'!BD40*($AW$3/$AW$3)</f>
        <v>17390</v>
      </c>
      <c r="BH39" s="3">
        <f>'TuitionData-2Yr'!N40*($U$3/$BH$3)</f>
        <v>3732.1731784582894</v>
      </c>
      <c r="BM39" s="10">
        <f>'TuitionData-2Yr'!S40*($BU$3/$BM$3)</f>
        <v>4364.1225626740943</v>
      </c>
      <c r="BN39" s="10">
        <f>'TuitionData-2Yr'!T40*($BU$3/$BN$3)</f>
        <v>3657.4018348623854</v>
      </c>
      <c r="BO39" s="10">
        <f>'TuitionData-2Yr'!U40*($BU$3/$BO$3)</f>
        <v>3634.6135458167328</v>
      </c>
      <c r="BP39" s="10">
        <f>'TuitionData-2Yr'!V40*($BU$3/$BP$3)</f>
        <v>3923.104321257093</v>
      </c>
      <c r="BQ39" s="10">
        <f>'TuitionData-2Yr'!W40*($BU$3/$BQ$3)</f>
        <v>4076.5068493150684</v>
      </c>
      <c r="BR39" s="10">
        <f>'TuitionData-2Yr'!X40*($BU$3/$BR$3)</f>
        <v>4137.3562736047006</v>
      </c>
      <c r="BS39" s="10">
        <f>'TuitionData-2Yr'!Y40*($BU$3/$BS$3)</f>
        <v>4232.4658567239212</v>
      </c>
      <c r="BT39" s="10">
        <f>'TuitionData-2Yr'!Z40*($BU$3/$BT$3)</f>
        <v>4292.6483790523698</v>
      </c>
      <c r="BU39" s="10">
        <f>'TuitionData-2Yr'!AA40*($BU$3/$BU$3)</f>
        <v>4328.5</v>
      </c>
      <c r="BV39" s="149"/>
      <c r="BW39" s="2"/>
      <c r="CF39" s="3">
        <f>'TuitionData-2Yr'!AN40*($U$3/$CF$3)</f>
        <v>6260.5786694825765</v>
      </c>
      <c r="CK39" s="2">
        <f>'TuitionData-2Yr'!AS40*($CS$3/$CK$3)</f>
        <v>6167.1643454038995</v>
      </c>
      <c r="CL39" s="10">
        <f>'TuitionData-2Yr'!AT40*($CS$3/$CL$3)</f>
        <v>6351.8862385321108</v>
      </c>
      <c r="CM39" s="10">
        <f>'TuitionData-2Yr'!AU40*($CS$3/$CM$3)</f>
        <v>6582.1832669322703</v>
      </c>
      <c r="CN39" s="10">
        <f>'TuitionData-2Yr'!AV40*($CS$3/$CN$3)</f>
        <v>6379.1182889567872</v>
      </c>
      <c r="CO39" s="10">
        <f>'TuitionData-2Yr'!AW40*($CS$3/$CO$3)</f>
        <v>6550.1815068493152</v>
      </c>
      <c r="CP39" s="10">
        <f>'TuitionData-2Yr'!AX40*($CS$3/$CP$3)</f>
        <v>6682.4339068401177</v>
      </c>
      <c r="CQ39" s="10">
        <f>'TuitionData-2Yr'!AY40*($CS$3/$CQ$3)</f>
        <v>6802.5069124423962</v>
      </c>
      <c r="CR39" s="10">
        <f>'TuitionData-2Yr'!AZ40*($CS$3/$CR$3)</f>
        <v>6606.3441396508733</v>
      </c>
      <c r="CS39" s="379">
        <f>'TuitionData-2Yr'!BA40*($CS$3/$CS$3)</f>
        <v>6718</v>
      </c>
      <c r="DI39" s="10">
        <f>'TuitionData-2Yr'!BS40*($U$3/$DI$3)</f>
        <v>0</v>
      </c>
      <c r="DJ39" s="10">
        <f>'TuitionData-2Yr'!BT40*($U$3/$DJ$3)</f>
        <v>0</v>
      </c>
      <c r="DK39" s="10">
        <f>'TuitionData-2Yr'!BU40*($U$3/$DK$3)</f>
        <v>0</v>
      </c>
      <c r="DL39" s="10">
        <f>'TuitionData-2Yr'!BV40*($U$3/$DL$3)</f>
        <v>0</v>
      </c>
      <c r="DM39" s="10">
        <f>'TuitionData-2Yr'!BW40*($U$3/$DM$3)</f>
        <v>0</v>
      </c>
      <c r="DN39" s="10">
        <f>'TuitionData-2Yr'!BX40*($DQ$3/$DN$3)</f>
        <v>0</v>
      </c>
      <c r="DO39" s="10">
        <f>'TuitionData-2Yr'!BY40*($DQ$3/$DO$3)</f>
        <v>4167.855886049435</v>
      </c>
      <c r="DP39" s="10">
        <f>'TuitionData-2Yr'!BZ40*($DQ$3/$DP$3)</f>
        <v>6934.9825436408983</v>
      </c>
      <c r="DQ39" s="10">
        <f>'TuitionData-2Yr'!CA40*($DQ$3/$DQ$3)</f>
        <v>7036</v>
      </c>
    </row>
    <row r="40" spans="1:121">
      <c r="A40" s="127"/>
      <c r="Z40" s="149"/>
      <c r="AA40" s="2"/>
      <c r="AW40" s="3"/>
      <c r="BM40" s="10"/>
      <c r="BN40" s="10"/>
      <c r="BO40" s="10"/>
      <c r="BP40" s="10"/>
      <c r="BQ40" s="10"/>
      <c r="BR40" s="10"/>
      <c r="BS40" s="10"/>
      <c r="BT40" s="10"/>
      <c r="BU40" s="10"/>
      <c r="BV40" s="149"/>
      <c r="BW40" s="2"/>
      <c r="CL40" s="10"/>
      <c r="CM40" s="10"/>
      <c r="CN40" s="10"/>
      <c r="CO40" s="10"/>
      <c r="CP40" s="10"/>
      <c r="CQ40" s="10"/>
      <c r="CR40" s="10"/>
      <c r="CS40" s="379"/>
    </row>
    <row r="41" spans="1:121">
      <c r="A41" s="127" t="s">
        <v>125</v>
      </c>
      <c r="L41" s="10">
        <f>'TuitionData-4Yr'!P42*($Y$3/$L$3)</f>
        <v>7800.8996832101384</v>
      </c>
      <c r="Q41" s="10">
        <f>'TuitionData-4Yr'!U42*($Y$3/$Q$3)</f>
        <v>10822.796657381616</v>
      </c>
      <c r="R41" s="10">
        <f>'TuitionData-4Yr'!V42*($Y$3/$R$3)</f>
        <v>10319.218348623854</v>
      </c>
      <c r="S41" s="10">
        <f>'TuitionData-4Yr'!W42*($Y$3/$S$3)</f>
        <v>10636.717131474103</v>
      </c>
      <c r="T41" s="10">
        <f>'TuitionData-4Yr'!X42*($Y$3/$T$3)</f>
        <v>11089.728502837188</v>
      </c>
      <c r="U41" s="10">
        <f>'TuitionData-4Yr'!Y42*($Y$3/$U$3)</f>
        <v>11391.164383561643</v>
      </c>
      <c r="V41" s="10">
        <f>'TuitionData-4Yr'!Z42*($Y$3/$V$3)</f>
        <v>11658.56147712967</v>
      </c>
      <c r="W41" s="10">
        <f>'TuitionData-4Yr'!AA42*($Y$3/$W$3)</f>
        <v>12008.224549643905</v>
      </c>
      <c r="X41" s="10">
        <f>'TuitionData-4Yr'!AB42*($Y$3/$X$3)</f>
        <v>11962.234413965089</v>
      </c>
      <c r="Y41" s="10">
        <f>'TuitionData-4Yr'!AC42*($Y$3/$Y$3)</f>
        <v>12049.5</v>
      </c>
      <c r="Z41" s="149"/>
      <c r="AA41" s="2"/>
      <c r="AJ41" s="3">
        <f>'TuitionData-4Yr'!AQ42*($AW$3/$AJ$3)</f>
        <v>14719.666314677932</v>
      </c>
      <c r="AO41" s="3">
        <f>'TuitionData-4Yr'!AV42*($AW$3/$AO$3)</f>
        <v>19320.902506963786</v>
      </c>
      <c r="AP41" s="3">
        <f>'TuitionData-4Yr'!AW42*($AW$3/$AP$3)</f>
        <v>18377.966972477065</v>
      </c>
      <c r="AQ41" s="3">
        <f>'TuitionData-4Yr'!AX42*($AW$3/$AQ$3)</f>
        <v>18306.35856573705</v>
      </c>
      <c r="AR41" s="3">
        <f>'TuitionData-4Yr'!AY42*($AW$3/$AR$3)</f>
        <v>18214.14578786556</v>
      </c>
      <c r="AS41" s="3">
        <f>'TuitionData-4Yr'!AZ42*($AW$3/$AS$3)</f>
        <v>18284.547945205479</v>
      </c>
      <c r="AT41" s="3">
        <f>'TuitionData-4Yr'!BA42*($AW$3/$AT$3)</f>
        <v>19196.203105329419</v>
      </c>
      <c r="AU41" s="3">
        <f>'TuitionData-4Yr'!BB42*($AW$3/$AU$3)</f>
        <v>18933.79807289485</v>
      </c>
      <c r="AV41" s="3">
        <f>'TuitionData-4Yr'!BC42*($AW$3/$AV$3)</f>
        <v>18008.977556109727</v>
      </c>
      <c r="AW41" s="3">
        <f>'TuitionData-4Yr'!BD42*($AW$3/$AW$3)</f>
        <v>18389</v>
      </c>
      <c r="BH41" s="3">
        <f>'TuitionData-2Yr'!N42*($U$3/$BH$3)</f>
        <v>7447.6958817317845</v>
      </c>
      <c r="BM41" s="10">
        <f>'TuitionData-2Yr'!S42*($BU$3/$BM$3)</f>
        <v>2994.6518105849582</v>
      </c>
      <c r="BN41" s="10">
        <f>'TuitionData-2Yr'!T42*($BU$3/$BN$3)</f>
        <v>3175.100917431193</v>
      </c>
      <c r="BO41" s="10">
        <f>'TuitionData-2Yr'!U42*($BU$3/$BO$3)</f>
        <v>3311.681274900398</v>
      </c>
      <c r="BP41" s="10">
        <f>'TuitionData-2Yr'!V42*($BU$3/$BP$3)</f>
        <v>3280.3841117415973</v>
      </c>
      <c r="BQ41" s="10">
        <f>'TuitionData-2Yr'!W42*($BU$3/$BQ$3)</f>
        <v>3536.8150684931506</v>
      </c>
      <c r="BR41" s="10">
        <f>'TuitionData-2Yr'!X42*($BU$3/$BR$3)</f>
        <v>3573.8950902224087</v>
      </c>
      <c r="BS41" s="10">
        <f>'TuitionData-2Yr'!Y42*($BU$3/$BS$3)</f>
        <v>3678.6661080854633</v>
      </c>
      <c r="BT41" s="10">
        <f>'TuitionData-2Yr'!Z42*($BU$3/$BT$3)</f>
        <v>3705.5760598503743</v>
      </c>
      <c r="BU41" s="10">
        <f>'TuitionData-2Yr'!AA42*($BU$3/$BU$3)</f>
        <v>3887</v>
      </c>
      <c r="BV41" s="149"/>
      <c r="BW41" s="2"/>
      <c r="CF41" s="3">
        <f>'TuitionData-2Yr'!AN42*($U$3/$CF$3)</f>
        <v>9577.1066525871174</v>
      </c>
      <c r="CK41" s="2">
        <f>'TuitionData-2Yr'!AS42*($CS$3/$CK$3)</f>
        <v>9773.2479108635089</v>
      </c>
      <c r="CL41" s="10">
        <f>'TuitionData-2Yr'!AT42*($CS$3/$CL$3)</f>
        <v>10036.800000000001</v>
      </c>
      <c r="CM41" s="10">
        <f>'TuitionData-2Yr'!AU42*($CS$3/$CM$3)</f>
        <v>9726.4382470119508</v>
      </c>
      <c r="CN41" s="10">
        <f>'TuitionData-2Yr'!AV42*($CS$3/$CN$3)</f>
        <v>10045.775643823657</v>
      </c>
      <c r="CO41" s="10">
        <f>'TuitionData-2Yr'!AW42*($CS$3/$CO$3)</f>
        <v>9841.2534246575342</v>
      </c>
      <c r="CP41" s="10">
        <f>'TuitionData-2Yr'!AX42*($CS$3/$CP$3)</f>
        <v>10132.028535459505</v>
      </c>
      <c r="CQ41" s="10">
        <f>'TuitionData-2Yr'!AY42*($CS$3/$CQ$3)</f>
        <v>11352.894847088395</v>
      </c>
      <c r="CR41" s="10">
        <f>'TuitionData-2Yr'!AZ42*($CS$3/$CR$3)</f>
        <v>11593.915211970076</v>
      </c>
      <c r="CS41" s="379">
        <f>'TuitionData-2Yr'!BA42*($CS$3/$CS$3)</f>
        <v>11906</v>
      </c>
      <c r="DI41" s="10">
        <f>'TuitionData-2Yr'!BS42*($U$3/$DI$3)</f>
        <v>0</v>
      </c>
      <c r="DJ41" s="10">
        <f>'TuitionData-2Yr'!BT42*($U$3/$DJ$3)</f>
        <v>0</v>
      </c>
      <c r="DK41" s="10">
        <f>'TuitionData-2Yr'!BU42*($U$3/$DK$3)</f>
        <v>0</v>
      </c>
      <c r="DL41" s="10">
        <f>'TuitionData-2Yr'!BV42*($U$3/$DL$3)</f>
        <v>0</v>
      </c>
      <c r="DM41" s="10">
        <f>'TuitionData-2Yr'!BW42*($U$3/$DM$3)</f>
        <v>0</v>
      </c>
      <c r="DN41" s="10">
        <f>'TuitionData-2Yr'!BX42*($DQ$3/$DN$3)</f>
        <v>3170.175409148133</v>
      </c>
      <c r="DO41" s="10">
        <f>'TuitionData-2Yr'!BY42*($DQ$3/$DO$3)</f>
        <v>3572.0083787180561</v>
      </c>
      <c r="DP41" s="10">
        <f>'TuitionData-2Yr'!BZ42*($DQ$3/$DP$3)</f>
        <v>0</v>
      </c>
      <c r="DQ41" s="10">
        <f>'TuitionData-2Yr'!CA42*($DQ$3/$DQ$3)</f>
        <v>0</v>
      </c>
    </row>
    <row r="42" spans="1:121">
      <c r="A42" s="127" t="s">
        <v>126</v>
      </c>
      <c r="L42" s="10">
        <f>'TuitionData-4Yr'!P43*($Y$3/$L$3)</f>
        <v>6114.829989440339</v>
      </c>
      <c r="Q42" s="10">
        <f>'TuitionData-4Yr'!U43*($Y$3/$Q$3)</f>
        <v>6781.4373259052918</v>
      </c>
      <c r="R42" s="10">
        <f>'TuitionData-4Yr'!V43*($Y$3/$R$3)</f>
        <v>7008.8036697247708</v>
      </c>
      <c r="S42" s="10">
        <f>'TuitionData-4Yr'!W43*($Y$3/$S$3)</f>
        <v>6944.1274900398403</v>
      </c>
      <c r="T42" s="10">
        <f>'TuitionData-4Yr'!X43*($Y$3/$T$3)</f>
        <v>7080.0733304233954</v>
      </c>
      <c r="U42" s="10">
        <f>'TuitionData-4Yr'!Y43*($Y$3/$U$3)</f>
        <v>7102.4486301369861</v>
      </c>
      <c r="V42" s="10">
        <f>'TuitionData-4Yr'!Z43*($Y$3/$V$3)</f>
        <v>7120.0537138061272</v>
      </c>
      <c r="W42" s="10">
        <f>'TuitionData-4Yr'!AA43*($Y$3/$W$3)</f>
        <v>7262.981147884374</v>
      </c>
      <c r="X42" s="10">
        <f>'TuitionData-4Yr'!AB43*($Y$3/$X$3)</f>
        <v>7196.4688279301754</v>
      </c>
      <c r="Y42" s="10">
        <f>'TuitionData-4Yr'!AC43*($Y$3/$Y$3)</f>
        <v>7588.5</v>
      </c>
      <c r="Z42" s="149"/>
      <c r="AJ42" s="3">
        <f>'TuitionData-4Yr'!AQ43*($AW$3/$AJ$3)</f>
        <v>14320.929250263993</v>
      </c>
      <c r="AO42" s="3">
        <f>'TuitionData-4Yr'!AV43*($AW$3/$AO$3)</f>
        <v>17036.557103064068</v>
      </c>
      <c r="AP42" s="3">
        <f>'TuitionData-4Yr'!AW43*($AW$3/$AP$3)</f>
        <v>18352.139449541286</v>
      </c>
      <c r="AQ42" s="3">
        <f>'TuitionData-4Yr'!AX43*($AW$3/$AQ$3)</f>
        <v>18276.015936254978</v>
      </c>
      <c r="AR42" s="3">
        <f>'TuitionData-4Yr'!AY43*($AW$3/$AR$3)</f>
        <v>18682.161501527717</v>
      </c>
      <c r="AS42" s="3">
        <f>'TuitionData-4Yr'!AZ43*($AW$3/$AS$3)</f>
        <v>18630.369863013697</v>
      </c>
      <c r="AT42" s="3">
        <f>'TuitionData-4Yr'!BA43*($AW$3/$AT$3)</f>
        <v>18574.187159043224</v>
      </c>
      <c r="AU42" s="3">
        <f>'TuitionData-4Yr'!BB43*($AW$3/$AU$3)</f>
        <v>18848.677000418938</v>
      </c>
      <c r="AV42" s="3">
        <f>'TuitionData-4Yr'!BC43*($AW$3/$AV$3)</f>
        <v>19009.137157107234</v>
      </c>
      <c r="AW42" s="3">
        <f>'TuitionData-4Yr'!BD43*($AW$3/$AW$3)</f>
        <v>19038</v>
      </c>
      <c r="BH42" s="3">
        <f>'TuitionData-2Yr'!N43*($U$3/$BH$3)</f>
        <v>3032.8532206969376</v>
      </c>
      <c r="BM42" s="10">
        <f>'TuitionData-2Yr'!S43*($BU$3/$BM$3)</f>
        <v>3511.7548746518105</v>
      </c>
      <c r="BN42" s="10">
        <f>'TuitionData-2Yr'!T43*($BU$3/$BN$3)</f>
        <v>3657.4018348623854</v>
      </c>
      <c r="BO42" s="10">
        <f>'TuitionData-2Yr'!U43*($BU$3/$BO$3)</f>
        <v>3634.6135458167328</v>
      </c>
      <c r="BP42" s="10">
        <f>'TuitionData-2Yr'!V43*($BU$3/$BP$3)</f>
        <v>3691.7677869925797</v>
      </c>
      <c r="BQ42" s="10">
        <f>'TuitionData-2Yr'!W43*($BU$3/$BQ$3)</f>
        <v>4518.7397260273974</v>
      </c>
      <c r="BR42" s="10">
        <f>'TuitionData-2Yr'!X43*($BU$3/$BR$3)</f>
        <v>4740.36760386068</v>
      </c>
      <c r="BS42" s="10">
        <f>'TuitionData-2Yr'!Y43*($BU$3/$BS$3)</f>
        <v>4866.2589023879345</v>
      </c>
      <c r="BT42" s="10">
        <f>'TuitionData-2Yr'!Z43*($BU$3/$BT$3)</f>
        <v>4247.8802992518713</v>
      </c>
      <c r="BU42" s="10">
        <f>'TuitionData-2Yr'!AA43*($BU$3/$BU$3)</f>
        <v>4255</v>
      </c>
      <c r="BV42" s="149"/>
      <c r="CF42" s="3">
        <f>'TuitionData-2Yr'!AN43*($U$3/$CF$3)</f>
        <v>6069.4065469904963</v>
      </c>
      <c r="CK42" s="2">
        <f>'TuitionData-2Yr'!AS43*($CS$3/$CK$3)</f>
        <v>7166.7075208913648</v>
      </c>
      <c r="CL42" s="10">
        <f>'TuitionData-2Yr'!AT43*($CS$3/$CL$3)</f>
        <v>7592.1688073394498</v>
      </c>
      <c r="CM42" s="10">
        <f>'TuitionData-2Yr'!AU43*($CS$3/$CM$3)</f>
        <v>7613.8326693227091</v>
      </c>
      <c r="CN42" s="10">
        <f>'TuitionData-2Yr'!AV43*($CS$3/$CN$3)</f>
        <v>7802.3989524225226</v>
      </c>
      <c r="CO42" s="10">
        <f>'TuitionData-2Yr'!AW43*($CS$3/$CO$3)</f>
        <v>10216.941780821917</v>
      </c>
      <c r="CP42" s="10">
        <f>'TuitionData-2Yr'!AX43*($CS$3/$CP$3)</f>
        <v>10358.029374737725</v>
      </c>
      <c r="CQ42" s="10">
        <f>'TuitionData-2Yr'!AY43*($CS$3/$CQ$3)</f>
        <v>10615.52073732719</v>
      </c>
      <c r="CR42" s="10">
        <f>'TuitionData-2Yr'!AZ43*($CS$3/$CR$3)</f>
        <v>8192.5586034912722</v>
      </c>
      <c r="CS42" s="379">
        <f>'TuitionData-2Yr'!BA43*($CS$3/$CS$3)</f>
        <v>8211</v>
      </c>
      <c r="DI42" s="10">
        <f>'TuitionData-2Yr'!BS43*($U$3/$DI$3)</f>
        <v>0</v>
      </c>
      <c r="DJ42" s="10">
        <f>'TuitionData-2Yr'!BT43*($U$3/$DJ$3)</f>
        <v>0</v>
      </c>
      <c r="DK42" s="10">
        <f>'TuitionData-2Yr'!BU43*($U$3/$DK$3)</f>
        <v>0</v>
      </c>
      <c r="DL42" s="10">
        <f>'TuitionData-2Yr'!BV43*($U$3/$DL$3)</f>
        <v>0</v>
      </c>
      <c r="DM42" s="10">
        <f>'TuitionData-2Yr'!BW43*($U$3/$DM$3)</f>
        <v>0</v>
      </c>
      <c r="DN42" s="10">
        <f>'TuitionData-2Yr'!BX43*($DQ$3/$DN$3)</f>
        <v>4740.36760386068</v>
      </c>
      <c r="DO42" s="10">
        <f>'TuitionData-2Yr'!BY43*($DQ$3/$DO$3)</f>
        <v>0</v>
      </c>
      <c r="DP42" s="10">
        <f>'TuitionData-2Yr'!BZ43*($DQ$3/$DP$3)</f>
        <v>0</v>
      </c>
      <c r="DQ42" s="10">
        <f>'TuitionData-2Yr'!CA43*($DQ$3/$DQ$3)</f>
        <v>0</v>
      </c>
    </row>
    <row r="43" spans="1:121">
      <c r="A43" s="127" t="s">
        <v>127</v>
      </c>
      <c r="L43" s="10">
        <f>'TuitionData-4Yr'!P44*($Y$3/$L$3)</f>
        <v>6974.3442449841614</v>
      </c>
      <c r="Q43" s="10">
        <f>'TuitionData-4Yr'!U44*($Y$3/$Q$3)</f>
        <v>7558.7966573816148</v>
      </c>
      <c r="R43" s="10">
        <f>'TuitionData-4Yr'!V44*($Y$3/$R$3)</f>
        <v>7869.5339449541289</v>
      </c>
      <c r="S43" s="10">
        <f>'TuitionData-4Yr'!W44*($Y$3/$S$3)</f>
        <v>8112.3187250996007</v>
      </c>
      <c r="T43" s="10">
        <f>'TuitionData-4Yr'!X44*($Y$3/$T$3)</f>
        <v>8255.4552597119164</v>
      </c>
      <c r="U43" s="10">
        <f>'TuitionData-4Yr'!Y44*($Y$3/$U$3)</f>
        <v>8096.4246575342468</v>
      </c>
      <c r="V43" s="10">
        <f>'TuitionData-4Yr'!Z44*($Y$3/$V$3)</f>
        <v>7960.3659253042388</v>
      </c>
      <c r="W43" s="10">
        <f>'TuitionData-4Yr'!AA44*($Y$3/$W$3)</f>
        <v>7975.7419354838712</v>
      </c>
      <c r="X43" s="10">
        <f>'TuitionData-4Yr'!AB44*($Y$3/$X$3)</f>
        <v>8454.0448877805502</v>
      </c>
      <c r="Y43" s="10">
        <f>'TuitionData-4Yr'!AC44*($Y$3/$Y$3)</f>
        <v>8699</v>
      </c>
      <c r="Z43" s="149"/>
      <c r="AJ43" s="3">
        <f>'TuitionData-4Yr'!AQ44*($AW$3/$AJ$3)</f>
        <v>19552.97993664203</v>
      </c>
      <c r="AO43" s="3">
        <f>'TuitionData-4Yr'!AV44*($AW$3/$AO$3)</f>
        <v>20310.217270194986</v>
      </c>
      <c r="AP43" s="3">
        <f>'TuitionData-4Yr'!AW44*($AW$3/$AP$3)</f>
        <v>20845.056880733948</v>
      </c>
      <c r="AQ43" s="3">
        <f>'TuitionData-4Yr'!AX44*($AW$3/$AQ$3)</f>
        <v>20977.593625498008</v>
      </c>
      <c r="AR43" s="3">
        <f>'TuitionData-4Yr'!AY44*($AW$3/$AR$3)</f>
        <v>21197.478830205149</v>
      </c>
      <c r="AS43" s="3">
        <f>'TuitionData-4Yr'!AZ44*($AW$3/$AS$3)</f>
        <v>21250.232876712329</v>
      </c>
      <c r="AT43" s="3">
        <f>'TuitionData-4Yr'!BA44*($AW$3/$AT$3)</f>
        <v>21179.360469995805</v>
      </c>
      <c r="AU43" s="3">
        <f>'TuitionData-4Yr'!BB44*($AW$3/$AU$3)</f>
        <v>19927.56095517386</v>
      </c>
      <c r="AV43" s="3">
        <f>'TuitionData-4Yr'!BC44*($AW$3/$AV$3)</f>
        <v>21959.760598503744</v>
      </c>
      <c r="AW43" s="3">
        <f>'TuitionData-4Yr'!BD44*($AW$3/$AW$3)</f>
        <v>22472</v>
      </c>
      <c r="BH43" s="3">
        <f>'TuitionData-2Yr'!N44*($U$3/$BH$3)</f>
        <v>3635.3537486800424</v>
      </c>
      <c r="BM43" s="10">
        <f>'TuitionData-2Yr'!S44*($BU$3/$BM$3)</f>
        <v>4173.1922005571032</v>
      </c>
      <c r="BN43" s="10">
        <f>'TuitionData-2Yr'!T44*($BU$3/$BN$3)</f>
        <v>4285.1229357798165</v>
      </c>
      <c r="BO43" s="10">
        <f>'TuitionData-2Yr'!U44*($BU$3/$BO$3)</f>
        <v>4340.0796812749004</v>
      </c>
      <c r="BP43" s="10">
        <f>'TuitionData-2Yr'!V44*($BU$3/$BP$3)</f>
        <v>4455.7660410301178</v>
      </c>
      <c r="BQ43" s="10">
        <f>'TuitionData-2Yr'!W44*($BU$3/$BQ$3)</f>
        <v>4558.5616438356165</v>
      </c>
      <c r="BR43" s="10">
        <f>'TuitionData-2Yr'!X44*($BU$3/$BR$3)</f>
        <v>4684.3810323122116</v>
      </c>
      <c r="BS43" s="10">
        <f>'TuitionData-2Yr'!Y44*($BU$3/$BS$3)</f>
        <v>4795.495601173021</v>
      </c>
      <c r="BT43" s="10">
        <f>'TuitionData-2Yr'!Z44*($BU$3/$BT$3)</f>
        <v>4979.9401496259361</v>
      </c>
      <c r="BU43" s="10">
        <f>'TuitionData-2Yr'!AA44*($BU$3/$BU$3)</f>
        <v>5111</v>
      </c>
      <c r="BV43" s="149"/>
      <c r="CF43" s="3">
        <f>'TuitionData-2Yr'!AN44*($U$3/$CF$3)</f>
        <v>5185.0813093980996</v>
      </c>
      <c r="CK43" s="2">
        <f>'TuitionData-2Yr'!AS44*($CS$3/$CK$3)</f>
        <v>5136.9359331476317</v>
      </c>
      <c r="CL43" s="10">
        <f>'TuitionData-2Yr'!AT44*($CS$3/$CL$3)</f>
        <v>5230.0733944954127</v>
      </c>
      <c r="CM43" s="10">
        <f>'TuitionData-2Yr'!AU44*($CS$3/$CM$3)</f>
        <v>5240.6055776892426</v>
      </c>
      <c r="CN43" s="10">
        <f>'TuitionData-2Yr'!AV44*($CS$3/$CN$3)</f>
        <v>5359.7415975556523</v>
      </c>
      <c r="CO43" s="10">
        <f>'TuitionData-2Yr'!AW44*($CS$3/$CO$3)</f>
        <v>5466.0821917808216</v>
      </c>
      <c r="CP43" s="10">
        <f>'TuitionData-2Yr'!AX44*($CS$3/$CP$3)</f>
        <v>5516.4750314729336</v>
      </c>
      <c r="CQ43" s="10">
        <f>'TuitionData-2Yr'!AY44*($CS$3/$CQ$3)</f>
        <v>5630.2974444909933</v>
      </c>
      <c r="CR43" s="10">
        <f>'TuitionData-2Yr'!AZ44*($CS$3/$CR$3)</f>
        <v>5749.6458852867836</v>
      </c>
      <c r="CS43" s="379">
        <f>'TuitionData-2Yr'!BA44*($CS$3/$CS$3)</f>
        <v>5792</v>
      </c>
      <c r="DI43" s="10">
        <f>'TuitionData-2Yr'!BS44*($U$3/$DI$3)</f>
        <v>0</v>
      </c>
      <c r="DJ43" s="10">
        <f>'TuitionData-2Yr'!BT44*($U$3/$DJ$3)</f>
        <v>0</v>
      </c>
      <c r="DK43" s="10">
        <f>'TuitionData-2Yr'!BU44*($U$3/$DK$3)</f>
        <v>0</v>
      </c>
      <c r="DL43" s="10">
        <f>'TuitionData-2Yr'!BV44*($U$3/$DL$3)</f>
        <v>0</v>
      </c>
      <c r="DM43" s="10">
        <f>'TuitionData-2Yr'!BW44*($U$3/$DM$3)</f>
        <v>0</v>
      </c>
      <c r="DN43" s="10">
        <f>'TuitionData-2Yr'!BX44*($DQ$3/$DN$3)</f>
        <v>3722.8501888375999</v>
      </c>
      <c r="DO43" s="10">
        <f>'TuitionData-2Yr'!BY44*($DQ$3/$DO$3)</f>
        <v>4245.7980728948469</v>
      </c>
      <c r="DP43" s="10">
        <f>'TuitionData-2Yr'!BZ44*($DQ$3/$DP$3)</f>
        <v>0</v>
      </c>
      <c r="DQ43" s="10">
        <f>'TuitionData-2Yr'!CA44*($DQ$3/$DQ$3)</f>
        <v>0</v>
      </c>
    </row>
    <row r="44" spans="1:121">
      <c r="A44" s="127" t="s">
        <v>128</v>
      </c>
      <c r="L44" s="10">
        <f>'TuitionData-4Yr'!P45*($Y$3/$L$3)</f>
        <v>5051.1003167898634</v>
      </c>
      <c r="Q44" s="10">
        <f>'TuitionData-4Yr'!U45*($Y$3/$Q$3)</f>
        <v>6213.1922005571023</v>
      </c>
      <c r="R44" s="10">
        <f>'TuitionData-4Yr'!V45*($Y$3/$R$3)</f>
        <v>6614.0917431192665</v>
      </c>
      <c r="S44" s="10">
        <f>'TuitionData-4Yr'!W45*($Y$3/$S$3)</f>
        <v>5710.9163346613541</v>
      </c>
      <c r="T44" s="10">
        <f>'TuitionData-4Yr'!X45*($Y$3/$T$3)</f>
        <v>5866.2243561763426</v>
      </c>
      <c r="U44" s="10">
        <f>'TuitionData-4Yr'!Y45*($Y$3/$U$3)</f>
        <v>6189.1643835616433</v>
      </c>
      <c r="V44" s="10">
        <f>'TuitionData-4Yr'!Z45*($Y$3/$V$3)</f>
        <v>6399.9328577423421</v>
      </c>
      <c r="W44" s="10">
        <f>'TuitionData-4Yr'!AA45*($Y$3/$W$3)</f>
        <v>6674.3125261834939</v>
      </c>
      <c r="X44" s="10">
        <f>'TuitionData-4Yr'!AB45*($Y$3/$X$3)</f>
        <v>7459.9900249376569</v>
      </c>
      <c r="Y44" s="10">
        <f>'TuitionData-4Yr'!AC45*($Y$3/$Y$3)</f>
        <v>7539</v>
      </c>
      <c r="Z44" s="149"/>
      <c r="AJ44" s="3">
        <f>'TuitionData-4Yr'!AQ45*($AW$3/$AJ$3)</f>
        <v>13224.88701161563</v>
      </c>
      <c r="AO44" s="3">
        <f>'TuitionData-4Yr'!AV45*($AW$3/$AO$3)</f>
        <v>15431.264623955431</v>
      </c>
      <c r="AP44" s="3">
        <f>'TuitionData-4Yr'!AW45*($AW$3/$AP$3)</f>
        <v>15929.966972477065</v>
      </c>
      <c r="AQ44" s="3">
        <f>'TuitionData-4Yr'!AX45*($AW$3/$AQ$3)</f>
        <v>15382.629482071712</v>
      </c>
      <c r="AR44" s="3">
        <f>'TuitionData-4Yr'!AY45*($AW$3/$AR$3)</f>
        <v>15490.46529899607</v>
      </c>
      <c r="AS44" s="3">
        <f>'TuitionData-4Yr'!AZ45*($AW$3/$AS$3)</f>
        <v>16542.863013698628</v>
      </c>
      <c r="AT44" s="3">
        <f>'TuitionData-4Yr'!BA45*($AW$3/$AT$3)</f>
        <v>16781.589592950066</v>
      </c>
      <c r="AU44" s="3">
        <f>'TuitionData-4Yr'!BB45*($AW$3/$AU$3)</f>
        <v>17411.874319229159</v>
      </c>
      <c r="AV44" s="3">
        <f>'TuitionData-4Yr'!BC45*($AW$3/$AV$3)</f>
        <v>17829.905236907733</v>
      </c>
      <c r="AW44" s="3">
        <f>'TuitionData-4Yr'!BD45*($AW$3/$AW$3)</f>
        <v>18035</v>
      </c>
      <c r="BH44" s="3">
        <f>'TuitionData-2Yr'!N45*($U$3/$BH$3)</f>
        <v>2407.5353748680041</v>
      </c>
      <c r="BM44" s="10">
        <f>'TuitionData-2Yr'!S45*($BU$3/$BM$3)</f>
        <v>2755.9888579387184</v>
      </c>
      <c r="BN44" s="10">
        <f>'TuitionData-2Yr'!T45*($BU$3/$BN$3)</f>
        <v>2593.9816513761471</v>
      </c>
      <c r="BO44" s="10">
        <f>'TuitionData-2Yr'!U45*($BU$3/$BO$3)</f>
        <v>2722.1673306772905</v>
      </c>
      <c r="BP44" s="10">
        <f>'TuitionData-2Yr'!V45*($BU$3/$BP$3)</f>
        <v>2872.206023570493</v>
      </c>
      <c r="BQ44" s="10">
        <f>'TuitionData-2Yr'!W45*($BU$3/$BQ$3)</f>
        <v>2677.5</v>
      </c>
      <c r="BR44" s="10">
        <f>'TuitionData-2Yr'!X45*($BU$3/$BR$3)</f>
        <v>2742.8283676038609</v>
      </c>
      <c r="BS44" s="10">
        <f>'TuitionData-2Yr'!Y45*($BU$3/$BS$3)</f>
        <v>2843.8642647674906</v>
      </c>
      <c r="BT44" s="10">
        <f>'TuitionData-2Yr'!Z45*($BU$3/$BT$3)</f>
        <v>3043.7206982543644</v>
      </c>
      <c r="BU44" s="10">
        <f>'TuitionData-2Yr'!AA45*($BU$3/$BU$3)</f>
        <v>3160</v>
      </c>
      <c r="BV44" s="149"/>
      <c r="CF44" s="3">
        <f>'TuitionData-2Yr'!AN45*($U$3/$CF$3)</f>
        <v>3650.7708553326293</v>
      </c>
      <c r="CK44" s="2">
        <f>'TuitionData-2Yr'!AS45*($CS$3/$CK$3)</f>
        <v>3950.4401114206125</v>
      </c>
      <c r="CL44" s="10">
        <f>'TuitionData-2Yr'!AT45*($CS$3/$CL$3)</f>
        <v>4132.4036697247711</v>
      </c>
      <c r="CM44" s="10">
        <f>'TuitionData-2Yr'!AU45*($CS$3/$CM$3)</f>
        <v>3666.0398406374497</v>
      </c>
      <c r="CN44" s="10">
        <f>'TuitionData-2Yr'!AV45*($CS$3/$CN$3)</f>
        <v>3761.2221737232649</v>
      </c>
      <c r="CO44" s="10">
        <f>'TuitionData-2Yr'!AW45*($CS$3/$CO$3)</f>
        <v>4057.6438356164381</v>
      </c>
      <c r="CP44" s="10">
        <f>'TuitionData-2Yr'!AX45*($CS$3/$CP$3)</f>
        <v>4125.5425933697024</v>
      </c>
      <c r="CQ44" s="10">
        <f>'TuitionData-2Yr'!AY45*($CS$3/$CQ$3)</f>
        <v>4282.7180561374107</v>
      </c>
      <c r="CR44" s="10">
        <f>'TuitionData-2Yr'!AZ45*($CS$3/$CR$3)</f>
        <v>4500.2094763092273</v>
      </c>
      <c r="CS44" s="379">
        <f>'TuitionData-2Yr'!BA45*($CS$3/$CS$3)</f>
        <v>4352</v>
      </c>
      <c r="DI44" s="10">
        <f>'TuitionData-2Yr'!BS45*($U$3/$DI$3)</f>
        <v>0</v>
      </c>
      <c r="DJ44" s="10">
        <f>'TuitionData-2Yr'!BT45*($U$3/$DJ$3)</f>
        <v>0</v>
      </c>
      <c r="DK44" s="10">
        <f>'TuitionData-2Yr'!BU45*($U$3/$DK$3)</f>
        <v>0</v>
      </c>
      <c r="DL44" s="10">
        <f>'TuitionData-2Yr'!BV45*($U$3/$DL$3)</f>
        <v>0</v>
      </c>
      <c r="DM44" s="10">
        <f>'TuitionData-2Yr'!BW45*($U$3/$DM$3)</f>
        <v>0</v>
      </c>
      <c r="DN44" s="10">
        <f>'TuitionData-2Yr'!BX45*($DQ$3/$DN$3)</f>
        <v>3237.9756609315991</v>
      </c>
      <c r="DO44" s="10">
        <f>'TuitionData-2Yr'!BY45*($DQ$3/$DO$3)</f>
        <v>3486.8873062421453</v>
      </c>
      <c r="DP44" s="10">
        <f>'TuitionData-2Yr'!BZ45*($DQ$3/$DP$3)</f>
        <v>6300.0897755610977</v>
      </c>
      <c r="DQ44" s="10">
        <f>'TuitionData-2Yr'!CA45*($DQ$3/$DQ$3)</f>
        <v>6912</v>
      </c>
    </row>
    <row r="45" spans="1:121">
      <c r="A45" s="127" t="s">
        <v>129</v>
      </c>
      <c r="L45" s="10">
        <f>'TuitionData-4Yr'!P46*($Y$3/$L$3)</f>
        <v>7381.4825765575506</v>
      </c>
      <c r="Q45" s="10">
        <f>'TuitionData-4Yr'!U46*($Y$3/$Q$3)</f>
        <v>9807.9108635097491</v>
      </c>
      <c r="R45" s="10">
        <f>'TuitionData-4Yr'!V46*($Y$3/$R$3)</f>
        <v>10113.159633027524</v>
      </c>
      <c r="S45" s="10">
        <f>'TuitionData-4Yr'!W46*($Y$3/$S$3)</f>
        <v>10528.892430278884</v>
      </c>
      <c r="T45" s="10">
        <f>'TuitionData-4Yr'!X46*($Y$3/$T$3)</f>
        <v>10768.635530336098</v>
      </c>
      <c r="U45" s="10">
        <f>'TuitionData-4Yr'!Y46*($Y$3/$U$3)</f>
        <v>10851.472602739726</v>
      </c>
      <c r="V45" s="10">
        <f>'TuitionData-4Yr'!Z46*($Y$3/$V$3)</f>
        <v>11250.732689886698</v>
      </c>
      <c r="W45" s="10">
        <f>'TuitionData-4Yr'!AA46*($Y$3/$W$3)</f>
        <v>11592.874738165061</v>
      </c>
      <c r="X45" s="10">
        <f>'TuitionData-4Yr'!AB46*($Y$3/$X$3)</f>
        <v>11950.024937655862</v>
      </c>
      <c r="Y45" s="10">
        <f>'TuitionData-4Yr'!AC46*($Y$3/$Y$3)</f>
        <v>12093</v>
      </c>
      <c r="Z45" s="149"/>
      <c r="AJ45" s="3">
        <f>'TuitionData-4Yr'!AQ46*($AW$3/$AJ$3)</f>
        <v>16169.20802534319</v>
      </c>
      <c r="AO45" s="3">
        <f>'TuitionData-4Yr'!AV46*($AW$3/$AO$3)</f>
        <v>22163.832869080779</v>
      </c>
      <c r="AP45" s="3">
        <f>'TuitionData-4Yr'!AW46*($AW$3/$AP$3)</f>
        <v>23015.691743119267</v>
      </c>
      <c r="AQ45" s="3">
        <f>'TuitionData-4Yr'!AX46*($AW$3/$AQ$3)</f>
        <v>23454.852589641432</v>
      </c>
      <c r="AR45" s="3">
        <f>'TuitionData-4Yr'!AY46*($AW$3/$AR$3)</f>
        <v>24217.141859450021</v>
      </c>
      <c r="AS45" s="3">
        <f>'TuitionData-4Yr'!AZ46*($AW$3/$AS$3)</f>
        <v>24232.68493150685</v>
      </c>
      <c r="AT45" s="3">
        <f>'TuitionData-4Yr'!BA46*($AW$3/$AT$3)</f>
        <v>23781.451951321866</v>
      </c>
      <c r="AU45" s="3">
        <f>'TuitionData-4Yr'!BB46*($AW$3/$AU$3)</f>
        <v>24121.055718475076</v>
      </c>
      <c r="AV45" s="3">
        <f>'TuitionData-4Yr'!BC46*($AW$3/$AV$3)</f>
        <v>24695.700748129679</v>
      </c>
      <c r="AW45" s="3">
        <f>'TuitionData-4Yr'!BD46*($AW$3/$AW$3)</f>
        <v>23063</v>
      </c>
      <c r="BH45" s="3">
        <f>'TuitionData-2Yr'!N46*($U$3/$BH$3)</f>
        <v>3644.6040126715948</v>
      </c>
      <c r="BM45" s="10">
        <f>'TuitionData-2Yr'!S46*($BU$3/$BM$3)</f>
        <v>4271.4986072423399</v>
      </c>
      <c r="BN45" s="10">
        <f>'TuitionData-2Yr'!T46*($BU$3/$BN$3)</f>
        <v>2930.8623853211011</v>
      </c>
      <c r="BO45" s="10">
        <f>'TuitionData-2Yr'!U46*($BU$3/$BO$3)</f>
        <v>2935.1075697211154</v>
      </c>
      <c r="BP45" s="10">
        <f>'TuitionData-2Yr'!V46*($BU$3/$BP$3)</f>
        <v>3003.6350938454821</v>
      </c>
      <c r="BQ45" s="10">
        <f>'TuitionData-2Yr'!W46*($BU$3/$BQ$3)</f>
        <v>3266.9691780821918</v>
      </c>
      <c r="BR45" s="10">
        <f>'TuitionData-2Yr'!X46*($BU$3/$BR$3)</f>
        <v>3424.939991607218</v>
      </c>
      <c r="BS45" s="10">
        <f>'TuitionData-2Yr'!Y46*($BU$3/$BS$3)</f>
        <v>3642.7716799329705</v>
      </c>
      <c r="BT45" s="10">
        <f>'TuitionData-2Yr'!Z46*($BU$3/$BT$3)</f>
        <v>3852.0897755610977</v>
      </c>
      <c r="BU45" s="10">
        <f>'TuitionData-2Yr'!AA46*($BU$3/$BU$3)</f>
        <v>3952</v>
      </c>
      <c r="BV45" s="149"/>
      <c r="CF45" s="3">
        <f>'TuitionData-2Yr'!AN46*($U$3/$CF$3)</f>
        <v>4606.6314677930304</v>
      </c>
      <c r="CK45" s="2">
        <f>'TuitionData-2Yr'!AS46*($CS$3/$CK$3)</f>
        <v>5943.8440111420614</v>
      </c>
      <c r="CL45" s="10">
        <f>'TuitionData-2Yr'!AT46*($CS$3/$CL$3)</f>
        <v>5956.0513761467892</v>
      </c>
      <c r="CM45" s="10">
        <f>'TuitionData-2Yr'!AU46*($CS$3/$CM$3)</f>
        <v>6040.8924302788837</v>
      </c>
      <c r="CN45" s="10">
        <f>'TuitionData-2Yr'!AV46*($CS$3/$CN$3)</f>
        <v>6177.1663029244874</v>
      </c>
      <c r="CO45" s="10">
        <f>'TuitionData-2Yr'!AW46*($CS$3/$CO$3)</f>
        <v>6572.1883561643835</v>
      </c>
      <c r="CP45" s="10">
        <f>'TuitionData-2Yr'!AX46*($CS$3/$CP$3)</f>
        <v>6796.461603021402</v>
      </c>
      <c r="CQ45" s="10">
        <f>'TuitionData-2Yr'!AY46*($CS$3/$CQ$3)</f>
        <v>7048.6401340594894</v>
      </c>
      <c r="CR45" s="10">
        <f>'TuitionData-2Yr'!AZ46*($CS$3/$CR$3)</f>
        <v>7274.8129675810487</v>
      </c>
      <c r="CS45" s="379">
        <f>'TuitionData-2Yr'!BA46*($CS$3/$CS$3)</f>
        <v>7188</v>
      </c>
      <c r="DI45" s="10">
        <f>'TuitionData-2Yr'!BS46*($U$3/$DI$3)</f>
        <v>0</v>
      </c>
      <c r="DJ45" s="10">
        <f>'TuitionData-2Yr'!BT46*($U$3/$DJ$3)</f>
        <v>0</v>
      </c>
      <c r="DK45" s="10">
        <f>'TuitionData-2Yr'!BU46*($U$3/$DK$3)</f>
        <v>0</v>
      </c>
      <c r="DL45" s="10">
        <f>'TuitionData-2Yr'!BV46*($U$3/$DL$3)</f>
        <v>0</v>
      </c>
      <c r="DM45" s="10">
        <f>'TuitionData-2Yr'!BW46*($U$3/$DM$3)</f>
        <v>0</v>
      </c>
      <c r="DN45" s="10">
        <f>'TuitionData-2Yr'!BX46*($DQ$3/$DN$3)</f>
        <v>3328.8896349139741</v>
      </c>
      <c r="DO45" s="10">
        <f>'TuitionData-2Yr'!BY46*($DQ$3/$DO$3)</f>
        <v>3535.0883954754922</v>
      </c>
      <c r="DP45" s="10">
        <f>'TuitionData-2Yr'!BZ46*($DQ$3/$DP$3)</f>
        <v>6934.9825436408983</v>
      </c>
      <c r="DQ45" s="10">
        <f>'TuitionData-2Yr'!CA46*($DQ$3/$DQ$3)</f>
        <v>7160</v>
      </c>
    </row>
    <row r="46" spans="1:121">
      <c r="A46" s="127" t="s">
        <v>130</v>
      </c>
      <c r="L46" s="10">
        <f>'TuitionData-4Yr'!P47*($Y$3/$L$3)</f>
        <v>7305.2249208025351</v>
      </c>
      <c r="Q46" s="10">
        <f>'TuitionData-4Yr'!U47*($Y$3/$Q$3)</f>
        <v>8183.8662952646237</v>
      </c>
      <c r="R46" s="10">
        <f>'TuitionData-4Yr'!V47*($Y$3/$R$3)</f>
        <v>8418.6495412844033</v>
      </c>
      <c r="S46" s="10">
        <f>'TuitionData-4Yr'!W47*($Y$3/$S$3)</f>
        <v>8515.4422310756963</v>
      </c>
      <c r="T46" s="10">
        <f>'TuitionData-4Yr'!X47*($Y$3/$T$3)</f>
        <v>8984.7263203841121</v>
      </c>
      <c r="U46" s="10">
        <f>'TuitionData-4Yr'!Y47*($Y$3/$U$3)</f>
        <v>8513.5068493150684</v>
      </c>
      <c r="V46" s="10">
        <f>'TuitionData-4Yr'!Z47*($Y$3/$V$3)</f>
        <v>8355.8673940411245</v>
      </c>
      <c r="W46" s="10">
        <f>'TuitionData-4Yr'!AA47*($Y$3/$W$3)</f>
        <v>8929.5081692501044</v>
      </c>
      <c r="X46" s="10">
        <f>'TuitionData-4Yr'!AB47*($Y$3/$X$3)</f>
        <v>8886.9725685785543</v>
      </c>
      <c r="Y46" s="10">
        <f>'TuitionData-4Yr'!AC47*($Y$3/$Y$3)</f>
        <v>9028.5</v>
      </c>
      <c r="Z46" s="149"/>
      <c r="AJ46" s="3">
        <f>'TuitionData-4Yr'!AQ47*($AW$3/$AJ$3)</f>
        <v>12922.441393875397</v>
      </c>
      <c r="AO46" s="3">
        <f>'TuitionData-4Yr'!AV47*($AW$3/$AO$3)</f>
        <v>12698.005571030641</v>
      </c>
      <c r="AP46" s="3">
        <f>'TuitionData-4Yr'!AW47*($AW$3/$AP$3)</f>
        <v>13224.814678899083</v>
      </c>
      <c r="AQ46" s="3">
        <f>'TuitionData-4Yr'!AX47*($AW$3/$AQ$3)</f>
        <v>13667.187250996016</v>
      </c>
      <c r="AR46" s="3">
        <f>'TuitionData-4Yr'!AY47*($AW$3/$AR$3)</f>
        <v>14712.041903099083</v>
      </c>
      <c r="AS46" s="3">
        <f>'TuitionData-4Yr'!AZ47*($AW$3/$AS$3)</f>
        <v>14912.260273972603</v>
      </c>
      <c r="AT46" s="3">
        <f>'TuitionData-4Yr'!BA47*($AW$3/$AT$3)</f>
        <v>14638.690725975663</v>
      </c>
      <c r="AU46" s="3">
        <f>'TuitionData-4Yr'!BB47*($AW$3/$AU$3)</f>
        <v>14941.312107247591</v>
      </c>
      <c r="AV46" s="3">
        <f>'TuitionData-4Yr'!BC47*($AW$3/$AV$3)</f>
        <v>15067.511221945138</v>
      </c>
      <c r="AW46" s="3">
        <f>'TuitionData-4Yr'!BD47*($AW$3/$AW$3)</f>
        <v>15197</v>
      </c>
      <c r="BH46" s="3">
        <f>'TuitionData-2Yr'!N47*($U$3/$BH$3)</f>
        <v>4839.7381203801478</v>
      </c>
      <c r="BM46" s="10">
        <f>'TuitionData-2Yr'!S47*($BU$3/$BM$3)</f>
        <v>5551.7548746518105</v>
      </c>
      <c r="BN46" s="10">
        <f>'TuitionData-2Yr'!T47*($BU$3/$BN$3)</f>
        <v>5574.2532110091743</v>
      </c>
      <c r="BO46" s="10">
        <f>'TuitionData-2Yr'!U47*($BU$3/$BO$3)</f>
        <v>5601.4661354581667</v>
      </c>
      <c r="BP46" s="10">
        <f>'TuitionData-2Yr'!V47*($BU$3/$BP$3)</f>
        <v>5703.8079441292011</v>
      </c>
      <c r="BQ46" s="10">
        <f>'TuitionData-2Yr'!W47*($BU$3/$BQ$3)</f>
        <v>5606.5068493150684</v>
      </c>
      <c r="BR46" s="10">
        <f>'TuitionData-2Yr'!X47*($BU$3/$BR$3)</f>
        <v>5483.6021821233744</v>
      </c>
      <c r="BS46" s="10">
        <f>'TuitionData-2Yr'!Y47*($BU$3/$BS$3)</f>
        <v>5474.4130708001676</v>
      </c>
      <c r="BT46" s="10">
        <f>'TuitionData-2Yr'!Z47*($BU$3/$BT$3)</f>
        <v>5442.3740648379062</v>
      </c>
      <c r="BU46" s="10">
        <f>'TuitionData-2Yr'!AA47*($BU$3/$BU$3)</f>
        <v>5396</v>
      </c>
      <c r="BV46" s="149"/>
      <c r="CF46" s="3">
        <f>'TuitionData-2Yr'!AN47*($U$3/$CF$3)</f>
        <v>8636.046462513199</v>
      </c>
      <c r="CK46" s="2">
        <f>'TuitionData-2Yr'!AS47*($CS$3/$CK$3)</f>
        <v>5704.0445682451254</v>
      </c>
      <c r="CL46" s="10">
        <f>'TuitionData-2Yr'!AT47*($CS$3/$CL$3)</f>
        <v>5706.7596330275237</v>
      </c>
      <c r="CM46" s="10">
        <f>'TuitionData-2Yr'!AU47*($CS$3/$CM$3)</f>
        <v>5778.1035856573699</v>
      </c>
      <c r="CN46" s="10">
        <f>'TuitionData-2Yr'!AV47*($CS$3/$CN$3)</f>
        <v>5857.6761239633342</v>
      </c>
      <c r="CO46" s="10">
        <f>'TuitionData-2Yr'!AW47*($CS$3/$CO$3)</f>
        <v>5651.5684931506848</v>
      </c>
      <c r="CP46" s="10">
        <f>'TuitionData-2Yr'!AX47*($CS$3/$CP$3)</f>
        <v>5544.2114981116247</v>
      </c>
      <c r="CQ46" s="10">
        <f>'TuitionData-2Yr'!AY47*($CS$3/$CQ$3)</f>
        <v>5537.9974863845837</v>
      </c>
      <c r="CR46" s="10">
        <f>'TuitionData-2Yr'!AZ47*($CS$3/$CR$3)</f>
        <v>5553.2768079800508</v>
      </c>
      <c r="CS46" s="379">
        <f>'TuitionData-2Yr'!BA47*($CS$3/$CS$3)</f>
        <v>5560</v>
      </c>
      <c r="DI46" s="10">
        <f>'TuitionData-2Yr'!BS47*($U$3/$DI$3)</f>
        <v>0</v>
      </c>
      <c r="DJ46" s="10">
        <f>'TuitionData-2Yr'!BT47*($U$3/$DJ$3)</f>
        <v>0</v>
      </c>
      <c r="DK46" s="10">
        <f>'TuitionData-2Yr'!BU47*($U$3/$DK$3)</f>
        <v>0</v>
      </c>
      <c r="DL46" s="10">
        <f>'TuitionData-2Yr'!BV47*($U$3/$DL$3)</f>
        <v>0</v>
      </c>
      <c r="DM46" s="10">
        <f>'TuitionData-2Yr'!BW47*($U$3/$DM$3)</f>
        <v>0</v>
      </c>
      <c r="DN46" s="10">
        <f>'TuitionData-2Yr'!BX47*($DQ$3/$DN$3)</f>
        <v>5649.5073436844314</v>
      </c>
      <c r="DO46" s="10">
        <f>'TuitionData-2Yr'!BY47*($DQ$3/$DO$3)</f>
        <v>5647.7318810222041</v>
      </c>
      <c r="DP46" s="10">
        <f>'TuitionData-2Yr'!BZ47*($DQ$3/$DP$3)</f>
        <v>0</v>
      </c>
      <c r="DQ46" s="10">
        <f>'TuitionData-2Yr'!CA47*($DQ$3/$DQ$3)</f>
        <v>0</v>
      </c>
    </row>
    <row r="47" spans="1:121">
      <c r="A47" s="127" t="s">
        <v>131</v>
      </c>
      <c r="L47" s="10">
        <f>'TuitionData-4Yr'!P48*($Y$3/$L$3)</f>
        <v>6627.953537486801</v>
      </c>
      <c r="Q47" s="10">
        <f>'TuitionData-4Yr'!U48*($Y$3/$Q$3)</f>
        <v>7132.6128133704733</v>
      </c>
      <c r="R47" s="10">
        <f>'TuitionData-4Yr'!V48*($Y$3/$R$3)</f>
        <v>7047.5449541284406</v>
      </c>
      <c r="S47" s="10">
        <f>'TuitionData-4Yr'!W48*($Y$3/$S$3)</f>
        <v>7150.0239043824695</v>
      </c>
      <c r="T47" s="10">
        <f>'TuitionData-4Yr'!X48*($Y$3/$T$3)</f>
        <v>7257.4491488432996</v>
      </c>
      <c r="U47" s="10">
        <f>'TuitionData-4Yr'!Y48*($Y$3/$U$3)</f>
        <v>7239.2054794520545</v>
      </c>
      <c r="V47" s="10">
        <f>'TuitionData-4Yr'!Z48*($Y$3/$V$3)</f>
        <v>7250.5178346621906</v>
      </c>
      <c r="W47" s="10">
        <f>'TuitionData-4Yr'!AA48*($Y$3/$W$3)</f>
        <v>7240.4189359028069</v>
      </c>
      <c r="X47" s="10">
        <f>'TuitionData-4Yr'!AB48*($Y$3/$X$3)</f>
        <v>7449.815461346634</v>
      </c>
      <c r="Y47" s="10">
        <f>'TuitionData-4Yr'!AC48*($Y$3/$Y$3)</f>
        <v>7520</v>
      </c>
      <c r="Z47" s="149"/>
      <c r="AJ47" s="3">
        <f>'TuitionData-4Yr'!AQ48*($AW$3/$AJ$3)</f>
        <v>11865.174234424499</v>
      </c>
      <c r="AO47" s="3">
        <f>'TuitionData-4Yr'!AV48*($AW$3/$AO$3)</f>
        <v>13118.506963788301</v>
      </c>
      <c r="AP47" s="3">
        <f>'TuitionData-4Yr'!AW48*($AW$3/$AP$3)</f>
        <v>13313.526605504589</v>
      </c>
      <c r="AQ47" s="3">
        <f>'TuitionData-4Yr'!AX48*($AW$3/$AQ$3)</f>
        <v>13456.956175298805</v>
      </c>
      <c r="AR47" s="3">
        <f>'TuitionData-4Yr'!AY48*($AW$3/$AR$3)</f>
        <v>13839.587952859014</v>
      </c>
      <c r="AS47" s="3">
        <f>'TuitionData-4Yr'!AZ48*($AW$3/$AS$3)</f>
        <v>13874.794520547945</v>
      </c>
      <c r="AT47" s="3">
        <f>'TuitionData-4Yr'!BA48*($AW$3/$AT$3)</f>
        <v>13804.542173730593</v>
      </c>
      <c r="AU47" s="3">
        <f>'TuitionData-4Yr'!BB48*($AW$3/$AU$3)</f>
        <v>14032.670297444491</v>
      </c>
      <c r="AV47" s="3">
        <f>'TuitionData-4Yr'!BC48*($AW$3/$AV$3)</f>
        <v>14007.3216957606</v>
      </c>
      <c r="AW47" s="3">
        <f>'TuitionData-4Yr'!BD48*($AW$3/$AW$3)</f>
        <v>14150</v>
      </c>
      <c r="BH47" s="3">
        <f>'TuitionData-2Yr'!N48*($U$3/$BH$3)</f>
        <v>3515.100316789863</v>
      </c>
      <c r="BM47" s="10">
        <f>'TuitionData-2Yr'!S48*($BU$3/$BM$3)</f>
        <v>4193.6490250696379</v>
      </c>
      <c r="BN47" s="10">
        <f>'TuitionData-2Yr'!T48*($BU$3/$BN$3)</f>
        <v>2762.4220183486241</v>
      </c>
      <c r="BO47" s="10">
        <f>'TuitionData-2Yr'!U48*($BU$3/$BO$3)</f>
        <v>2860.8764940239043</v>
      </c>
      <c r="BP47" s="10">
        <f>'TuitionData-2Yr'!V48*($BU$3/$BP$3)</f>
        <v>2919.2213007420341</v>
      </c>
      <c r="BQ47" s="10">
        <f>'TuitionData-2Yr'!W48*($BU$3/$BQ$3)</f>
        <v>2957.3013698630134</v>
      </c>
      <c r="BR47" s="10">
        <f>'TuitionData-2Yr'!X48*($BU$3/$BR$3)</f>
        <v>2976.0201426772978</v>
      </c>
      <c r="BS47" s="10">
        <f>'TuitionData-2Yr'!Y48*($BU$3/$BS$3)</f>
        <v>3148.4541265186426</v>
      </c>
      <c r="BT47" s="10">
        <f>'TuitionData-2Yr'!Z48*($BU$3/$BT$3)</f>
        <v>3154.1147132169581</v>
      </c>
      <c r="BU47" s="10">
        <f>'TuitionData-2Yr'!AA48*($BU$3/$BU$3)</f>
        <v>3300</v>
      </c>
      <c r="BV47" s="149"/>
      <c r="CF47" s="3">
        <f>'TuitionData-2Yr'!AN48*($U$3/$CF$3)</f>
        <v>4958.1414994720171</v>
      </c>
      <c r="CK47" s="2">
        <f>'TuitionData-2Yr'!AS48*($CS$3/$CK$3)</f>
        <v>5386.9637883008354</v>
      </c>
      <c r="CL47" s="10">
        <f>'TuitionData-2Yr'!AT48*($CS$3/$CL$3)</f>
        <v>5322.7155963302757</v>
      </c>
      <c r="CM47" s="10">
        <f>'TuitionData-2Yr'!AU48*($CS$3/$CM$3)</f>
        <v>5819.2828685258964</v>
      </c>
      <c r="CN47" s="10">
        <f>'TuitionData-2Yr'!AV48*($CS$3/$CN$3)</f>
        <v>5834.1684853775641</v>
      </c>
      <c r="CO47" s="10">
        <f>'TuitionData-2Yr'!AW48*($CS$3/$CO$3)</f>
        <v>6004.7260273972597</v>
      </c>
      <c r="CP47" s="10">
        <f>'TuitionData-2Yr'!AX48*($CS$3/$CP$3)</f>
        <v>5688.0302140159465</v>
      </c>
      <c r="CQ47" s="10">
        <f>'TuitionData-2Yr'!AY48*($CS$3/$CQ$3)</f>
        <v>5876.4306661080855</v>
      </c>
      <c r="CR47" s="10">
        <f>'TuitionData-2Yr'!AZ48*($CS$3/$CR$3)</f>
        <v>6084.3890274314226</v>
      </c>
      <c r="CS47" s="379">
        <f>'TuitionData-2Yr'!BA48*($CS$3/$CS$3)</f>
        <v>6412.5</v>
      </c>
      <c r="DI47" s="10">
        <f>'TuitionData-2Yr'!BS48*($U$3/$DI$3)</f>
        <v>0</v>
      </c>
      <c r="DJ47" s="10">
        <f>'TuitionData-2Yr'!BT48*($U$3/$DJ$3)</f>
        <v>0</v>
      </c>
      <c r="DK47" s="10">
        <f>'TuitionData-2Yr'!BU48*($U$3/$DK$3)</f>
        <v>0</v>
      </c>
      <c r="DL47" s="10">
        <f>'TuitionData-2Yr'!BV48*($U$3/$DL$3)</f>
        <v>0</v>
      </c>
      <c r="DM47" s="10">
        <f>'TuitionData-2Yr'!BW48*($U$3/$DM$3)</f>
        <v>0</v>
      </c>
      <c r="DN47" s="10">
        <f>'TuitionData-2Yr'!BX48*($DQ$3/$DN$3)</f>
        <v>4622.7444397817881</v>
      </c>
      <c r="DO47" s="10">
        <f>'TuitionData-2Yr'!BY48*($DQ$3/$DO$3)</f>
        <v>4614.9979053204861</v>
      </c>
      <c r="DP47" s="10">
        <f>'TuitionData-2Yr'!BZ48*($DQ$3/$DP$3)</f>
        <v>10144.548628428929</v>
      </c>
      <c r="DQ47" s="10">
        <f>'TuitionData-2Yr'!CA48*($DQ$3/$DQ$3)</f>
        <v>9470.5</v>
      </c>
    </row>
    <row r="48" spans="1:121">
      <c r="A48" s="127" t="s">
        <v>132</v>
      </c>
      <c r="L48" s="10">
        <f>'TuitionData-4Yr'!P49*($Y$3/$L$3)</f>
        <v>5126.0654699049637</v>
      </c>
      <c r="Q48" s="10">
        <f>'TuitionData-4Yr'!U49*($Y$3/$Q$3)</f>
        <v>5932.479108635097</v>
      </c>
      <c r="R48" s="10">
        <f>'TuitionData-4Yr'!V49*($Y$3/$R$3)</f>
        <v>6192.9908256880735</v>
      </c>
      <c r="S48" s="10">
        <f>'TuitionData-4Yr'!W49*($Y$3/$S$3)</f>
        <v>6269.0039840637446</v>
      </c>
      <c r="T48" s="10">
        <f>'TuitionData-4Yr'!X49*($Y$3/$T$3)</f>
        <v>6497.7250109122651</v>
      </c>
      <c r="U48" s="10">
        <f>'TuitionData-4Yr'!Y49*($Y$3/$U$3)</f>
        <v>6427.571917808219</v>
      </c>
      <c r="V48" s="10">
        <f>'TuitionData-4Yr'!Z49*($Y$3/$V$3)</f>
        <v>6423.5602182123375</v>
      </c>
      <c r="W48" s="10">
        <f>'TuitionData-4Yr'!AA49*($Y$3/$W$3)</f>
        <v>6895.8324256388778</v>
      </c>
      <c r="X48" s="10">
        <f>'TuitionData-4Yr'!AB49*($Y$3/$X$3)</f>
        <v>7074.3740648379062</v>
      </c>
      <c r="Y48" s="10">
        <f>'TuitionData-4Yr'!AC49*($Y$3/$Y$3)</f>
        <v>7326</v>
      </c>
      <c r="Z48" s="149"/>
      <c r="AJ48" s="3">
        <f>'TuitionData-4Yr'!AQ49*($AW$3/$AJ$3)</f>
        <v>9327.9915522703286</v>
      </c>
      <c r="AO48" s="3">
        <f>'TuitionData-4Yr'!AV49*($AW$3/$AO$3)</f>
        <v>10726.76323119777</v>
      </c>
      <c r="AP48" s="3">
        <f>'TuitionData-4Yr'!AW49*($AW$3/$AP$3)</f>
        <v>11195.108256880734</v>
      </c>
      <c r="AQ48" s="3">
        <f>'TuitionData-4Yr'!AX49*($AW$3/$AQ$3)</f>
        <v>11318.342629482071</v>
      </c>
      <c r="AR48" s="3">
        <f>'TuitionData-4Yr'!AY49*($AW$3/$AR$3)</f>
        <v>11640.020951549541</v>
      </c>
      <c r="AS48" s="3">
        <f>'TuitionData-4Yr'!AZ49*($AW$3/$AS$3)</f>
        <v>11591.845890410959</v>
      </c>
      <c r="AT48" s="3">
        <f>'TuitionData-4Yr'!BA49*($AW$3/$AT$3)</f>
        <v>11580.488459924465</v>
      </c>
      <c r="AU48" s="3">
        <f>'TuitionData-4Yr'!BB49*($AW$3/$AU$3)</f>
        <v>13326.062840385421</v>
      </c>
      <c r="AV48" s="3">
        <f>'TuitionData-4Yr'!BC49*($AW$3/$AV$3)</f>
        <v>13614.583541147134</v>
      </c>
      <c r="AW48" s="3">
        <f>'TuitionData-4Yr'!BD49*($AW$3/$AW$3)</f>
        <v>14106</v>
      </c>
      <c r="BH48" s="3">
        <f>'TuitionData-2Yr'!N49*($U$3/$BH$3)</f>
        <v>2164.5617740232315</v>
      </c>
      <c r="BM48" s="10">
        <f>'TuitionData-2Yr'!S49*($BU$3/$BM$3)</f>
        <v>2625.2924791086348</v>
      </c>
      <c r="BN48" s="10">
        <f>'TuitionData-2Yr'!T49*($BU$3/$BN$3)</f>
        <v>2796.1100917431195</v>
      </c>
      <c r="BO48" s="10">
        <f>'TuitionData-2Yr'!U49*($BU$3/$BO$3)</f>
        <v>2833.7848605577688</v>
      </c>
      <c r="BP48" s="10">
        <f>'TuitionData-2Yr'!V49*($BU$3/$BP$3)</f>
        <v>2885.0283718900041</v>
      </c>
      <c r="BQ48" s="10">
        <f>'TuitionData-2Yr'!W49*($BU$3/$BQ$3)</f>
        <v>2813.7328767123286</v>
      </c>
      <c r="BR48" s="10">
        <f>'TuitionData-2Yr'!X49*($BU$3/$BR$3)</f>
        <v>2829.6332354175411</v>
      </c>
      <c r="BS48" s="10">
        <f>'TuitionData-2Yr'!Y49*($BU$3/$BS$3)</f>
        <v>2892.0653540008379</v>
      </c>
      <c r="BT48" s="10">
        <f>'TuitionData-2Yr'!Z49*($BU$3/$BT$3)</f>
        <v>3049.3167082294267</v>
      </c>
      <c r="BU48" s="10">
        <f>'TuitionData-2Yr'!AA49*($BU$3/$BU$3)</f>
        <v>3262.5</v>
      </c>
      <c r="BV48" s="149"/>
      <c r="CF48" s="3">
        <f>'TuitionData-2Yr'!AN49*($U$3/$CF$3)</f>
        <v>2821.3305174234424</v>
      </c>
      <c r="CK48" s="2">
        <f>'TuitionData-2Yr'!AS49*($CS$3/$CK$3)</f>
        <v>3443.5654596100276</v>
      </c>
      <c r="CL48" s="10">
        <f>'TuitionData-2Yr'!AT49*($CS$3/$CL$3)</f>
        <v>3718.6018348623857</v>
      </c>
      <c r="CM48" s="10">
        <f>'TuitionData-2Yr'!AU49*($CS$3/$CM$3)</f>
        <v>3669.8326693227091</v>
      </c>
      <c r="CN48" s="10">
        <f>'TuitionData-2Yr'!AV49*($CS$3/$CN$3)</f>
        <v>3802.8948057616763</v>
      </c>
      <c r="CO48" s="10">
        <f>'TuitionData-2Yr'!AW49*($CS$3/$CO$3)</f>
        <v>3800.3732876712329</v>
      </c>
      <c r="CP48" s="10">
        <f>'TuitionData-2Yr'!AX49*($CS$3/$CP$3)</f>
        <v>3771.645824590852</v>
      </c>
      <c r="CQ48" s="10">
        <f>'TuitionData-2Yr'!AY49*($CS$3/$CQ$3)</f>
        <v>4153.4981147884373</v>
      </c>
      <c r="CR48" s="10">
        <f>'TuitionData-2Yr'!AZ49*($CS$3/$CR$3)</f>
        <v>4181.7456359102252</v>
      </c>
      <c r="CS48" s="379">
        <f>'TuitionData-2Yr'!BA49*($CS$3/$CS$3)</f>
        <v>4251</v>
      </c>
      <c r="DI48" s="10">
        <f>'TuitionData-2Yr'!BS49*($U$3/$DI$3)</f>
        <v>0</v>
      </c>
      <c r="DJ48" s="10">
        <f>'TuitionData-2Yr'!BT49*($U$3/$DJ$3)</f>
        <v>0</v>
      </c>
      <c r="DK48" s="10">
        <f>'TuitionData-2Yr'!BU49*($U$3/$DK$3)</f>
        <v>0</v>
      </c>
      <c r="DL48" s="10">
        <f>'TuitionData-2Yr'!BV49*($U$3/$DL$3)</f>
        <v>0</v>
      </c>
      <c r="DM48" s="10">
        <f>'TuitionData-2Yr'!BW49*($U$3/$DM$3)</f>
        <v>0</v>
      </c>
      <c r="DN48" s="10">
        <f>'TuitionData-2Yr'!BX49*($DQ$3/$DN$3)</f>
        <v>2835.2832563994966</v>
      </c>
      <c r="DO48" s="10">
        <f>'TuitionData-2Yr'!BY49*($DQ$3/$DO$3)</f>
        <v>0</v>
      </c>
      <c r="DP48" s="10">
        <f>'TuitionData-2Yr'!BZ49*($DQ$3/$DP$3)</f>
        <v>0</v>
      </c>
      <c r="DQ48" s="10">
        <f>'TuitionData-2Yr'!CA49*($DQ$3/$DQ$3)</f>
        <v>5140</v>
      </c>
    </row>
    <row r="49" spans="1:121">
      <c r="A49" s="127" t="s">
        <v>133</v>
      </c>
      <c r="L49" s="10">
        <f>'TuitionData-4Yr'!P50*($Y$3/$L$3)</f>
        <v>5846.6356916578679</v>
      </c>
      <c r="Q49" s="10">
        <f>'TuitionData-4Yr'!U50*($Y$3/$Q$3)</f>
        <v>6821.2144846796655</v>
      </c>
      <c r="R49" s="10">
        <f>'TuitionData-4Yr'!V50*($Y$3/$R$3)</f>
        <v>6744.9137614678903</v>
      </c>
      <c r="S49" s="10">
        <f>'TuitionData-4Yr'!W50*($Y$3/$S$3)</f>
        <v>6654.2470119521904</v>
      </c>
      <c r="T49" s="10">
        <f>'TuitionData-4Yr'!X50*($Y$3/$T$3)</f>
        <v>6692.1972937581841</v>
      </c>
      <c r="U49" s="10">
        <f>'TuitionData-4Yr'!Y50*($Y$3/$U$3)</f>
        <v>6743.0034246575342</v>
      </c>
      <c r="V49" s="10">
        <f>'TuitionData-4Yr'!Z50*($Y$3/$V$3)</f>
        <v>6761.0205623164084</v>
      </c>
      <c r="W49" s="10">
        <f>'TuitionData-4Yr'!AA50*($Y$3/$W$3)</f>
        <v>6763.5358190196903</v>
      </c>
      <c r="X49" s="10">
        <f>'TuitionData-4Yr'!AB50*($Y$3/$X$3)</f>
        <v>6996.5386533665842</v>
      </c>
      <c r="Y49" s="10">
        <f>'TuitionData-4Yr'!AC50*($Y$3/$Y$3)</f>
        <v>7107.5</v>
      </c>
      <c r="Z49" s="149"/>
      <c r="AJ49" s="3">
        <f>'TuitionData-4Yr'!AQ50*($AW$3/$AJ$3)</f>
        <v>12477.820485744458</v>
      </c>
      <c r="AO49" s="3">
        <f>'TuitionData-4Yr'!AV50*($AW$3/$AO$3)</f>
        <v>14794.26183844011</v>
      </c>
      <c r="AP49" s="3">
        <f>'TuitionData-4Yr'!AW50*($AW$3/$AP$3)</f>
        <v>14633.5376146789</v>
      </c>
      <c r="AQ49" s="3">
        <f>'TuitionData-4Yr'!AX50*($AW$3/$AQ$3)</f>
        <v>14500.525896414341</v>
      </c>
      <c r="AR49" s="3">
        <f>'TuitionData-4Yr'!AY50*($AW$3/$AR$3)</f>
        <v>12045.52771715408</v>
      </c>
      <c r="AS49" s="3">
        <f>'TuitionData-4Yr'!AZ50*($AW$3/$AS$3)</f>
        <v>12193.366438356165</v>
      </c>
      <c r="AT49" s="3">
        <f>'TuitionData-4Yr'!BA50*($AW$3/$AT$3)</f>
        <v>12308.827528325641</v>
      </c>
      <c r="AU49" s="3">
        <f>'TuitionData-4Yr'!BB50*($AW$3/$AU$3)</f>
        <v>12435.881022203603</v>
      </c>
      <c r="AV49" s="3">
        <f>'TuitionData-4Yr'!BC50*($AW$3/$AV$3)</f>
        <v>12763.990024937657</v>
      </c>
      <c r="AW49" s="3">
        <f>'TuitionData-4Yr'!BD50*($AW$3/$AW$3)</f>
        <v>12902.5</v>
      </c>
      <c r="BH49" s="3">
        <f>'TuitionData-2Yr'!N50*($U$3/$BH$3)</f>
        <v>3448.4984160506865</v>
      </c>
      <c r="BM49" s="10">
        <f>'TuitionData-2Yr'!S50*($BU$3/$BM$3)</f>
        <v>4344.8022284122562</v>
      </c>
      <c r="BN49" s="10">
        <f>'TuitionData-2Yr'!T50*($BU$3/$BN$3)</f>
        <v>4304.2128440366978</v>
      </c>
      <c r="BO49" s="10">
        <f>'TuitionData-2Yr'!U50*($BU$3/$BO$3)</f>
        <v>4203.537848605577</v>
      </c>
      <c r="BP49" s="10">
        <f>'TuitionData-2Yr'!V50*($BU$3/$BP$3)</f>
        <v>4163.5233522479266</v>
      </c>
      <c r="BQ49" s="10">
        <f>'TuitionData-2Yr'!W50*($BU$3/$BQ$3)</f>
        <v>4159.8184931506848</v>
      </c>
      <c r="BR49" s="10">
        <f>'TuitionData-2Yr'!X50*($BU$3/$BR$3)</f>
        <v>4197.4519513218638</v>
      </c>
      <c r="BS49" s="10">
        <f>'TuitionData-2Yr'!Y50*($BU$3/$BS$3)</f>
        <v>4266.3091746962718</v>
      </c>
      <c r="BT49" s="10">
        <f>'TuitionData-2Yr'!Z50*($BU$3/$BT$3)</f>
        <v>4127.3117206982552</v>
      </c>
      <c r="BU49" s="10">
        <f>'TuitionData-2Yr'!AA50*($BU$3/$BU$3)</f>
        <v>4123</v>
      </c>
      <c r="BV49" s="149"/>
      <c r="CF49" s="3">
        <f>'TuitionData-2Yr'!AN50*($U$3/$CF$3)</f>
        <v>4276.7053854276664</v>
      </c>
      <c r="CK49" s="2">
        <f>'TuitionData-2Yr'!AS50*($CS$3/$CK$3)</f>
        <v>4892.0222841225623</v>
      </c>
      <c r="CL49" s="10">
        <f>'TuitionData-2Yr'!AT50*($CS$3/$CL$3)</f>
        <v>4557.9963302752294</v>
      </c>
      <c r="CM49" s="10">
        <f>'TuitionData-2Yr'!AU50*($CS$3/$CM$3)</f>
        <v>4398.5976095617525</v>
      </c>
      <c r="CN49" s="10">
        <f>'TuitionData-2Yr'!AV50*($CS$3/$CN$3)</f>
        <v>4483.547795722392</v>
      </c>
      <c r="CO49" s="10">
        <f>'TuitionData-2Yr'!AW50*($CS$3/$CO$3)</f>
        <v>4795.9212328767126</v>
      </c>
      <c r="CP49" s="10">
        <f>'TuitionData-2Yr'!AX50*($CS$3/$CP$3)</f>
        <v>4644.8308854385232</v>
      </c>
      <c r="CQ49" s="10">
        <f>'TuitionData-2Yr'!AY50*($CS$3/$CQ$3)</f>
        <v>5046.7565982404694</v>
      </c>
      <c r="CR49" s="10">
        <f>'TuitionData-2Yr'!AZ50*($CS$3/$CR$3)</f>
        <v>4695.5610972568584</v>
      </c>
      <c r="CS49" s="379">
        <f>'TuitionData-2Yr'!BA50*($CS$3/$CS$3)</f>
        <v>4749.5</v>
      </c>
      <c r="DI49" s="10">
        <f>'TuitionData-2Yr'!BS50*($U$3/$DI$3)</f>
        <v>0</v>
      </c>
      <c r="DJ49" s="10">
        <f>'TuitionData-2Yr'!BT50*($U$3/$DJ$3)</f>
        <v>0</v>
      </c>
      <c r="DK49" s="10">
        <f>'TuitionData-2Yr'!BU50*($U$3/$DK$3)</f>
        <v>0</v>
      </c>
      <c r="DL49" s="10">
        <f>'TuitionData-2Yr'!BV50*($U$3/$DL$3)</f>
        <v>0</v>
      </c>
      <c r="DM49" s="10">
        <f>'TuitionData-2Yr'!BW50*($U$3/$DM$3)</f>
        <v>0</v>
      </c>
      <c r="DN49" s="10">
        <f>'TuitionData-2Yr'!BX50*($DQ$3/$DN$3)</f>
        <v>0</v>
      </c>
      <c r="DO49" s="10">
        <f>'TuitionData-2Yr'!BY50*($DQ$3/$DO$3)</f>
        <v>0</v>
      </c>
      <c r="DP49" s="10">
        <f>'TuitionData-2Yr'!BZ50*($DQ$3/$DP$3)</f>
        <v>0</v>
      </c>
      <c r="DQ49" s="10">
        <f>'TuitionData-2Yr'!CA50*($DQ$3/$DQ$3)</f>
        <v>0</v>
      </c>
    </row>
    <row r="50" spans="1:121">
      <c r="A50" s="127" t="s">
        <v>134</v>
      </c>
      <c r="L50" s="10">
        <f>'TuitionData-4Yr'!P51*($Y$3/$L$3)</f>
        <v>7838.3822597676881</v>
      </c>
      <c r="Q50" s="10">
        <f>'TuitionData-4Yr'!U51*($Y$3/$Q$3)</f>
        <v>9057.8272980501388</v>
      </c>
      <c r="R50" s="10">
        <f>'TuitionData-4Yr'!V51*($Y$3/$R$3)</f>
        <v>9851.515596330275</v>
      </c>
      <c r="S50" s="10">
        <f>'TuitionData-4Yr'!W51*($Y$3/$S$3)</f>
        <v>9523.250996015935</v>
      </c>
      <c r="T50" s="10">
        <f>'TuitionData-4Yr'!X51*($Y$3/$T$3)</f>
        <v>9910.606721955477</v>
      </c>
      <c r="U50" s="10">
        <f>'TuitionData-4Yr'!Y51*($Y$3/$U$3)</f>
        <v>10286.630136986301</v>
      </c>
      <c r="V50" s="10">
        <f>'TuitionData-4Yr'!Z51*($Y$3/$V$3)</f>
        <v>10285.092740243392</v>
      </c>
      <c r="W50" s="10">
        <f>'TuitionData-4Yr'!AA51*($Y$3/$W$3)</f>
        <v>10267.857561793046</v>
      </c>
      <c r="X50" s="10">
        <f>'TuitionData-4Yr'!AB51*($Y$3/$X$3)</f>
        <v>9826.0847880299261</v>
      </c>
      <c r="Y50" s="10">
        <f>'TuitionData-4Yr'!AC51*($Y$3/$Y$3)</f>
        <v>9662.5</v>
      </c>
      <c r="Z50" s="149"/>
      <c r="AJ50" s="3">
        <f>'TuitionData-4Yr'!AQ51*($AW$3/$AJ$3)</f>
        <v>14654.394931362198</v>
      </c>
      <c r="AO50" s="3">
        <f>'TuitionData-4Yr'!AV51*($AW$3/$AO$3)</f>
        <v>19022.573816155989</v>
      </c>
      <c r="AP50" s="3">
        <f>'TuitionData-4Yr'!AW51*($AW$3/$AP$3)</f>
        <v>19029.831192660553</v>
      </c>
      <c r="AQ50" s="3">
        <f>'TuitionData-4Yr'!AX51*($AW$3/$AQ$3)</f>
        <v>19406.27888446215</v>
      </c>
      <c r="AR50" s="3">
        <f>'TuitionData-4Yr'!AY51*($AW$3/$AR$3)</f>
        <v>19655.591444783935</v>
      </c>
      <c r="AS50" s="3">
        <f>'TuitionData-4Yr'!AZ51*($AW$3/$AS$3)</f>
        <v>18898.643835616436</v>
      </c>
      <c r="AT50" s="3">
        <f>'TuitionData-4Yr'!BA51*($AW$3/$AT$3)</f>
        <v>18525.905161561059</v>
      </c>
      <c r="AU50" s="3">
        <f>'TuitionData-4Yr'!BB51*($AW$3/$AU$3)</f>
        <v>18800.475911185589</v>
      </c>
      <c r="AV50" s="3">
        <f>'TuitionData-4Yr'!BC51*($AW$3/$AV$3)</f>
        <v>18174.822942643394</v>
      </c>
      <c r="AW50" s="3">
        <f>'TuitionData-4Yr'!BD51*($AW$3/$AW$3)</f>
        <v>18081</v>
      </c>
      <c r="BH50" s="3">
        <f>'TuitionData-2Yr'!N51*($U$3/$BH$3)</f>
        <v>4245.2544878563886</v>
      </c>
      <c r="BM50" s="10">
        <f>'TuitionData-2Yr'!S51*($BU$3/$BM$3)</f>
        <v>4711.8885793871859</v>
      </c>
      <c r="BN50" s="10">
        <f>'TuitionData-2Yr'!T51*($BU$3/$BN$3)</f>
        <v>5019.5229357798171</v>
      </c>
      <c r="BO50" s="10">
        <f>'TuitionData-2Yr'!U51*($BU$3/$BO$3)</f>
        <v>4619.6653386454182</v>
      </c>
      <c r="BP50" s="10">
        <f>'TuitionData-2Yr'!V51*($BU$3/$BP$3)</f>
        <v>4792.886948930598</v>
      </c>
      <c r="BQ50" s="10">
        <f>'TuitionData-2Yr'!W51*($BU$3/$BQ$3)</f>
        <v>5095.1095890410961</v>
      </c>
      <c r="BR50" s="10">
        <f>'TuitionData-2Yr'!X51*($BU$3/$BR$3)</f>
        <v>5042.9005455308434</v>
      </c>
      <c r="BS50" s="10">
        <f>'TuitionData-2Yr'!Y51*($BU$3/$BS$3)</f>
        <v>5034.4499371596148</v>
      </c>
      <c r="BT50" s="10">
        <f>'TuitionData-2Yr'!Z51*($BU$3/$BT$3)</f>
        <v>4842.0748129675812</v>
      </c>
      <c r="BU50" s="10">
        <f>'TuitionData-2Yr'!AA51*($BU$3/$BU$3)</f>
        <v>4682</v>
      </c>
      <c r="BV50" s="149"/>
      <c r="CF50" s="3">
        <f>'TuitionData-2Yr'!AN51*($U$3/$CF$3)</f>
        <v>7814.6230200633581</v>
      </c>
      <c r="CK50" s="2">
        <f>'TuitionData-2Yr'!AS51*($CS$3/$CK$3)</f>
        <v>8341.8384401114199</v>
      </c>
      <c r="CL50" s="10">
        <f>'TuitionData-2Yr'!AT51*($CS$3/$CL$3)</f>
        <v>8542.1724770642213</v>
      </c>
      <c r="CM50" s="10">
        <f>'TuitionData-2Yr'!AU51*($CS$3/$CM$3)</f>
        <v>8618.9322709163334</v>
      </c>
      <c r="CN50" s="10">
        <f>'TuitionData-2Yr'!AV51*($CS$3/$CN$3)</f>
        <v>8383.6787429070282</v>
      </c>
      <c r="CO50" s="10">
        <f>'TuitionData-2Yr'!AW51*($CS$3/$CO$3)</f>
        <v>9712.3561643835619</v>
      </c>
      <c r="CP50" s="10">
        <f>'TuitionData-2Yr'!AX51*($CS$3/$CP$3)</f>
        <v>9657.4267729752428</v>
      </c>
      <c r="CQ50" s="10">
        <f>'TuitionData-2Yr'!AY51*($CS$3/$CQ$3)</f>
        <v>9641.2434017595315</v>
      </c>
      <c r="CR50" s="10">
        <f>'TuitionData-2Yr'!AZ51*($CS$3/$CR$3)</f>
        <v>8877.3067331670827</v>
      </c>
      <c r="CS50" s="379">
        <f>'TuitionData-2Yr'!BA51*($CS$3/$CS$3)</f>
        <v>8780</v>
      </c>
      <c r="DI50" s="10">
        <f>'TuitionData-2Yr'!BS51*($U$3/$DI$3)</f>
        <v>0</v>
      </c>
      <c r="DJ50" s="10">
        <f>'TuitionData-2Yr'!BT51*($U$3/$DJ$3)</f>
        <v>0</v>
      </c>
      <c r="DK50" s="10">
        <f>'TuitionData-2Yr'!BU51*($U$3/$DK$3)</f>
        <v>0</v>
      </c>
      <c r="DL50" s="10">
        <f>'TuitionData-2Yr'!BV51*($U$3/$DL$3)</f>
        <v>0</v>
      </c>
      <c r="DM50" s="10">
        <f>'TuitionData-2Yr'!BW51*($U$3/$DM$3)</f>
        <v>0</v>
      </c>
      <c r="DN50" s="10">
        <f>'TuitionData-2Yr'!BX51*($DQ$3/$DN$3)</f>
        <v>6471.8422156945035</v>
      </c>
      <c r="DO50" s="10">
        <f>'TuitionData-2Yr'!BY51*($DQ$3/$DO$3)</f>
        <v>6973.7746124842906</v>
      </c>
      <c r="DP50" s="10">
        <f>'TuitionData-2Yr'!BZ51*($DQ$3/$DP$3)</f>
        <v>8750.1246882793021</v>
      </c>
      <c r="DQ50" s="10">
        <f>'TuitionData-2Yr'!CA51*($DQ$3/$DQ$3)</f>
        <v>8600</v>
      </c>
    </row>
    <row r="51" spans="1:121">
      <c r="A51" s="127" t="s">
        <v>135</v>
      </c>
      <c r="L51" s="10">
        <f>'TuitionData-4Yr'!P52*($Y$3/$L$3)</f>
        <v>6136.802534318902</v>
      </c>
      <c r="Q51" s="10">
        <f>'TuitionData-4Yr'!U52*($Y$3/$Q$3)</f>
        <v>7006.4623955431753</v>
      </c>
      <c r="R51" s="10">
        <f>'TuitionData-4Yr'!V52*($Y$3/$R$3)</f>
        <v>7248.5504587155965</v>
      </c>
      <c r="S51" s="10">
        <f>'TuitionData-4Yr'!W52*($Y$3/$S$3)</f>
        <v>7503.2988047808758</v>
      </c>
      <c r="T51" s="10">
        <f>'TuitionData-4Yr'!X52*($Y$3/$T$3)</f>
        <v>7839.2632038411175</v>
      </c>
      <c r="U51" s="10">
        <f>'TuitionData-4Yr'!Y52*($Y$3/$U$3)</f>
        <v>8082.8013698630139</v>
      </c>
      <c r="V51" s="10">
        <f>'TuitionData-4Yr'!Z52*($Y$3/$V$3)</f>
        <v>7824.7654217373065</v>
      </c>
      <c r="W51" s="10">
        <f>'TuitionData-4Yr'!AA52*($Y$3/$W$3)</f>
        <v>8208.5429409300377</v>
      </c>
      <c r="X51" s="10">
        <f>'TuitionData-4Yr'!AB52*($Y$3/$X$3)</f>
        <v>8459.640897755613</v>
      </c>
      <c r="Y51" s="10">
        <f>'TuitionData-4Yr'!AC52*($Y$3/$Y$3)</f>
        <v>8687</v>
      </c>
      <c r="Z51" s="149"/>
      <c r="AJ51" s="3">
        <f>'TuitionData-4Yr'!AQ52*($AW$3/$AJ$3)</f>
        <v>12813.871172122494</v>
      </c>
      <c r="AO51" s="3">
        <f>'TuitionData-4Yr'!AV52*($AW$3/$AO$3)</f>
        <v>8566.8635097493025</v>
      </c>
      <c r="AP51" s="3">
        <f>'TuitionData-4Yr'!AW52*($AW$3/$AP$3)</f>
        <v>9274.3266055045879</v>
      </c>
      <c r="AQ51" s="3">
        <f>'TuitionData-4Yr'!AX52*($AW$3/$AQ$3)</f>
        <v>9361.7848605577674</v>
      </c>
      <c r="AR51" s="3">
        <f>'TuitionData-4Yr'!AY52*($AW$3/$AR$3)</f>
        <v>9874.8109995635095</v>
      </c>
      <c r="AS51" s="3">
        <f>'TuitionData-4Yr'!AZ52*($AW$3/$AS$3)</f>
        <v>10264.623287671233</v>
      </c>
      <c r="AT51" s="3">
        <f>'TuitionData-4Yr'!BA52*($AW$3/$AT$3)</f>
        <v>10372.411246328158</v>
      </c>
      <c r="AU51" s="3">
        <f>'TuitionData-4Yr'!BB52*($AW$3/$AU$3)</f>
        <v>10856.526183493927</v>
      </c>
      <c r="AV51" s="3">
        <f>'TuitionData-4Yr'!BC52*($AW$3/$AV$3)</f>
        <v>11747.042394014965</v>
      </c>
      <c r="AW51" s="3">
        <f>'TuitionData-4Yr'!BD52*($AW$3/$AW$3)</f>
        <v>11854</v>
      </c>
      <c r="BH51" s="3">
        <f>'TuitionData-2Yr'!N52*($U$3/$BH$3)</f>
        <v>3951.71277719113</v>
      </c>
      <c r="BM51" s="10">
        <f>'TuitionData-2Yr'!S52*($BU$3/$BM$3)</f>
        <v>5043.7437325905294</v>
      </c>
      <c r="BN51" s="10">
        <f>'TuitionData-2Yr'!T52*($BU$3/$BN$3)</f>
        <v>5059.3871559633035</v>
      </c>
      <c r="BO51" s="10">
        <f>'TuitionData-2Yr'!U52*($BU$3/$BO$3)</f>
        <v>5765.0996015936253</v>
      </c>
      <c r="BP51" s="10">
        <f>'TuitionData-2Yr'!V52*($BU$3/$BP$3)</f>
        <v>5513.6097773897864</v>
      </c>
      <c r="BQ51" s="10">
        <f>'TuitionData-2Yr'!W52*($BU$3/$BQ$3)</f>
        <v>4737.7602739726026</v>
      </c>
      <c r="BR51" s="10">
        <f>'TuitionData-2Yr'!X52*($BU$3/$BR$3)</f>
        <v>4960.7184221569451</v>
      </c>
      <c r="BS51" s="10">
        <f>'TuitionData-2Yr'!Y52*($BU$3/$BS$3)</f>
        <v>5300.0687054880609</v>
      </c>
      <c r="BT51" s="10">
        <f>'TuitionData-2Yr'!Z52*($BU$3/$BT$3)</f>
        <v>5624.4987531172073</v>
      </c>
      <c r="BU51" s="10">
        <f>'TuitionData-2Yr'!AA52*($BU$3/$BU$3)</f>
        <v>5687</v>
      </c>
      <c r="BV51" s="149"/>
      <c r="CF51" s="3">
        <f>'TuitionData-2Yr'!AN52*($U$3/$CF$3)</f>
        <v>3951.71277719113</v>
      </c>
      <c r="CK51" s="2">
        <f>'TuitionData-2Yr'!AS52*($CS$3/$CK$3)</f>
        <v>5043.7437325905294</v>
      </c>
      <c r="CL51" s="10">
        <f>'TuitionData-2Yr'!AT52*($CS$3/$CL$3)</f>
        <v>5059.3871559633035</v>
      </c>
      <c r="CM51" s="10">
        <f>'TuitionData-2Yr'!AU52*($CS$3/$CM$3)</f>
        <v>5765.0996015936253</v>
      </c>
      <c r="CN51" s="10">
        <f>'TuitionData-2Yr'!AV52*($CS$3/$CN$3)</f>
        <v>5513.6097773897864</v>
      </c>
      <c r="CO51" s="10">
        <f>'TuitionData-2Yr'!AW52*($CS$3/$CO$3)</f>
        <v>4737.7602739726026</v>
      </c>
      <c r="CP51" s="10">
        <f>'TuitionData-2Yr'!AX52*($CS$3/$CP$3)</f>
        <v>4960.7184221569451</v>
      </c>
      <c r="CQ51" s="10">
        <f>'TuitionData-2Yr'!AY52*($CS$3/$CQ$3)</f>
        <v>5300.0687054880609</v>
      </c>
      <c r="CR51" s="10">
        <f>'TuitionData-2Yr'!AZ52*($CS$3/$CR$3)</f>
        <v>5624.4987531172073</v>
      </c>
      <c r="CS51" s="379">
        <f>'TuitionData-2Yr'!BA52*($CS$3/$CS$3)</f>
        <v>5687</v>
      </c>
      <c r="DI51" s="10">
        <f>'TuitionData-2Yr'!BS52*($U$3/$DI$3)</f>
        <v>0</v>
      </c>
      <c r="DJ51" s="10">
        <f>'TuitionData-2Yr'!BT52*($U$3/$DJ$3)</f>
        <v>0</v>
      </c>
      <c r="DK51" s="10">
        <f>'TuitionData-2Yr'!BU52*($U$3/$DK$3)</f>
        <v>0</v>
      </c>
      <c r="DL51" s="10">
        <f>'TuitionData-2Yr'!BV52*($U$3/$DL$3)</f>
        <v>0</v>
      </c>
      <c r="DM51" s="10">
        <f>'TuitionData-2Yr'!BW52*($U$3/$DM$3)</f>
        <v>0</v>
      </c>
      <c r="DN51" s="10">
        <f>'TuitionData-2Yr'!BX52*($DQ$3/$DN$3)</f>
        <v>0</v>
      </c>
      <c r="DO51" s="10">
        <f>'TuitionData-2Yr'!BY52*($DQ$3/$DO$3)</f>
        <v>0</v>
      </c>
      <c r="DP51" s="10">
        <f>'TuitionData-2Yr'!BZ52*($DQ$3/$DP$3)</f>
        <v>0</v>
      </c>
      <c r="DQ51" s="10">
        <f>'TuitionData-2Yr'!CA52*($DQ$3/$DQ$3)</f>
        <v>0</v>
      </c>
    </row>
    <row r="52" spans="1:121">
      <c r="A52" s="129" t="s">
        <v>136</v>
      </c>
      <c r="B52" s="18"/>
      <c r="C52" s="18"/>
      <c r="D52" s="18"/>
      <c r="E52" s="18"/>
      <c r="F52" s="18"/>
      <c r="G52" s="18"/>
      <c r="H52" s="18"/>
      <c r="I52" s="18"/>
      <c r="J52" s="18"/>
      <c r="K52" s="18"/>
      <c r="L52" s="10">
        <f>'TuitionData-4Yr'!P53*($Y$3/$L$3)</f>
        <v>6214.3526927138337</v>
      </c>
      <c r="M52" s="18"/>
      <c r="N52" s="18"/>
      <c r="O52" s="18"/>
      <c r="P52" s="18"/>
      <c r="Q52" s="10">
        <f>'TuitionData-4Yr'!U53*($Y$3/$Q$3)</f>
        <v>7516.7465181058487</v>
      </c>
      <c r="R52" s="10">
        <f>'TuitionData-4Yr'!V53*($Y$3/$R$3)</f>
        <v>7830.2311926605507</v>
      </c>
      <c r="S52" s="10">
        <f>'TuitionData-4Yr'!W53*($Y$3/$S$3)</f>
        <v>7891.2509960159359</v>
      </c>
      <c r="T52" s="10">
        <f>'TuitionData-4Yr'!X53*($Y$3/$T$3)</f>
        <v>8227.6735050196421</v>
      </c>
      <c r="U52" s="10">
        <f>'TuitionData-4Yr'!Y53*($Y$3/$U$3)</f>
        <v>8091.1849315068494</v>
      </c>
      <c r="V52" s="10">
        <f>'TuitionData-4Yr'!Z53*($Y$3/$V$3)</f>
        <v>7969.6114141838025</v>
      </c>
      <c r="W52" s="10">
        <f>'TuitionData-4Yr'!AA53*($Y$3/$W$3)</f>
        <v>8139.8307498952663</v>
      </c>
      <c r="X52" s="10">
        <f>'TuitionData-4Yr'!AB53*($Y$3/$X$3)</f>
        <v>8229.1870324189531</v>
      </c>
      <c r="Y52" s="10">
        <f>'TuitionData-4Yr'!AC53*($Y$3/$Y$3)</f>
        <v>8013</v>
      </c>
      <c r="Z52" s="90"/>
      <c r="AA52" s="18"/>
      <c r="AB52" s="18"/>
      <c r="AC52" s="18"/>
      <c r="AD52" s="18"/>
      <c r="AE52" s="18"/>
      <c r="AF52" s="18"/>
      <c r="AG52" s="18"/>
      <c r="AH52" s="18"/>
      <c r="AI52" s="18"/>
      <c r="AJ52" s="3">
        <f>'TuitionData-4Yr'!AQ53*($AW$3/$AJ$3)</f>
        <v>19198.834213305177</v>
      </c>
      <c r="AK52" s="18"/>
      <c r="AL52" s="18"/>
      <c r="AM52" s="18"/>
      <c r="AN52" s="18"/>
      <c r="AO52" s="3">
        <f>'TuitionData-4Yr'!AV53*($AW$3/$AO$3)</f>
        <v>16123.387186629525</v>
      </c>
      <c r="AP52" s="3">
        <f>'TuitionData-4Yr'!AW53*($AW$3/$AP$3)</f>
        <v>16334.22385321101</v>
      </c>
      <c r="AQ52" s="3">
        <f>'TuitionData-4Yr'!AX53*($AW$3/$AQ$3)</f>
        <v>16097.848605577688</v>
      </c>
      <c r="AR52" s="3">
        <f>'TuitionData-4Yr'!AY53*($AW$3/$AR$3)</f>
        <v>16319.643823657791</v>
      </c>
      <c r="AS52" s="3">
        <f>'TuitionData-4Yr'!AZ53*($AW$3/$AS$3)</f>
        <v>16027.273972602739</v>
      </c>
      <c r="AT52" s="3">
        <f>'TuitionData-4Yr'!BA53*($AW$3/$AT$3)</f>
        <v>15749.176668065465</v>
      </c>
      <c r="AU52" s="3">
        <f>'TuitionData-4Yr'!BB53*($AW$3/$AU$3)</f>
        <v>16111.470465018852</v>
      </c>
      <c r="AV52" s="3">
        <f>'TuitionData-4Yr'!BC53*($AW$3/$AV$3)</f>
        <v>16506.194513715713</v>
      </c>
      <c r="AW52" s="3">
        <f>'TuitionData-4Yr'!BD53*($AW$3/$AW$3)</f>
        <v>15728</v>
      </c>
      <c r="AX52" s="62"/>
      <c r="AY52" s="18"/>
      <c r="AZ52" s="18"/>
      <c r="BA52" s="18"/>
      <c r="BB52" s="18"/>
      <c r="BC52" s="18"/>
      <c r="BD52" s="18"/>
      <c r="BE52" s="18"/>
      <c r="BF52" s="18"/>
      <c r="BG52" s="18"/>
      <c r="BH52" s="18">
        <f>'TuitionData-2Yr'!N53*($U$3/$BH$3)</f>
        <v>3100.6884899683209</v>
      </c>
      <c r="BI52" s="18"/>
      <c r="BJ52" s="18"/>
      <c r="BK52" s="18"/>
      <c r="BL52" s="18"/>
      <c r="BM52" s="10">
        <f>'TuitionData-2Yr'!S53*($BU$3/$BM$3)</f>
        <v>3785.6490250696379</v>
      </c>
      <c r="BN52" s="10">
        <f>'TuitionData-2Yr'!T53*($BU$3/$BN$3)</f>
        <v>3921.8532110091746</v>
      </c>
      <c r="BO52" s="10">
        <f>'TuitionData-2Yr'!U53*($BU$3/$BO$3)</f>
        <v>3967.8406374501988</v>
      </c>
      <c r="BP52" s="10">
        <f>'TuitionData-2Yr'!V53*($BU$3/$BP$3)</f>
        <v>4084.9864687909208</v>
      </c>
      <c r="BQ52" s="10">
        <f>'TuitionData-2Yr'!W53*($BU$3/$BQ$3)</f>
        <v>4581.0924657534242</v>
      </c>
      <c r="BR52" s="10">
        <f>'TuitionData-2Yr'!X53*($BU$3/$BR$3)</f>
        <v>4557.5123793537559</v>
      </c>
      <c r="BS52" s="10">
        <f>'TuitionData-2Yr'!Y53*($BU$3/$BS$3)</f>
        <v>4589.3590280687058</v>
      </c>
      <c r="BT52" s="10">
        <f>'TuitionData-2Yr'!Z53*($BU$3/$BT$3)</f>
        <v>4406.0947630922701</v>
      </c>
      <c r="BU52" s="10">
        <f>'TuitionData-2Yr'!AA53*($BU$3/$BU$3)</f>
        <v>4371</v>
      </c>
      <c r="BV52" s="90"/>
      <c r="BW52" s="18"/>
      <c r="BX52" s="18"/>
      <c r="BY52" s="18"/>
      <c r="BZ52" s="18"/>
      <c r="CA52" s="18"/>
      <c r="CB52" s="18"/>
      <c r="CC52" s="18"/>
      <c r="CD52" s="18"/>
      <c r="CE52" s="18"/>
      <c r="CF52" s="18">
        <f>'TuitionData-2Yr'!AN53*($U$3/$CF$3)</f>
        <v>18348.823653643085</v>
      </c>
      <c r="CG52" s="18"/>
      <c r="CH52" s="18"/>
      <c r="CI52" s="18"/>
      <c r="CJ52" s="18"/>
      <c r="CK52" s="2">
        <f>'TuitionData-2Yr'!AS53*($CS$3/$CK$3)</f>
        <v>5514.2506963788301</v>
      </c>
      <c r="CL52" s="10">
        <f>'TuitionData-2Yr'!AT53*($CS$3/$CL$3)</f>
        <v>5691.0385321100921</v>
      </c>
      <c r="CM52" s="10">
        <f>'TuitionData-2Yr'!AU53*($CS$3/$CM$3)</f>
        <v>5764.0159362549794</v>
      </c>
      <c r="CN52" s="10">
        <f>'TuitionData-2Yr'!AV53*($CS$3/$CN$3)</f>
        <v>5954.3780008729809</v>
      </c>
      <c r="CO52" s="10">
        <f>'TuitionData-2Yr'!AW53*($CS$3/$CO$3)</f>
        <v>5541.534246575342</v>
      </c>
      <c r="CP52" s="10">
        <f>'TuitionData-2Yr'!AX53*($CS$3/$CP$3)</f>
        <v>5527.2614351657576</v>
      </c>
      <c r="CQ52" s="10">
        <f>'TuitionData-2Yr'!AY53*($CS$3/$CQ$3)</f>
        <v>5576.9685798072896</v>
      </c>
      <c r="CR52" s="10">
        <f>'TuitionData-2Yr'!AZ53*($CS$3/$CR$3)</f>
        <v>6335.7007481296769</v>
      </c>
      <c r="CS52" s="379">
        <f>'TuitionData-2Yr'!BA53*($CS$3/$CS$3)</f>
        <v>6352</v>
      </c>
      <c r="CT52" s="18"/>
      <c r="CU52" s="18"/>
      <c r="CV52" s="18"/>
      <c r="CW52" s="18"/>
      <c r="CX52" s="18"/>
      <c r="CY52" s="18"/>
      <c r="CZ52" s="18"/>
      <c r="DA52" s="18"/>
      <c r="DB52" s="18"/>
      <c r="DC52" s="18"/>
      <c r="DD52" s="18"/>
      <c r="DE52" s="18"/>
      <c r="DF52" s="18"/>
      <c r="DG52" s="18"/>
      <c r="DH52" s="18"/>
      <c r="DI52" s="35">
        <f>'TuitionData-2Yr'!BS53*($U$3/$DI$3)</f>
        <v>0</v>
      </c>
      <c r="DJ52" s="35">
        <f>'TuitionData-2Yr'!BT53*($U$3/$DJ$3)</f>
        <v>0</v>
      </c>
      <c r="DK52" s="35">
        <f>'TuitionData-2Yr'!BU53*($U$3/$DK$3)</f>
        <v>0</v>
      </c>
      <c r="DL52" s="35">
        <f>'TuitionData-2Yr'!BV53*($U$3/$DL$3)</f>
        <v>0</v>
      </c>
      <c r="DM52" s="35">
        <f>'TuitionData-2Yr'!BW53*($U$3/$DM$3)</f>
        <v>0</v>
      </c>
      <c r="DN52" s="35">
        <f>'TuitionData-2Yr'!BX53*($DQ$3/$DN$3)</f>
        <v>4228.2702475870756</v>
      </c>
      <c r="DO52" s="35">
        <f>'TuitionData-2Yr'!BY53*($DQ$3/$DO$3)</f>
        <v>4318.6124842899035</v>
      </c>
      <c r="DP52" s="35">
        <f>'TuitionData-2Yr'!BZ53*($DQ$3/$DP$3)</f>
        <v>0</v>
      </c>
      <c r="DQ52" s="35">
        <f>'TuitionData-2Yr'!CA53*($DQ$3/$DQ$3)</f>
        <v>0</v>
      </c>
    </row>
    <row r="53" spans="1:121">
      <c r="A53" s="127" t="s">
        <v>137</v>
      </c>
      <c r="L53" s="10">
        <f>'TuitionData-4Yr'!P54*($Y$3/$L$3)</f>
        <v>7881.6810982048582</v>
      </c>
      <c r="Q53" s="10">
        <f>'TuitionData-4Yr'!U54*($Y$3/$Q$3)</f>
        <v>8416.2785515320338</v>
      </c>
      <c r="R53" s="10">
        <f>'TuitionData-4Yr'!V54*($Y$3/$R$3)</f>
        <v>8675.8018348623864</v>
      </c>
      <c r="S53" s="10">
        <f>'TuitionData-4Yr'!W54*($Y$3/$S$3)</f>
        <v>9162.3904382470118</v>
      </c>
      <c r="T53" s="10">
        <f>'TuitionData-4Yr'!X54*($Y$3/$T$3)</f>
        <v>9439.9196857267561</v>
      </c>
      <c r="U53" s="10">
        <f>'TuitionData-4Yr'!Y54*($Y$3/$U$3)</f>
        <v>9379.6335616438355</v>
      </c>
      <c r="V53" s="10">
        <f>'TuitionData-4Yr'!Z54*($Y$3/$V$3)</f>
        <v>9370.3029794376835</v>
      </c>
      <c r="W53" s="10">
        <f>'TuitionData-4Yr'!AA54*($Y$3/$W$3)</f>
        <v>9868.9166317553427</v>
      </c>
      <c r="X53" s="10">
        <f>'TuitionData-4Yr'!AB54*($Y$3/$X$3)</f>
        <v>10210.683291770574</v>
      </c>
      <c r="Y53" s="10">
        <f>'TuitionData-4Yr'!AC54*($Y$3/$Y$3)</f>
        <v>10298</v>
      </c>
      <c r="Z53" s="149"/>
      <c r="AJ53" s="3">
        <f>'TuitionData-4Yr'!AQ54*($AW$3/$AJ$3)</f>
        <v>16329.478352692715</v>
      </c>
      <c r="AO53" s="3">
        <f>'TuitionData-4Yr'!AV54*($AW$3/$AO$3)</f>
        <v>17992.345403899719</v>
      </c>
      <c r="AP53" s="3">
        <f>'TuitionData-4Yr'!AW54*($AW$3/$AP$3)</f>
        <v>18541.915596330276</v>
      </c>
      <c r="AQ53" s="3">
        <f>'TuitionData-4Yr'!AX54*($AW$3/$AQ$3)</f>
        <v>19419.824701195219</v>
      </c>
      <c r="AR53" s="3">
        <f>'TuitionData-4Yr'!AY54*($AW$3/$AR$3)</f>
        <v>19714.894805761676</v>
      </c>
      <c r="AS53" s="3">
        <f>'TuitionData-4Yr'!AZ54*($AW$3/$AS$3)</f>
        <v>19607.578767123287</v>
      </c>
      <c r="AT53" s="3">
        <f>'TuitionData-4Yr'!BA54*($AW$3/$AT$3)</f>
        <v>19013.861519093582</v>
      </c>
      <c r="AU53" s="3">
        <f>'TuitionData-4Yr'!BB54*($AW$3/$AU$3)</f>
        <v>20649.551738583996</v>
      </c>
      <c r="AV53" s="3">
        <f>'TuitionData-4Yr'!BC54*($AW$3/$AV$3)</f>
        <v>20524.129675810476</v>
      </c>
      <c r="AW53" s="3">
        <f>'TuitionData-4Yr'!BD54*($AW$3/$AW$3)</f>
        <v>20567</v>
      </c>
      <c r="BH53" s="3">
        <f>'TuitionData-2Yr'!N54*($U$3/$BH$3)</f>
        <v>3798.7750791974659</v>
      </c>
      <c r="BM53" s="10">
        <f>'TuitionData-2Yr'!S54*($BU$3/$BM$3)</f>
        <v>4416.4011142061281</v>
      </c>
      <c r="BN53" s="10">
        <f>'TuitionData-2Yr'!T54*($BU$3/$BN$3)</f>
        <v>4251.4348623853211</v>
      </c>
      <c r="BO53" s="10">
        <f>'TuitionData-2Yr'!U54*($BU$3/$BO$3)</f>
        <v>4270.7250996015937</v>
      </c>
      <c r="BP53" s="10">
        <f>'TuitionData-2Yr'!V54*($BU$3/$BP$3)</f>
        <v>4394.8598865124395</v>
      </c>
      <c r="BQ53" s="10">
        <f>'TuitionData-2Yr'!W54*($BU$3/$BQ$3)</f>
        <v>4607.8150684931506</v>
      </c>
      <c r="BR53" s="10">
        <f>'TuitionData-2Yr'!X54*($BU$3/$BR$3)</f>
        <v>4653.5627360469998</v>
      </c>
      <c r="BS53" s="10">
        <f>'TuitionData-2Yr'!Y54*($BU$3/$BS$3)</f>
        <v>4841.6455802262253</v>
      </c>
      <c r="BT53" s="10">
        <f>'TuitionData-2Yr'!Z54*($BU$3/$BT$3)</f>
        <v>4944.8379052369082</v>
      </c>
      <c r="BU53" s="10">
        <f>'TuitionData-2Yr'!AA54*($BU$3/$BU$3)</f>
        <v>5096</v>
      </c>
      <c r="BV53" s="149"/>
      <c r="CF53" s="3">
        <f>'TuitionData-2Yr'!AN54*($U$3/$CF$3)</f>
        <v>7897.2587117212252</v>
      </c>
      <c r="CK53" s="2">
        <f>'TuitionData-2Yr'!AS54*($CS$3/$CK$3)</f>
        <v>9434.0055710306406</v>
      </c>
      <c r="CL53" s="10">
        <f>'TuitionData-2Yr'!AT54*($CS$3/$CL$3)</f>
        <v>9711.1486238532107</v>
      </c>
      <c r="CM53" s="10">
        <f>'TuitionData-2Yr'!AU54*($CS$3/$CM$3)</f>
        <v>9282.6772908366529</v>
      </c>
      <c r="CN53" s="10">
        <f>'TuitionData-2Yr'!AV54*($CS$3/$CN$3)</f>
        <v>9531.278917503274</v>
      </c>
      <c r="CO53" s="10">
        <f>'TuitionData-2Yr'!AW54*($CS$3/$CO$3)</f>
        <v>9856.9726027397264</v>
      </c>
      <c r="CP53" s="10">
        <f>'TuitionData-2Yr'!AX54*($CS$3/$CP$3)</f>
        <v>9831.0365086026031</v>
      </c>
      <c r="CQ53" s="10">
        <f>'TuitionData-2Yr'!AY54*($CS$3/$CQ$3)</f>
        <v>10362.208630079598</v>
      </c>
      <c r="CR53" s="10">
        <f>'TuitionData-2Yr'!AZ54*($CS$3/$CR$3)</f>
        <v>10284.448877805487</v>
      </c>
      <c r="CS53" s="379">
        <f>'TuitionData-2Yr'!BA54*($CS$3/$CS$3)</f>
        <v>10350</v>
      </c>
      <c r="DI53" s="10">
        <f>'TuitionData-2Yr'!BS54*($U$3/$DI$3)</f>
        <v>0</v>
      </c>
      <c r="DJ53" s="10">
        <f>'TuitionData-2Yr'!BT54*($U$3/$DJ$3)</f>
        <v>0</v>
      </c>
      <c r="DK53" s="10">
        <f>'TuitionData-2Yr'!BU54*($U$3/$DK$3)</f>
        <v>0</v>
      </c>
      <c r="DL53" s="10">
        <f>'TuitionData-2Yr'!BV54*($U$3/$DL$3)</f>
        <v>0</v>
      </c>
      <c r="DM53" s="10">
        <f>'TuitionData-2Yr'!BW54*($U$3/$DM$3)</f>
        <v>0</v>
      </c>
      <c r="DN53" s="10">
        <f>'TuitionData-2Yr'!BX54*($DQ$3/$DN$3)</f>
        <v>0</v>
      </c>
      <c r="DO53" s="10">
        <f>'TuitionData-2Yr'!BY54*($DQ$3/$DO$3)</f>
        <v>4176.0603267700044</v>
      </c>
      <c r="DP53" s="10">
        <f>'TuitionData-2Yr'!BZ54*($DQ$3/$DP$3)</f>
        <v>10120.129675810475</v>
      </c>
      <c r="DQ53" s="10">
        <f>'TuitionData-2Yr'!CA54*($DQ$3/$DQ$3)</f>
        <v>11792</v>
      </c>
    </row>
    <row r="54" spans="1:121">
      <c r="A54" s="127"/>
      <c r="Z54" s="149"/>
      <c r="AW54" s="3"/>
      <c r="BM54" s="10"/>
      <c r="BN54" s="10"/>
      <c r="BO54" s="10"/>
      <c r="BP54" s="10"/>
      <c r="BQ54" s="10"/>
      <c r="BR54" s="10"/>
      <c r="BS54" s="10"/>
      <c r="BT54" s="10"/>
      <c r="BU54" s="10"/>
      <c r="BV54" s="149"/>
      <c r="CL54" s="10"/>
      <c r="CM54" s="10"/>
      <c r="CN54" s="10"/>
      <c r="CO54" s="10"/>
      <c r="CP54" s="10"/>
      <c r="CQ54" s="10"/>
      <c r="CR54" s="10"/>
      <c r="CS54" s="379"/>
    </row>
    <row r="55" spans="1:121">
      <c r="A55" s="127" t="s">
        <v>138</v>
      </c>
      <c r="L55" s="10">
        <f>'TuitionData-4Yr'!P56*($Y$3/$L$3)</f>
        <v>7316.8574445617751</v>
      </c>
      <c r="Q55" s="10">
        <f>'TuitionData-4Yr'!U56*($Y$3/$Q$3)</f>
        <v>8546.4066852367687</v>
      </c>
      <c r="R55" s="10">
        <f>'TuitionData-4Yr'!V56*($Y$3/$R$3)</f>
        <v>9039.6330275229357</v>
      </c>
      <c r="S55" s="10">
        <f>'TuitionData-4Yr'!W56*($Y$3/$S$3)</f>
        <v>8860.047808764939</v>
      </c>
      <c r="T55" s="10">
        <f>'TuitionData-4Yr'!X56*($Y$3/$T$3)</f>
        <v>9072.3457005674372</v>
      </c>
      <c r="U55" s="10">
        <f>'TuitionData-4Yr'!Y56*($Y$3/$U$3)</f>
        <v>9411.5958904109593</v>
      </c>
      <c r="V55" s="10">
        <f>'TuitionData-4Yr'!Z56*($Y$3/$V$3)</f>
        <v>9406.7712966848521</v>
      </c>
      <c r="W55" s="10">
        <f>'TuitionData-4Yr'!AA56*($Y$3/$W$3)</f>
        <v>9845.3288646837045</v>
      </c>
      <c r="X55" s="10">
        <f>'TuitionData-4Yr'!AB56*($Y$3/$X$3)</f>
        <v>10683.291770573567</v>
      </c>
      <c r="Y55" s="10">
        <f>'TuitionData-4Yr'!AC56*($Y$3/$Y$3)</f>
        <v>11873.5</v>
      </c>
      <c r="Z55" s="149"/>
      <c r="AJ55" s="3">
        <f>'TuitionData-4Yr'!AQ56*($AW$3/$AJ$3)</f>
        <v>17342.800422386485</v>
      </c>
      <c r="AO55" s="3">
        <f>'TuitionData-4Yr'!AV56*($AW$3/$AO$3)</f>
        <v>19561.270194986071</v>
      </c>
      <c r="AP55" s="3">
        <f>'TuitionData-4Yr'!AW56*($AW$3/$AP$3)</f>
        <v>20678.862385321103</v>
      </c>
      <c r="AQ55" s="3">
        <f>'TuitionData-4Yr'!AX56*($AW$3/$AQ$3)</f>
        <v>20372.908366533862</v>
      </c>
      <c r="AR55" s="3">
        <f>'TuitionData-4Yr'!AY56*($AW$3/$AR$3)</f>
        <v>20860.357922304669</v>
      </c>
      <c r="AS55" s="3">
        <f>'TuitionData-4Yr'!AZ56*($AW$3/$AS$3)</f>
        <v>21468.205479452055</v>
      </c>
      <c r="AT55" s="3">
        <f>'TuitionData-4Yr'!BA56*($AW$3/$AT$3)</f>
        <v>21461.861519093582</v>
      </c>
      <c r="AU55" s="3">
        <f>'TuitionData-4Yr'!BB56*($AW$3/$AU$3)</f>
        <v>22428.889819857563</v>
      </c>
      <c r="AV55" s="3">
        <f>'TuitionData-4Yr'!BC56*($AW$3/$AV$3)</f>
        <v>23768.798004987533</v>
      </c>
      <c r="AW55" s="3">
        <f>'TuitionData-4Yr'!BD56*($AW$3/$AW$3)</f>
        <v>29252</v>
      </c>
      <c r="BH55" s="3">
        <f>'TuitionData-2Yr'!N56*($U$3/$BH$3)</f>
        <v>2967.4846884899684</v>
      </c>
      <c r="BM55" s="10">
        <f>'TuitionData-2Yr'!S56*($BU$3/$BM$3)</f>
        <v>3636.7688022284119</v>
      </c>
      <c r="BN55" s="10">
        <f>'TuitionData-2Yr'!T56*($BU$3/$BN$3)</f>
        <v>3824.7192660550459</v>
      </c>
      <c r="BO55" s="10">
        <f>'TuitionData-2Yr'!U56*($BU$3/$BO$3)</f>
        <v>3781.9920318725099</v>
      </c>
      <c r="BP55" s="10">
        <f>'TuitionData-2Yr'!V56*($BU$3/$BP$3)</f>
        <v>3844.5674378000872</v>
      </c>
      <c r="BQ55" s="10">
        <f>'TuitionData-2Yr'!W56*($BU$3/$BQ$3)</f>
        <v>3967.5205479452052</v>
      </c>
      <c r="BR55" s="10">
        <f>'TuitionData-2Yr'!X56*($BU$3/$BR$3)</f>
        <v>3971.4511120436428</v>
      </c>
      <c r="BS55" s="10">
        <f>'TuitionData-2Yr'!Y56*($BU$3/$BS$3)</f>
        <v>4165.8047758692919</v>
      </c>
      <c r="BT55" s="10">
        <f>'TuitionData-2Yr'!Z56*($BU$3/$BT$3)</f>
        <v>4266.1945137157109</v>
      </c>
      <c r="BU55" s="10">
        <f>'TuitionData-2Yr'!AA56*($BU$3/$BU$3)</f>
        <v>4311</v>
      </c>
      <c r="BV55" s="149"/>
      <c r="CF55" s="3">
        <f>'TuitionData-2Yr'!AN56*($U$3/$CF$3)</f>
        <v>8853.1193241816272</v>
      </c>
      <c r="CK55" s="2">
        <f>'TuitionData-2Yr'!AS56*($CS$3/$CK$3)</f>
        <v>10864.846796657381</v>
      </c>
      <c r="CL55" s="10">
        <f>'TuitionData-2Yr'!AT56*($CS$3/$CL$3)</f>
        <v>11429.240366972477</v>
      </c>
      <c r="CM55" s="10">
        <f>'TuitionData-2Yr'!AU56*($CS$3/$CM$3)</f>
        <v>11302.629482071712</v>
      </c>
      <c r="CN55" s="10">
        <f>'TuitionData-2Yr'!AV56*($CS$3/$CN$3)</f>
        <v>11490.961152335225</v>
      </c>
      <c r="CO55" s="10">
        <f>'TuitionData-2Yr'!AW56*($CS$3/$CO$3)</f>
        <v>11860.643835616438</v>
      </c>
      <c r="CP55" s="10">
        <f>'TuitionData-2Yr'!AX56*($CS$3/$CP$3)</f>
        <v>11873.26227444398</v>
      </c>
      <c r="CQ55" s="10">
        <f>'TuitionData-2Yr'!AY56*($CS$3/$CQ$3)</f>
        <v>12425.625471302892</v>
      </c>
      <c r="CR55" s="10">
        <f>'TuitionData-2Yr'!AZ56*($CS$3/$CR$3)</f>
        <v>12747.710723192022</v>
      </c>
      <c r="CS55" s="379">
        <f>'TuitionData-2Yr'!BA56*($CS$3/$CS$3)</f>
        <v>12863</v>
      </c>
      <c r="DI55" s="10">
        <f>'TuitionData-2Yr'!BS56*($U$3/$DI$3)</f>
        <v>0</v>
      </c>
      <c r="DJ55" s="10">
        <f>'TuitionData-2Yr'!BT56*($U$3/$DJ$3)</f>
        <v>0</v>
      </c>
      <c r="DK55" s="10">
        <f>'TuitionData-2Yr'!BU56*($U$3/$DK$3)</f>
        <v>0</v>
      </c>
      <c r="DL55" s="10">
        <f>'TuitionData-2Yr'!BV56*($U$3/$DL$3)</f>
        <v>0</v>
      </c>
      <c r="DM55" s="10">
        <f>'TuitionData-2Yr'!BW56*($U$3/$DM$3)</f>
        <v>0</v>
      </c>
      <c r="DN55" s="10">
        <f>'TuitionData-2Yr'!BX56*($DQ$3/$DN$3)</f>
        <v>0</v>
      </c>
      <c r="DO55" s="10">
        <f>'TuitionData-2Yr'!BY56*($DQ$3/$DO$3)</f>
        <v>4176.0603267700044</v>
      </c>
      <c r="DP55" s="10">
        <f>'TuitionData-2Yr'!BZ56*($DQ$3/$DP$3)</f>
        <v>3825.6359102244396</v>
      </c>
      <c r="DQ55" s="10">
        <f>'TuitionData-2Yr'!CA56*($DQ$3/$DQ$3)</f>
        <v>0</v>
      </c>
    </row>
    <row r="56" spans="1:121">
      <c r="A56" s="127" t="s">
        <v>139</v>
      </c>
      <c r="L56" s="10">
        <f>'TuitionData-4Yr'!P57*($Y$3/$L$3)</f>
        <v>6420.5068637803597</v>
      </c>
      <c r="Q56" s="10">
        <f>'TuitionData-4Yr'!U57*($Y$3/$Q$3)</f>
        <v>7790.6406685236761</v>
      </c>
      <c r="R56" s="10">
        <f>'TuitionData-4Yr'!V57*($Y$3/$R$3)</f>
        <v>8815.6073394495415</v>
      </c>
      <c r="S56" s="10">
        <f>'TuitionData-4Yr'!W57*($Y$3/$S$3)</f>
        <v>8208.7649402390434</v>
      </c>
      <c r="T56" s="10">
        <f>'TuitionData-4Yr'!X57*($Y$3/$T$3)</f>
        <v>8094.1073766914014</v>
      </c>
      <c r="U56" s="10">
        <f>'TuitionData-4Yr'!Y57*($Y$3/$U$3)</f>
        <v>9347.6712328767117</v>
      </c>
      <c r="V56" s="10">
        <f>'TuitionData-4Yr'!Z57*($Y$3/$V$3)</f>
        <v>8008.6479227864038</v>
      </c>
      <c r="W56" s="10">
        <f>'TuitionData-4Yr'!AA57*($Y$3/$W$3)</f>
        <v>7995.2274821952242</v>
      </c>
      <c r="X56" s="10">
        <f>'TuitionData-4Yr'!AB57*($Y$3/$X$3)</f>
        <v>7819.6608478803</v>
      </c>
      <c r="Y56" s="10">
        <f>'TuitionData-4Yr'!AC57*($Y$3/$Y$3)</f>
        <v>8301.5</v>
      </c>
      <c r="Z56" s="149"/>
      <c r="AJ56" s="3">
        <f>'TuitionData-4Yr'!AQ57*($AW$3/$AJ$3)</f>
        <v>14737.761351636749</v>
      </c>
      <c r="AO56" s="3">
        <f>'TuitionData-4Yr'!AV57*($AW$3/$AO$3)</f>
        <v>19424.891364902505</v>
      </c>
      <c r="AP56" s="3">
        <f>'TuitionData-4Yr'!AW57*($AW$3/$AP$3)</f>
        <v>19382.433027522937</v>
      </c>
      <c r="AQ56" s="3">
        <f>'TuitionData-4Yr'!AX57*($AW$3/$AQ$3)</f>
        <v>19999.043824701195</v>
      </c>
      <c r="AR56" s="3">
        <f>'TuitionData-4Yr'!AY57*($AW$3/$AR$3)</f>
        <v>19719.703186381492</v>
      </c>
      <c r="AS56" s="3">
        <f>'TuitionData-4Yr'!AZ57*($AW$3/$AS$3)</f>
        <v>19130.239726027397</v>
      </c>
      <c r="AT56" s="3">
        <f>'TuitionData-4Yr'!BA57*($AW$3/$AT$3)</f>
        <v>18804.297104490139</v>
      </c>
      <c r="AU56" s="3">
        <f>'TuitionData-4Yr'!BB57*($AW$3/$AU$3)</f>
        <v>18772.785923753665</v>
      </c>
      <c r="AV56" s="3">
        <f>'TuitionData-4Yr'!BC57*($AW$3/$AV$3)</f>
        <v>18727.810473815465</v>
      </c>
      <c r="AW56" s="3">
        <f>'TuitionData-4Yr'!BD57*($AW$3/$AW$3)</f>
        <v>19173</v>
      </c>
      <c r="BH56" s="3">
        <f>'TuitionData-2Yr'!N57*($U$3/$BH$3)</f>
        <v>3391.7634635691657</v>
      </c>
      <c r="BM56" s="10">
        <f>'TuitionData-2Yr'!S57*($BU$3/$BM$3)</f>
        <v>3659.4986072423399</v>
      </c>
      <c r="BN56" s="10">
        <f>'TuitionData-2Yr'!T57*($BU$3/$BN$3)</f>
        <v>3715.7944954128443</v>
      </c>
      <c r="BO56" s="10">
        <f>'TuitionData-2Yr'!U57*($BU$3/$BO$3)</f>
        <v>3641.1155378486055</v>
      </c>
      <c r="BP56" s="10">
        <f>'TuitionData-2Yr'!V57*($BU$3/$BP$3)</f>
        <v>3590.2575294631165</v>
      </c>
      <c r="BQ56" s="10">
        <f>'TuitionData-2Yr'!W57*($BU$3/$BQ$3)</f>
        <v>3751.6438356164381</v>
      </c>
      <c r="BR56" s="10">
        <f>'TuitionData-2Yr'!X57*($BU$3/$BR$3)</f>
        <v>3851.2597566093164</v>
      </c>
      <c r="BS56" s="10">
        <f>'TuitionData-2Yr'!Y57*($BU$3/$BS$3)</f>
        <v>3788.4005027230837</v>
      </c>
      <c r="BT56" s="10">
        <f>'TuitionData-2Yr'!Z57*($BU$3/$BT$3)</f>
        <v>3740.1695760598509</v>
      </c>
      <c r="BU56" s="10">
        <f>'TuitionData-2Yr'!AA57*($BU$3/$BU$3)</f>
        <v>3681</v>
      </c>
      <c r="BV56" s="149"/>
      <c r="CF56" s="3">
        <f>'TuitionData-2Yr'!AN57*($U$3/$CF$3)</f>
        <v>6443.117212249208</v>
      </c>
      <c r="CK56" s="2">
        <f>'TuitionData-2Yr'!AS57*($CS$3/$CK$3)</f>
        <v>6523.4540389972144</v>
      </c>
      <c r="CL56" s="10">
        <f>'TuitionData-2Yr'!AT57*($CS$3/$CL$3)</f>
        <v>6545.5926605504592</v>
      </c>
      <c r="CM56" s="10">
        <f>'TuitionData-2Yr'!AU57*($CS$3/$CM$3)</f>
        <v>6436.9721115537841</v>
      </c>
      <c r="CN56" s="10">
        <f>'TuitionData-2Yr'!AV57*($CS$3/$CN$3)</f>
        <v>6347.0624181580097</v>
      </c>
      <c r="CO56" s="10">
        <f>'TuitionData-2Yr'!AW57*($CS$3/$CO$3)</f>
        <v>6518.2191780821913</v>
      </c>
      <c r="CP56" s="10">
        <f>'TuitionData-2Yr'!AX57*($CS$3/$CP$3)</f>
        <v>6625.9336970205632</v>
      </c>
      <c r="CQ56" s="10">
        <f>'TuitionData-2Yr'!AY57*($CS$3/$CQ$3)</f>
        <v>6557.3992459153751</v>
      </c>
      <c r="CR56" s="10">
        <f>'TuitionData-2Yr'!AZ57*($CS$3/$CR$3)</f>
        <v>6548.3491271820458</v>
      </c>
      <c r="CS56" s="379">
        <f>'TuitionData-2Yr'!BA57*($CS$3/$CS$3)</f>
        <v>6470</v>
      </c>
      <c r="DI56" s="10">
        <f>'TuitionData-2Yr'!BS57*($U$3/$DI$3)</f>
        <v>0</v>
      </c>
      <c r="DJ56" s="10">
        <f>'TuitionData-2Yr'!BT57*($U$3/$DJ$3)</f>
        <v>0</v>
      </c>
      <c r="DK56" s="10">
        <f>'TuitionData-2Yr'!BU57*($U$3/$DK$3)</f>
        <v>0</v>
      </c>
      <c r="DL56" s="10">
        <f>'TuitionData-2Yr'!BV57*($U$3/$DL$3)</f>
        <v>0</v>
      </c>
      <c r="DM56" s="10">
        <f>'TuitionData-2Yr'!BW57*($U$3/$DM$3)</f>
        <v>0</v>
      </c>
      <c r="DN56" s="10">
        <f>'TuitionData-2Yr'!BX57*($DQ$3/$DN$3)</f>
        <v>0</v>
      </c>
      <c r="DO56" s="10">
        <f>'TuitionData-2Yr'!BY57*($DQ$3/$DO$3)</f>
        <v>3722.7649769585255</v>
      </c>
      <c r="DP56" s="10">
        <f>'TuitionData-2Yr'!BZ57*($DQ$3/$DP$3)</f>
        <v>0</v>
      </c>
      <c r="DQ56" s="10">
        <f>'TuitionData-2Yr'!CA57*($DQ$3/$DQ$3)</f>
        <v>0</v>
      </c>
    </row>
    <row r="57" spans="1:121">
      <c r="A57" s="127" t="s">
        <v>140</v>
      </c>
      <c r="L57" s="10">
        <f>'TuitionData-4Yr'!P58*($Y$3/$L$3)</f>
        <v>7049.3093980992617</v>
      </c>
      <c r="Q57" s="10">
        <f>'TuitionData-4Yr'!U58*($Y$3/$Q$3)</f>
        <v>7841.7827298050133</v>
      </c>
      <c r="R57" s="10">
        <f>'TuitionData-4Yr'!V58*($Y$3/$R$3)</f>
        <v>8506.2385321100919</v>
      </c>
      <c r="S57" s="10">
        <f>'TuitionData-4Yr'!W58*($Y$3/$S$3)</f>
        <v>8750.5976095617516</v>
      </c>
      <c r="T57" s="10">
        <f>'TuitionData-4Yr'!X58*($Y$3/$T$3)</f>
        <v>9109.209951986033</v>
      </c>
      <c r="U57" s="10">
        <f>'TuitionData-4Yr'!Y58*($Y$3/$U$3)</f>
        <v>9022.284246575342</v>
      </c>
      <c r="V57" s="10">
        <f>'TuitionData-4Yr'!Z58*($Y$3/$V$3)</f>
        <v>8563.8908938313052</v>
      </c>
      <c r="W57" s="10">
        <f>'TuitionData-4Yr'!AA58*($Y$3/$W$3)</f>
        <v>9600.2211981566816</v>
      </c>
      <c r="X57" s="10">
        <f>'TuitionData-4Yr'!AB58*($Y$3/$X$3)</f>
        <v>9976.6683291770587</v>
      </c>
      <c r="Y57" s="10">
        <f>'TuitionData-4Yr'!AC58*($Y$3/$Y$3)</f>
        <v>10145</v>
      </c>
      <c r="Z57" s="149"/>
      <c r="AJ57" s="3">
        <f>'TuitionData-4Yr'!AQ58*($AW$3/$AJ$3)</f>
        <v>15833.157338965155</v>
      </c>
      <c r="AO57" s="3">
        <f>'TuitionData-4Yr'!AV58*($AW$3/$AO$3)</f>
        <v>14883.476323119776</v>
      </c>
      <c r="AP57" s="3">
        <f>'TuitionData-4Yr'!AW58*($AW$3/$AP$3)</f>
        <v>15586.348623853211</v>
      </c>
      <c r="AQ57" s="3">
        <f>'TuitionData-4Yr'!AX58*($AW$3/$AQ$3)</f>
        <v>15583.107569721114</v>
      </c>
      <c r="AR57" s="3">
        <f>'TuitionData-4Yr'!AY58*($AW$3/$AR$3)</f>
        <v>15803.544303797467</v>
      </c>
      <c r="AS57" s="3">
        <f>'TuitionData-4Yr'!AZ58*($AW$3/$AS$3)</f>
        <v>17047.448630136987</v>
      </c>
      <c r="AT57" s="3">
        <f>'TuitionData-4Yr'!BA58*($AW$3/$AT$3)</f>
        <v>14962.282836760387</v>
      </c>
      <c r="AU57" s="3">
        <f>'TuitionData-4Yr'!BB58*($AW$3/$AU$3)</f>
        <v>17658.007540846251</v>
      </c>
      <c r="AV57" s="3">
        <f>'TuitionData-4Yr'!BC58*($AW$3/$AV$3)</f>
        <v>17823.291770573567</v>
      </c>
      <c r="AW57" s="3">
        <f>'TuitionData-4Yr'!BD58*($AW$3/$AW$3)</f>
        <v>17893</v>
      </c>
      <c r="BH57" s="3">
        <f>'TuitionData-2Yr'!N58*($U$3/$BH$3)</f>
        <v>3526.2006335797255</v>
      </c>
      <c r="BM57" s="10">
        <f>'TuitionData-2Yr'!S58*($BU$3/$BM$3)</f>
        <v>4107.2757660167126</v>
      </c>
      <c r="BN57" s="10">
        <f>'TuitionData-2Yr'!T58*($BU$3/$BN$3)</f>
        <v>4177.3211009174311</v>
      </c>
      <c r="BO57" s="10">
        <f>'TuitionData-2Yr'!U58*($BU$3/$BO$3)</f>
        <v>4345.4980079681272</v>
      </c>
      <c r="BP57" s="10">
        <f>'TuitionData-2Yr'!V58*($BU$3/$BP$3)</f>
        <v>4463.2457442164996</v>
      </c>
      <c r="BQ57" s="10">
        <f>'TuitionData-2Yr'!W58*($BU$3/$BQ$3)</f>
        <v>4377.267123287671</v>
      </c>
      <c r="BR57" s="10">
        <f>'TuitionData-2Yr'!X58*($BU$3/$BR$3)</f>
        <v>4425.5073436844314</v>
      </c>
      <c r="BS57" s="10">
        <f>'TuitionData-2Yr'!Y58*($BU$3/$BS$3)</f>
        <v>4640.6367825722664</v>
      </c>
      <c r="BT57" s="10">
        <f>'TuitionData-2Yr'!Z58*($BU$3/$BT$3)</f>
        <v>4891.9301745635921</v>
      </c>
      <c r="BU57" s="10">
        <f>'TuitionData-2Yr'!AA58*($BU$3/$BU$3)</f>
        <v>4992</v>
      </c>
      <c r="BV57" s="149"/>
      <c r="CF57" s="3">
        <f>'TuitionData-2Yr'!AN58*($U$3/$CF$3)</f>
        <v>9879.8986272439288</v>
      </c>
      <c r="CK57" s="2">
        <f>'TuitionData-2Yr'!AS58*($CS$3/$CK$3)</f>
        <v>9797.6824512534822</v>
      </c>
      <c r="CL57" s="10">
        <f>'TuitionData-2Yr'!AT58*($CS$3/$CL$3)</f>
        <v>9824.5651376146798</v>
      </c>
      <c r="CM57" s="10">
        <f>'TuitionData-2Yr'!AU58*($CS$3/$CM$3)</f>
        <v>9937.2111553784853</v>
      </c>
      <c r="CN57" s="10">
        <f>'TuitionData-2Yr'!AV58*($CS$3/$CN$3)</f>
        <v>9875.3452640768228</v>
      </c>
      <c r="CO57" s="10">
        <f>'TuitionData-2Yr'!AW58*($CS$3/$CO$3)</f>
        <v>9685.1095890410961</v>
      </c>
      <c r="CP57" s="10">
        <f>'TuitionData-2Yr'!AX58*($CS$3/$CP$3)</f>
        <v>9555.726395300042</v>
      </c>
      <c r="CQ57" s="10">
        <f>'TuitionData-2Yr'!AY58*($CS$3/$CQ$3)</f>
        <v>10030.954335986595</v>
      </c>
      <c r="CR57" s="10">
        <f>'TuitionData-2Yr'!AZ58*($CS$3/$CR$3)</f>
        <v>9922.2344139650886</v>
      </c>
      <c r="CS57" s="379">
        <f>'TuitionData-2Yr'!BA58*($CS$3/$CS$3)</f>
        <v>10032</v>
      </c>
      <c r="DI57" s="10">
        <f>'TuitionData-2Yr'!BS58*($U$3/$DI$3)</f>
        <v>0</v>
      </c>
      <c r="DJ57" s="10">
        <f>'TuitionData-2Yr'!BT58*($U$3/$DJ$3)</f>
        <v>0</v>
      </c>
      <c r="DK57" s="10">
        <f>'TuitionData-2Yr'!BU58*($U$3/$DK$3)</f>
        <v>0</v>
      </c>
      <c r="DL57" s="10">
        <f>'TuitionData-2Yr'!BV58*($U$3/$DL$3)</f>
        <v>0</v>
      </c>
      <c r="DM57" s="10">
        <f>'TuitionData-2Yr'!BW58*($U$3/$DM$3)</f>
        <v>0</v>
      </c>
      <c r="DN57" s="10">
        <f>'TuitionData-2Yr'!BX58*($DQ$3/$DN$3)</f>
        <v>0</v>
      </c>
      <c r="DO57" s="10">
        <f>'TuitionData-2Yr'!BY58*($DQ$3/$DO$3)</f>
        <v>0</v>
      </c>
      <c r="DP57" s="10">
        <f>'TuitionData-2Yr'!BZ58*($DQ$3/$DP$3)</f>
        <v>0</v>
      </c>
      <c r="DQ57" s="10">
        <f>'TuitionData-2Yr'!CA58*($DQ$3/$DQ$3)</f>
        <v>0</v>
      </c>
    </row>
    <row r="58" spans="1:121">
      <c r="A58" s="127" t="s">
        <v>141</v>
      </c>
      <c r="L58" s="10">
        <f>'TuitionData-4Yr'!P59*($Y$3/$L$3)</f>
        <v>8736.0253431890196</v>
      </c>
      <c r="Q58" s="10">
        <f>'TuitionData-4Yr'!U59*($Y$3/$Q$3)</f>
        <v>10608</v>
      </c>
      <c r="R58" s="10">
        <f>'TuitionData-4Yr'!V59*($Y$3/$R$3)</f>
        <v>11386.56880733945</v>
      </c>
      <c r="S58" s="10">
        <f>'TuitionData-4Yr'!W59*($Y$3/$S$3)</f>
        <v>12787.250996015935</v>
      </c>
      <c r="T58" s="10">
        <f>'TuitionData-4Yr'!X59*($Y$3/$T$3)</f>
        <v>13651.526844172849</v>
      </c>
      <c r="U58" s="10">
        <f>'TuitionData-4Yr'!Y59*($Y$3/$U$3)</f>
        <v>13388.547945205479</v>
      </c>
      <c r="V58" s="10">
        <f>'TuitionData-4Yr'!Z59*($Y$3/$V$3)</f>
        <v>13214.885438522871</v>
      </c>
      <c r="W58" s="10">
        <f>'TuitionData-4Yr'!AA59*($Y$3/$W$3)</f>
        <v>13566.042731462087</v>
      </c>
      <c r="X58" s="10">
        <f>'TuitionData-4Yr'!AB59*($Y$3/$X$3)</f>
        <v>13850.633416458855</v>
      </c>
      <c r="Y58" s="10">
        <f>'TuitionData-4Yr'!AC59*($Y$3/$Y$3)</f>
        <v>13868</v>
      </c>
      <c r="Z58" s="149"/>
      <c r="AJ58" s="3">
        <f>'TuitionData-4Yr'!AQ59*($AW$3/$AJ$3)</f>
        <v>17059.742344244987</v>
      </c>
      <c r="AO58" s="3">
        <f>'TuitionData-4Yr'!AV59*($AW$3/$AO$3)</f>
        <v>19893.125348189413</v>
      </c>
      <c r="AP58" s="3">
        <f>'TuitionData-4Yr'!AW59*($AW$3/$AP$3)</f>
        <v>20560.954128440368</v>
      </c>
      <c r="AQ58" s="3">
        <f>'TuitionData-4Yr'!AX59*($AW$3/$AQ$3)</f>
        <v>20871.394422310754</v>
      </c>
      <c r="AR58" s="3">
        <f>'TuitionData-4Yr'!AY59*($AW$3/$AR$3)</f>
        <v>21024.377127891748</v>
      </c>
      <c r="AS58" s="3">
        <f>'TuitionData-4Yr'!AZ59*($AW$3/$AS$3)</f>
        <v>21127.623287671231</v>
      </c>
      <c r="AT58" s="3">
        <f>'TuitionData-4Yr'!BA59*($AW$3/$AT$3)</f>
        <v>21350.915652538817</v>
      </c>
      <c r="AU58" s="3">
        <f>'TuitionData-4Yr'!BB59*($AW$3/$AU$3)</f>
        <v>21873.038961038961</v>
      </c>
      <c r="AV58" s="3">
        <f>'TuitionData-4Yr'!BC59*($AW$3/$AV$3)</f>
        <v>22380.987531172072</v>
      </c>
      <c r="AW58" s="3">
        <f>'TuitionData-4Yr'!BD59*($AW$3/$AW$3)</f>
        <v>22614</v>
      </c>
      <c r="BH58" s="3">
        <f>'TuitionData-2Yr'!N59*($U$3/$BH$3)</f>
        <v>6567.6874340021122</v>
      </c>
      <c r="BM58" s="10">
        <f>'TuitionData-2Yr'!S59*($BU$3/$BM$3)</f>
        <v>6973.5041782729804</v>
      </c>
      <c r="BN58" s="10">
        <f>'TuitionData-2Yr'!T59*($BU$3/$BN$3)</f>
        <v>7321.54128440367</v>
      </c>
      <c r="BO58" s="10">
        <f>'TuitionData-2Yr'!U59*($BU$3/$BO$3)</f>
        <v>7594.3266932270908</v>
      </c>
      <c r="BP58" s="10">
        <f>'TuitionData-2Yr'!V59*($BU$3/$BP$3)</f>
        <v>7659.216062854648</v>
      </c>
      <c r="BQ58" s="10">
        <f>'TuitionData-2Yr'!W59*($BU$3/$BQ$3)</f>
        <v>7545.2054794520545</v>
      </c>
      <c r="BR58" s="10">
        <f>'TuitionData-2Yr'!X59*($BU$3/$BR$3)</f>
        <v>7199.154007553504</v>
      </c>
      <c r="BS58" s="10">
        <f>'TuitionData-2Yr'!Y59*($BU$3/$BS$3)</f>
        <v>7187.0900712191042</v>
      </c>
      <c r="BT58" s="10">
        <f>'TuitionData-2Yr'!Z59*($BU$3/$BT$3)</f>
        <v>7032.6583541147138</v>
      </c>
      <c r="BU58" s="10">
        <f>'TuitionData-2Yr'!AA59*($BU$3/$BU$3)</f>
        <v>7328</v>
      </c>
      <c r="BV58" s="149"/>
      <c r="CF58" s="3">
        <f>'TuitionData-2Yr'!AN59*($U$3/$CF$3)</f>
        <v>14662.285110876452</v>
      </c>
      <c r="CK58" s="2">
        <f>'TuitionData-2Yr'!AS59*($CS$3/$CK$3)</f>
        <v>15519.910863509749</v>
      </c>
      <c r="CL58" s="10">
        <f>'TuitionData-2Yr'!AT59*($CS$3/$CL$3)</f>
        <v>16305.027522935781</v>
      </c>
      <c r="CM58" s="10">
        <f>'TuitionData-2Yr'!AU59*($CS$3/$CM$3)</f>
        <v>16887.840637450197</v>
      </c>
      <c r="CN58" s="10">
        <f>'TuitionData-2Yr'!AV59*($CS$3/$CN$3)</f>
        <v>16822.920995198601</v>
      </c>
      <c r="CO58" s="10">
        <f>'TuitionData-2Yr'!AW59*($CS$3/$CO$3)</f>
        <v>16532.383561643834</v>
      </c>
      <c r="CP58" s="10">
        <f>'TuitionData-2Yr'!AX59*($CS$3/$CP$3)</f>
        <v>15581.730591691146</v>
      </c>
      <c r="CQ58" s="10">
        <f>'TuitionData-2Yr'!AY59*($CS$3/$CQ$3)</f>
        <v>15555.619606200253</v>
      </c>
      <c r="CR58" s="10">
        <f>'TuitionData-2Yr'!AZ59*($CS$3/$CR$3)</f>
        <v>15335.102244389029</v>
      </c>
      <c r="CS58" s="379">
        <f>'TuitionData-2Yr'!BA59*($CS$3/$CS$3)</f>
        <v>15904</v>
      </c>
      <c r="DI58" s="10">
        <f>'TuitionData-2Yr'!BS59*($U$3/$DI$3)</f>
        <v>0</v>
      </c>
      <c r="DJ58" s="10">
        <f>'TuitionData-2Yr'!BT59*($U$3/$DJ$3)</f>
        <v>0</v>
      </c>
      <c r="DK58" s="10">
        <f>'TuitionData-2Yr'!BU59*($U$3/$DK$3)</f>
        <v>0</v>
      </c>
      <c r="DL58" s="10">
        <f>'TuitionData-2Yr'!BV59*($U$3/$DL$3)</f>
        <v>0</v>
      </c>
      <c r="DM58" s="10">
        <f>'TuitionData-2Yr'!BW59*($U$3/$DM$3)</f>
        <v>0</v>
      </c>
      <c r="DN58" s="10">
        <f>'TuitionData-2Yr'!BX59*($DQ$3/$DN$3)</f>
        <v>0</v>
      </c>
      <c r="DO58" s="10">
        <f>'TuitionData-2Yr'!BY59*($DQ$3/$DO$3)</f>
        <v>7030.1801424382074</v>
      </c>
      <c r="DP58" s="10">
        <f>'TuitionData-2Yr'!BZ59*($DQ$3/$DP$3)</f>
        <v>0</v>
      </c>
      <c r="DQ58" s="10">
        <f>'TuitionData-2Yr'!CA59*($DQ$3/$DQ$3)</f>
        <v>0</v>
      </c>
    </row>
    <row r="59" spans="1:121">
      <c r="A59" s="127" t="s">
        <v>142</v>
      </c>
      <c r="L59" s="10">
        <f>'TuitionData-4Yr'!P60*($Y$3/$L$3)</f>
        <v>10372.979936642028</v>
      </c>
      <c r="Q59" s="10">
        <f>'TuitionData-4Yr'!U60*($Y$3/$Q$3)</f>
        <v>12601.403899721448</v>
      </c>
      <c r="R59" s="10">
        <f>'TuitionData-4Yr'!V60*($Y$3/$R$3)</f>
        <v>13111.398165137616</v>
      </c>
      <c r="S59" s="10">
        <f>'TuitionData-4Yr'!W60*($Y$3/$S$3)</f>
        <v>13024.573705179282</v>
      </c>
      <c r="T59" s="10">
        <f>'TuitionData-4Yr'!X60*($Y$3/$T$3)</f>
        <v>13228.389349628982</v>
      </c>
      <c r="U59" s="10">
        <f>'TuitionData-4Yr'!Y60*($Y$3/$U$3)</f>
        <v>12973.561643835616</v>
      </c>
      <c r="V59" s="10">
        <f>'TuitionData-4Yr'!Z60*($Y$3/$V$3)</f>
        <v>12960.120856063786</v>
      </c>
      <c r="W59" s="10">
        <f>'TuitionData-4Yr'!AA60*($Y$3/$W$3)</f>
        <v>13192.740678676164</v>
      </c>
      <c r="X59" s="10">
        <f>'TuitionData-4Yr'!AB60*($Y$3/$X$3)</f>
        <v>13336.817955112221</v>
      </c>
      <c r="Y59" s="10">
        <f>'TuitionData-4Yr'!AC60*($Y$3/$Y$3)</f>
        <v>13422</v>
      </c>
      <c r="Z59" s="149"/>
      <c r="AJ59" s="3">
        <f>'TuitionData-4Yr'!AQ60*($AW$3/$AJ$3)</f>
        <v>16365.022175290393</v>
      </c>
      <c r="AO59" s="3">
        <f>'TuitionData-4Yr'!AV60*($AW$3/$AO$3)</f>
        <v>20806.863509749302</v>
      </c>
      <c r="AP59" s="3">
        <f>'TuitionData-4Yr'!AW60*($AW$3/$AP$3)</f>
        <v>21373.959633027524</v>
      </c>
      <c r="AQ59" s="3">
        <f>'TuitionData-4Yr'!AX60*($AW$3/$AQ$3)</f>
        <v>21238.756972111551</v>
      </c>
      <c r="AR59" s="3">
        <f>'TuitionData-4Yr'!AY60*($AW$3/$AR$3)</f>
        <v>21515.900480139677</v>
      </c>
      <c r="AS59" s="3">
        <f>'TuitionData-4Yr'!AZ60*($AW$3/$AS$3)</f>
        <v>21164.301369863013</v>
      </c>
      <c r="AT59" s="3">
        <f>'TuitionData-4Yr'!BA60*($AW$3/$AT$3)</f>
        <v>21131.07847251364</v>
      </c>
      <c r="AU59" s="3">
        <f>'TuitionData-4Yr'!BB60*($AW$3/$AU$3)</f>
        <v>21514.094679514033</v>
      </c>
      <c r="AV59" s="3">
        <f>'TuitionData-4Yr'!BC60*($AW$3/$AV$3)</f>
        <v>21751.182044887784</v>
      </c>
      <c r="AW59" s="3">
        <f>'TuitionData-4Yr'!BD60*($AW$3/$AW$3)</f>
        <v>21890</v>
      </c>
      <c r="BH59" s="3">
        <f>'TuitionData-2Yr'!N60*($U$3/$BH$3)</f>
        <v>4927.3072861668425</v>
      </c>
      <c r="BM59" s="10">
        <f>'TuitionData-2Yr'!S60*($BU$3/$BM$3)</f>
        <v>6198.4178272980498</v>
      </c>
      <c r="BN59" s="10">
        <f>'TuitionData-2Yr'!T60*($BU$3/$BN$3)</f>
        <v>4059.4128440366976</v>
      </c>
      <c r="BO59" s="10">
        <f>'TuitionData-2Yr'!U60*($BU$3/$BO$3)</f>
        <v>3917.4501992031869</v>
      </c>
      <c r="BP59" s="10">
        <f>'TuitionData-2Yr'!V60*($BU$3/$BP$3)</f>
        <v>4028.3544303797466</v>
      </c>
      <c r="BQ59" s="10">
        <f>'TuitionData-2Yr'!W60*($BU$3/$BQ$3)</f>
        <v>4186.5410958904113</v>
      </c>
      <c r="BR59" s="10">
        <f>'TuitionData-2Yr'!X60*($BU$3/$BR$3)</f>
        <v>4265.2522031053295</v>
      </c>
      <c r="BS59" s="10">
        <f>'TuitionData-2Yr'!Y60*($BU$3/$BS$3)</f>
        <v>4387.3246753246758</v>
      </c>
      <c r="BT59" s="10">
        <f>'TuitionData-2Yr'!Z60*($BU$3/$BT$3)</f>
        <v>4483.9301745635912</v>
      </c>
      <c r="BU59" s="10">
        <f>'TuitionData-2Yr'!AA60*($BU$3/$BU$3)</f>
        <v>4551</v>
      </c>
      <c r="BV59" s="149"/>
      <c r="CF59" s="3">
        <f>'TuitionData-2Yr'!AN60*($U$3/$CF$3)</f>
        <v>5772.1647307286166</v>
      </c>
      <c r="CK59" s="2">
        <f>'TuitionData-2Yr'!AS60*($CS$3/$CK$3)</f>
        <v>7154.2061281337046</v>
      </c>
      <c r="CL59" s="10">
        <f>'TuitionData-2Yr'!AT60*($CS$3/$CL$3)</f>
        <v>6858.8917431192667</v>
      </c>
      <c r="CM59" s="10">
        <f>'TuitionData-2Yr'!AU60*($CS$3/$CM$3)</f>
        <v>7048.1593625497999</v>
      </c>
      <c r="CN59" s="10">
        <f>'TuitionData-2Yr'!AV60*($CS$3/$CN$3)</f>
        <v>7001.0021824530768</v>
      </c>
      <c r="CO59" s="10">
        <f>'TuitionData-2Yr'!AW60*($CS$3/$CO$3)</f>
        <v>7135.4589041095887</v>
      </c>
      <c r="CP59" s="10">
        <f>'TuitionData-2Yr'!AX60*($CS$3/$CP$3)</f>
        <v>7174.4993705413353</v>
      </c>
      <c r="CQ59" s="10">
        <f>'TuitionData-2Yr'!AY60*($CS$3/$CQ$3)</f>
        <v>7728.583158776707</v>
      </c>
      <c r="CR59" s="10">
        <f>'TuitionData-2Yr'!AZ60*($CS$3/$CR$3)</f>
        <v>7870.0249376558613</v>
      </c>
      <c r="CS59" s="379">
        <f>'TuitionData-2Yr'!BA60*($CS$3/$CS$3)</f>
        <v>7911</v>
      </c>
      <c r="DI59" s="10">
        <f>'TuitionData-2Yr'!BS60*($U$3/$DI$3)</f>
        <v>0</v>
      </c>
      <c r="DJ59" s="10">
        <f>'TuitionData-2Yr'!BT60*($U$3/$DJ$3)</f>
        <v>0</v>
      </c>
      <c r="DK59" s="10">
        <f>'TuitionData-2Yr'!BU60*($U$3/$DK$3)</f>
        <v>0</v>
      </c>
      <c r="DL59" s="10">
        <f>'TuitionData-2Yr'!BV60*($U$3/$DL$3)</f>
        <v>0</v>
      </c>
      <c r="DM59" s="10">
        <f>'TuitionData-2Yr'!BW60*($U$3/$DM$3)</f>
        <v>0</v>
      </c>
      <c r="DN59" s="10">
        <f>'TuitionData-2Yr'!BX60*($DQ$3/$DN$3)</f>
        <v>0</v>
      </c>
      <c r="DO59" s="10">
        <f>'TuitionData-2Yr'!BY60*($DQ$3/$DO$3)</f>
        <v>0</v>
      </c>
      <c r="DP59" s="10">
        <f>'TuitionData-2Yr'!BZ60*($DQ$3/$DP$3)</f>
        <v>0</v>
      </c>
      <c r="DQ59" s="10">
        <f>'TuitionData-2Yr'!CA60*($DQ$3/$DQ$3)</f>
        <v>0</v>
      </c>
    </row>
    <row r="60" spans="1:121">
      <c r="A60" s="127" t="s">
        <v>143</v>
      </c>
      <c r="L60" s="10">
        <f>'TuitionData-4Yr'!P61*($Y$3/$L$3)</f>
        <v>6765.6050686378039</v>
      </c>
      <c r="Q60" s="10">
        <f>'TuitionData-4Yr'!U61*($Y$3/$Q$3)</f>
        <v>6916.1114206128132</v>
      </c>
      <c r="R60" s="10">
        <f>'TuitionData-4Yr'!V61*($Y$3/$R$3)</f>
        <v>6842.0477064220186</v>
      </c>
      <c r="S60" s="10">
        <f>'TuitionData-4Yr'!W61*($Y$3/$S$3)</f>
        <v>7037.3227091633462</v>
      </c>
      <c r="T60" s="10">
        <f>'TuitionData-4Yr'!X61*($Y$3/$T$3)</f>
        <v>7292.1763422086424</v>
      </c>
      <c r="U60" s="10">
        <f>'TuitionData-4Yr'!Y61*($Y$3/$U$3)</f>
        <v>7426.2636986301368</v>
      </c>
      <c r="V60" s="10">
        <f>'TuitionData-4Yr'!Z61*($Y$3/$V$3)</f>
        <v>7631.6374318086455</v>
      </c>
      <c r="W60" s="10">
        <f>'TuitionData-4Yr'!AA61*($Y$3/$W$3)</f>
        <v>7925.4897360703817</v>
      </c>
      <c r="X60" s="10">
        <f>'TuitionData-4Yr'!AB61*($Y$3/$X$3)</f>
        <v>7970.7531172069839</v>
      </c>
      <c r="Y60" s="10">
        <f>'TuitionData-4Yr'!AC61*($Y$3/$Y$3)</f>
        <v>8066</v>
      </c>
      <c r="Z60" s="149"/>
      <c r="AJ60" s="3">
        <f>'TuitionData-4Yr'!AQ61*($AW$3/$AJ$3)</f>
        <v>14059.843717001057</v>
      </c>
      <c r="AO60" s="3">
        <f>'TuitionData-4Yr'!AV61*($AW$3/$AO$3)</f>
        <v>15818.239554317548</v>
      </c>
      <c r="AP60" s="3">
        <f>'TuitionData-4Yr'!AW61*($AW$3/$AP$3)</f>
        <v>16241.02018348624</v>
      </c>
      <c r="AQ60" s="3">
        <f>'TuitionData-4Yr'!AX61*($AW$3/$AQ$3)</f>
        <v>16634.262948207172</v>
      </c>
      <c r="AR60" s="3">
        <f>'TuitionData-4Yr'!AY61*($AW$3/$AR$3)</f>
        <v>17108.218245307726</v>
      </c>
      <c r="AS60" s="3">
        <f>'TuitionData-4Yr'!AZ61*($AW$3/$AS$3)</f>
        <v>17220.359589041094</v>
      </c>
      <c r="AT60" s="3">
        <f>'TuitionData-4Yr'!BA61*($AW$3/$AT$3)</f>
        <v>17486.814939152329</v>
      </c>
      <c r="AU60" s="3">
        <f>'TuitionData-4Yr'!BB61*($AW$3/$AU$3)</f>
        <v>17992.338500209469</v>
      </c>
      <c r="AV60" s="3">
        <f>'TuitionData-4Yr'!BC61*($AW$3/$AV$3)</f>
        <v>17911.301745635912</v>
      </c>
      <c r="AW60" s="3">
        <f>'TuitionData-4Yr'!BD61*($AW$3/$AW$3)</f>
        <v>17626</v>
      </c>
      <c r="BH60" s="3">
        <f>'TuitionData-2Yr'!N61*($U$3/$BH$3)</f>
        <v>3798.7750791974659</v>
      </c>
      <c r="BM60" s="10">
        <f>'TuitionData-2Yr'!S61*($BU$3/$BM$3)</f>
        <v>4255.019498607242</v>
      </c>
      <c r="BN60" s="10">
        <f>'TuitionData-2Yr'!T61*($BU$3/$BN$3)</f>
        <v>4389.5559633027524</v>
      </c>
      <c r="BO60" s="10">
        <f>'TuitionData-2Yr'!U61*($BU$3/$BO$3)</f>
        <v>4425.6892430278886</v>
      </c>
      <c r="BP60" s="10">
        <f>'TuitionData-2Yr'!V61*($BU$3/$BP$3)</f>
        <v>4546.0567437800082</v>
      </c>
      <c r="BQ60" s="10">
        <f>'TuitionData-2Yr'!W61*($BU$3/$BQ$3)</f>
        <v>4772.3424657534242</v>
      </c>
      <c r="BR60" s="10">
        <f>'TuitionData-2Yr'!X61*($BU$3/$BR$3)</f>
        <v>4883.6726814939157</v>
      </c>
      <c r="BS60" s="10">
        <f>'TuitionData-2Yr'!Y61*($BU$3/$BS$3)</f>
        <v>5142.1332216170931</v>
      </c>
      <c r="BT60" s="10">
        <f>'TuitionData-2Yr'!Z61*($BU$3/$BT$3)</f>
        <v>5244.9875311720707</v>
      </c>
      <c r="BU60" s="10">
        <f>'TuitionData-2Yr'!AA61*($BU$3/$BU$3)</f>
        <v>5184.5</v>
      </c>
      <c r="BV60" s="149"/>
      <c r="CF60" s="3">
        <f>'TuitionData-2Yr'!AN61*($U$3/$CF$3)</f>
        <v>6970.9989440337913</v>
      </c>
      <c r="CK60" s="2">
        <f>'TuitionData-2Yr'!AS61*($CS$3/$CK$3)</f>
        <v>7954.8635097493034</v>
      </c>
      <c r="CL60" s="10">
        <f>'TuitionData-2Yr'!AT61*($CS$3/$CL$3)</f>
        <v>8189.5706422018357</v>
      </c>
      <c r="CM60" s="10">
        <f>'TuitionData-2Yr'!AU61*($CS$3/$CM$3)</f>
        <v>8216.3505976095603</v>
      </c>
      <c r="CN60" s="10">
        <f>'TuitionData-2Yr'!AV61*($CS$3/$CN$3)</f>
        <v>8566.9314709733735</v>
      </c>
      <c r="CO60" s="10">
        <f>'TuitionData-2Yr'!AW61*($CS$3/$CO$3)</f>
        <v>8964.1232876712329</v>
      </c>
      <c r="CP60" s="10">
        <f>'TuitionData-2Yr'!AX61*($CS$3/$CP$3)</f>
        <v>9043.1154007553505</v>
      </c>
      <c r="CQ60" s="10">
        <f>'TuitionData-2Yr'!AY61*($CS$3/$CQ$3)</f>
        <v>9181.7947214076248</v>
      </c>
      <c r="CR60" s="10">
        <f>'TuitionData-2Yr'!AZ61*($CS$3/$CR$3)</f>
        <v>9376.3690773067337</v>
      </c>
      <c r="CS60" s="379">
        <f>'TuitionData-2Yr'!BA61*($CS$3/$CS$3)</f>
        <v>9619</v>
      </c>
      <c r="DI60" s="10">
        <f>'TuitionData-2Yr'!BS61*($U$3/$DI$3)</f>
        <v>0</v>
      </c>
      <c r="DJ60" s="10">
        <f>'TuitionData-2Yr'!BT61*($U$3/$DJ$3)</f>
        <v>0</v>
      </c>
      <c r="DK60" s="10">
        <f>'TuitionData-2Yr'!BU61*($U$3/$DK$3)</f>
        <v>0</v>
      </c>
      <c r="DL60" s="10">
        <f>'TuitionData-2Yr'!BV61*($U$3/$DL$3)</f>
        <v>0</v>
      </c>
      <c r="DM60" s="10">
        <f>'TuitionData-2Yr'!BW61*($U$3/$DM$3)</f>
        <v>0</v>
      </c>
      <c r="DN60" s="10">
        <f>'TuitionData-2Yr'!BX61*($DQ$3/$DN$3)</f>
        <v>0</v>
      </c>
      <c r="DO60" s="10">
        <f>'TuitionData-2Yr'!BY61*($DQ$3/$DO$3)</f>
        <v>0</v>
      </c>
      <c r="DP60" s="10">
        <f>'TuitionData-2Yr'!BZ61*($DQ$3/$DP$3)</f>
        <v>10149.127182044889</v>
      </c>
      <c r="DQ60" s="10">
        <f>'TuitionData-2Yr'!CA61*($DQ$3/$DQ$3)</f>
        <v>11792</v>
      </c>
    </row>
    <row r="61" spans="1:121">
      <c r="A61" s="127" t="s">
        <v>144</v>
      </c>
      <c r="L61" s="10">
        <f>'TuitionData-4Yr'!P62*($Y$3/$L$3)</f>
        <v>12413.195353748681</v>
      </c>
      <c r="Q61" s="10">
        <f>'TuitionData-4Yr'!U62*($Y$3/$Q$3)</f>
        <v>13419.67688022284</v>
      </c>
      <c r="R61" s="10">
        <f>'TuitionData-4Yr'!V62*($Y$3/$R$3)</f>
        <v>14102.950458715597</v>
      </c>
      <c r="S61" s="10">
        <f>'TuitionData-4Yr'!W62*($Y$3/$S$3)</f>
        <v>14081.147410358564</v>
      </c>
      <c r="T61" s="10">
        <f>'TuitionData-4Yr'!X62*($Y$3/$T$3)</f>
        <v>14145.187254474029</v>
      </c>
      <c r="U61" s="10">
        <f>'TuitionData-4Yr'!Y62*($Y$3/$U$3)</f>
        <v>13758.472602739726</v>
      </c>
      <c r="V61" s="10">
        <f>'TuitionData-4Yr'!Z62*($Y$3/$V$3)</f>
        <v>13737.769198489301</v>
      </c>
      <c r="W61" s="10">
        <f>'TuitionData-4Yr'!AA62*($Y$3/$W$3)</f>
        <v>13719.87599497277</v>
      </c>
      <c r="X61" s="10">
        <f>'TuitionData-4Yr'!AB62*($Y$3/$X$3)</f>
        <v>13853.685785536161</v>
      </c>
      <c r="Y61" s="10">
        <f>'TuitionData-4Yr'!AC62*($Y$3/$Y$3)</f>
        <v>13694</v>
      </c>
      <c r="Z61" s="149"/>
      <c r="AJ61" s="3">
        <f>'TuitionData-4Yr'!AQ62*($AW$3/$AJ$3)</f>
        <v>18707.683210137278</v>
      </c>
      <c r="AO61" s="3">
        <f>'TuitionData-4Yr'!AV62*($AW$3/$AO$3)</f>
        <v>20625.025069637883</v>
      </c>
      <c r="AP61" s="3">
        <f>'TuitionData-4Yr'!AW62*($AW$3/$AP$3)</f>
        <v>18955.155963302754</v>
      </c>
      <c r="AQ61" s="3">
        <f>'TuitionData-4Yr'!AX62*($AW$3/$AQ$3)</f>
        <v>21059.952191235057</v>
      </c>
      <c r="AR61" s="3">
        <f>'TuitionData-4Yr'!AY62*($AW$3/$AR$3)</f>
        <v>21156.874727193364</v>
      </c>
      <c r="AS61" s="3">
        <f>'TuitionData-4Yr'!AZ62*($AW$3/$AS$3)</f>
        <v>21005.013698630137</v>
      </c>
      <c r="AT61" s="3">
        <f>'TuitionData-4Yr'!BA62*($AW$3/$AT$3)</f>
        <v>20882.477549307598</v>
      </c>
      <c r="AU61" s="3">
        <f>'TuitionData-4Yr'!BB62*($AW$3/$AU$3)</f>
        <v>20945.937159614579</v>
      </c>
      <c r="AV61" s="3">
        <f>'TuitionData-4Yr'!BC62*($AW$3/$AV$3)</f>
        <v>21616.877805486289</v>
      </c>
      <c r="AW61" s="3">
        <f>'TuitionData-4Yr'!BD62*($AW$3/$AW$3)</f>
        <v>21560</v>
      </c>
      <c r="BH61" s="3">
        <f>'TuitionData-2Yr'!N62*($U$3/$BH$3)</f>
        <v>6105.1742344244985</v>
      </c>
      <c r="BM61" s="10">
        <f>'TuitionData-2Yr'!S62*($BU$3/$BM$3)</f>
        <v>7432.6462395543167</v>
      </c>
      <c r="BN61" s="10">
        <f>'TuitionData-2Yr'!T62*($BU$3/$BN$3)</f>
        <v>3868.5137614678902</v>
      </c>
      <c r="BO61" s="10">
        <f>'TuitionData-2Yr'!U62*($BU$3/$BO$3)</f>
        <v>4211.1235059760957</v>
      </c>
      <c r="BP61" s="10">
        <f>'TuitionData-2Yr'!V62*($BU$3/$BP$3)</f>
        <v>4177.948494107377</v>
      </c>
      <c r="BQ61" s="10">
        <f>'TuitionData-2Yr'!W62*($BU$3/$BQ$3)</f>
        <v>5014.4178082191784</v>
      </c>
      <c r="BR61" s="10">
        <f>'TuitionData-2Yr'!X62*($BU$3/$BR$3)</f>
        <v>5069.6097356273604</v>
      </c>
      <c r="BS61" s="10">
        <f>'TuitionData-2Yr'!Y62*($BU$3/$BS$3)</f>
        <v>5430.3142019271054</v>
      </c>
      <c r="BT61" s="10">
        <f>'TuitionData-2Yr'!Z62*($BU$3/$BT$3)</f>
        <v>5707.9301745635921</v>
      </c>
      <c r="BU61" s="10">
        <f>'TuitionData-2Yr'!AA62*($BU$3/$BU$3)</f>
        <v>5730</v>
      </c>
      <c r="BV61" s="149"/>
      <c r="CF61" s="3">
        <f>'TuitionData-2Yr'!AN62*($U$3/$CF$3)</f>
        <v>8972.756071805703</v>
      </c>
      <c r="CK61" s="2">
        <f>'TuitionData-2Yr'!AS62*($CS$3/$CK$3)</f>
        <v>10995.543175487464</v>
      </c>
      <c r="CL61" s="10">
        <f>'TuitionData-2Yr'!AT62*($CS$3/$CL$3)</f>
        <v>12859.860550458716</v>
      </c>
      <c r="CM61" s="10">
        <f>'TuitionData-2Yr'!AU62*($CS$3/$CM$3)</f>
        <v>10738.03984063745</v>
      </c>
      <c r="CN61" s="10">
        <f>'TuitionData-2Yr'!AV62*($CS$3/$CN$3)</f>
        <v>10882.968136185073</v>
      </c>
      <c r="CO61" s="10">
        <f>'TuitionData-2Yr'!AW62*($CS$3/$CO$3)</f>
        <v>12826.849315068494</v>
      </c>
      <c r="CP61" s="10">
        <f>'TuitionData-2Yr'!AX62*($CS$3/$CP$3)</f>
        <v>13051.548468317247</v>
      </c>
      <c r="CQ61" s="10">
        <f>'TuitionData-2Yr'!AY62*($CS$3/$CQ$3)</f>
        <v>13537.327188940093</v>
      </c>
      <c r="CR61" s="10">
        <f>'TuitionData-2Yr'!AZ62*($CS$3/$CR$3)</f>
        <v>13460.947630922696</v>
      </c>
      <c r="CS61" s="379">
        <f>'TuitionData-2Yr'!BA62*($CS$3/$CS$3)</f>
        <v>13620</v>
      </c>
      <c r="DI61" s="10">
        <f>'TuitionData-2Yr'!BS62*($U$3/$DI$3)</f>
        <v>0</v>
      </c>
      <c r="DJ61" s="10">
        <f>'TuitionData-2Yr'!BT62*($U$3/$DJ$3)</f>
        <v>0</v>
      </c>
      <c r="DK61" s="10">
        <f>'TuitionData-2Yr'!BU62*($U$3/$DK$3)</f>
        <v>0</v>
      </c>
      <c r="DL61" s="10">
        <f>'TuitionData-2Yr'!BV62*($U$3/$DL$3)</f>
        <v>0</v>
      </c>
      <c r="DM61" s="10">
        <f>'TuitionData-2Yr'!BW62*($U$3/$DM$3)</f>
        <v>0</v>
      </c>
      <c r="DN61" s="10">
        <f>'TuitionData-2Yr'!BX62*($DQ$3/$DN$3)</f>
        <v>0</v>
      </c>
      <c r="DO61" s="10">
        <f>'TuitionData-2Yr'!BY62*($DQ$3/$DO$3)</f>
        <v>0</v>
      </c>
      <c r="DP61" s="10">
        <f>'TuitionData-2Yr'!BZ62*($DQ$3/$DP$3)</f>
        <v>0</v>
      </c>
      <c r="DQ61" s="10">
        <f>'TuitionData-2Yr'!CA62*($DQ$3/$DQ$3)</f>
        <v>0</v>
      </c>
    </row>
    <row r="62" spans="1:121">
      <c r="A62" s="127" t="s">
        <v>145</v>
      </c>
      <c r="L62" s="10">
        <f>'TuitionData-4Yr'!P63*($Y$3/$L$3)</f>
        <v>7168.2196409714898</v>
      </c>
      <c r="Q62" s="10">
        <f>'TuitionData-4Yr'!U63*($Y$3/$Q$3)</f>
        <v>9055.5543175487455</v>
      </c>
      <c r="R62" s="10">
        <f>'TuitionData-4Yr'!V63*($Y$3/$R$3)</f>
        <v>9804.352293577982</v>
      </c>
      <c r="S62" s="10">
        <f>'TuitionData-4Yr'!W63*($Y$3/$S$3)</f>
        <v>10096.509960159361</v>
      </c>
      <c r="T62" s="10">
        <f>'TuitionData-4Yr'!X63*($Y$3/$T$3)</f>
        <v>10710.934962898298</v>
      </c>
      <c r="U62" s="10">
        <f>'TuitionData-4Yr'!Y63*($Y$3/$U$3)</f>
        <v>10506.698630136985</v>
      </c>
      <c r="V62" s="10">
        <f>'TuitionData-4Yr'!Z63*($Y$3/$V$3)</f>
        <v>10328.238355014688</v>
      </c>
      <c r="W62" s="10">
        <f>'TuitionData-4Yr'!AA63*($Y$3/$W$3)</f>
        <v>10799.095098449938</v>
      </c>
      <c r="X62" s="10">
        <f>'TuitionData-4Yr'!AB63*($Y$3/$X$3)</f>
        <v>10729.077306733168</v>
      </c>
      <c r="Y62" s="10">
        <f>'TuitionData-4Yr'!AC63*($Y$3/$Y$3)</f>
        <v>11284</v>
      </c>
      <c r="Z62" s="149"/>
      <c r="AJ62" s="3">
        <f>'TuitionData-4Yr'!AQ63*($AW$3/$AJ$3)</f>
        <v>19030.808870116158</v>
      </c>
      <c r="AO62" s="3">
        <f>'TuitionData-4Yr'!AV63*($AW$3/$AO$3)</f>
        <v>23590.128133704733</v>
      </c>
      <c r="AP62" s="3">
        <f>'TuitionData-4Yr'!AW63*($AW$3/$AP$3)</f>
        <v>24738.275229357798</v>
      </c>
      <c r="AQ62" s="3">
        <f>'TuitionData-4Yr'!AX63*($AW$3/$AQ$3)</f>
        <v>24386.804780876493</v>
      </c>
      <c r="AR62" s="3">
        <f>'TuitionData-4Yr'!AY63*($AW$3/$AR$3)</f>
        <v>24742.858140549979</v>
      </c>
      <c r="AS62" s="3">
        <f>'TuitionData-4Yr'!AZ63*($AW$3/$AS$3)</f>
        <v>24268.31506849315</v>
      </c>
      <c r="AT62" s="3">
        <f>'TuitionData-4Yr'!BA63*($AW$3/$AT$3)</f>
        <v>23818.43390684012</v>
      </c>
      <c r="AU62" s="3">
        <f>'TuitionData-4Yr'!BB63*($AW$3/$AU$3)</f>
        <v>24977.394218684542</v>
      </c>
      <c r="AV62" s="3">
        <f>'TuitionData-4Yr'!BC63*($AW$3/$AV$3)</f>
        <v>24795.920199501252</v>
      </c>
      <c r="AW62" s="3">
        <f>'TuitionData-4Yr'!BD63*($AW$3/$AW$3)</f>
        <v>25665.5</v>
      </c>
      <c r="BH62" s="3">
        <f>'TuitionData-2Yr'!N63*($U$3/$BH$3)</f>
        <v>2849.0813093980992</v>
      </c>
      <c r="BM62" s="10">
        <f>'TuitionData-2Yr'!S63*($BU$3/$BM$3)</f>
        <v>3836.7910863509746</v>
      </c>
      <c r="BN62" s="10">
        <f>'TuitionData-2Yr'!T63*($BU$3/$BN$3)</f>
        <v>4100.9614678899088</v>
      </c>
      <c r="BO62" s="10">
        <f>'TuitionData-2Yr'!U63*($BU$3/$BO$3)</f>
        <v>3983.5537848605577</v>
      </c>
      <c r="BP62" s="10">
        <f>'TuitionData-2Yr'!V63*($BU$3/$BP$3)</f>
        <v>4220.6896551724139</v>
      </c>
      <c r="BQ62" s="10">
        <f>'TuitionData-2Yr'!W63*($BU$3/$BQ$3)</f>
        <v>4133.0958904109584</v>
      </c>
      <c r="BR62" s="10">
        <f>'TuitionData-2Yr'!X63*($BU$3/$BR$3)</f>
        <v>4057.7423415862363</v>
      </c>
      <c r="BS62" s="10">
        <f>'TuitionData-2Yr'!Y63*($BU$3/$BS$3)</f>
        <v>4375.0180142438212</v>
      </c>
      <c r="BT62" s="10">
        <f>'TuitionData-2Yr'!Z63*($BU$3/$BT$3)</f>
        <v>4340.4688279301754</v>
      </c>
      <c r="BU62" s="10">
        <f>'TuitionData-2Yr'!AA63*($BU$3/$BU$3)</f>
        <v>4564</v>
      </c>
      <c r="BV62" s="149"/>
      <c r="CF62" s="3">
        <f>'TuitionData-2Yr'!AN63*($U$3/$CF$3)</f>
        <v>7723.3537486800424</v>
      </c>
      <c r="CK62" s="2">
        <f>'TuitionData-2Yr'!AS63*($CS$3/$CK$3)</f>
        <v>10237.50417827298</v>
      </c>
      <c r="CL62" s="10">
        <f>'TuitionData-2Yr'!AT63*($CS$3/$CL$3)</f>
        <v>10995.787155963304</v>
      </c>
      <c r="CM62" s="10">
        <f>'TuitionData-2Yr'!AU63*($CS$3/$CM$3)</f>
        <v>10637.258964143426</v>
      </c>
      <c r="CN62" s="10">
        <f>'TuitionData-2Yr'!AV63*($CS$3/$CN$3)</f>
        <v>11307.174159755565</v>
      </c>
      <c r="CO62" s="10">
        <f>'TuitionData-2Yr'!AW63*($CS$3/$CO$3)</f>
        <v>11083.068493150684</v>
      </c>
      <c r="CP62" s="10">
        <f>'TuitionData-2Yr'!AX63*($CS$3/$CP$3)</f>
        <v>10870.640369282417</v>
      </c>
      <c r="CQ62" s="10">
        <f>'TuitionData-2Yr'!AY63*($CS$3/$CQ$3)</f>
        <v>11789.781315458735</v>
      </c>
      <c r="CR62" s="10">
        <f>'TuitionData-2Yr'!AZ63*($CS$3/$CR$3)</f>
        <v>11696.678304239404</v>
      </c>
      <c r="CS62" s="379">
        <f>'TuitionData-2Yr'!BA63*($CS$3/$CS$3)</f>
        <v>12156</v>
      </c>
      <c r="DI62" s="10">
        <f>'TuitionData-2Yr'!BS63*($U$3/$DI$3)</f>
        <v>0</v>
      </c>
      <c r="DJ62" s="10">
        <f>'TuitionData-2Yr'!BT63*($U$3/$DJ$3)</f>
        <v>0</v>
      </c>
      <c r="DK62" s="10">
        <f>'TuitionData-2Yr'!BU63*($U$3/$DK$3)</f>
        <v>0</v>
      </c>
      <c r="DL62" s="10">
        <f>'TuitionData-2Yr'!BV63*($U$3/$DL$3)</f>
        <v>0</v>
      </c>
      <c r="DM62" s="10">
        <f>'TuitionData-2Yr'!BW63*($U$3/$DM$3)</f>
        <v>0</v>
      </c>
      <c r="DN62" s="10">
        <f>'TuitionData-2Yr'!BX63*($DQ$3/$DN$3)</f>
        <v>0</v>
      </c>
      <c r="DO62" s="10">
        <f>'TuitionData-2Yr'!BY63*($DQ$3/$DO$3)</f>
        <v>0</v>
      </c>
      <c r="DP62" s="10">
        <f>'TuitionData-2Yr'!BZ63*($DQ$3/$DP$3)</f>
        <v>0</v>
      </c>
      <c r="DQ62" s="10">
        <f>'TuitionData-2Yr'!CA63*($DQ$3/$DQ$3)</f>
        <v>0</v>
      </c>
    </row>
    <row r="63" spans="1:121">
      <c r="A63" s="129" t="s">
        <v>146</v>
      </c>
      <c r="B63" s="18"/>
      <c r="C63" s="18"/>
      <c r="D63" s="18"/>
      <c r="E63" s="18"/>
      <c r="F63" s="18"/>
      <c r="G63" s="18"/>
      <c r="H63" s="18"/>
      <c r="I63" s="18"/>
      <c r="J63" s="18"/>
      <c r="K63" s="18"/>
      <c r="L63" s="10">
        <f>'TuitionData-4Yr'!P64*($Y$3/$L$3)</f>
        <v>7943.7212249208033</v>
      </c>
      <c r="M63" s="18"/>
      <c r="N63" s="18"/>
      <c r="O63" s="18"/>
      <c r="P63" s="18"/>
      <c r="Q63" s="10">
        <f>'TuitionData-4Yr'!U64*($Y$3/$Q$3)</f>
        <v>10023.84401114206</v>
      </c>
      <c r="R63" s="10">
        <f>'TuitionData-4Yr'!V64*($Y$3/$R$3)</f>
        <v>10214.22385321101</v>
      </c>
      <c r="S63" s="10">
        <f>'TuitionData-4Yr'!W64*($Y$3/$S$3)</f>
        <v>10260.143426294821</v>
      </c>
      <c r="T63" s="10">
        <f>'TuitionData-4Yr'!X64*($Y$3/$T$3)</f>
        <v>10539.970318638148</v>
      </c>
      <c r="U63" s="10">
        <f>'TuitionData-4Yr'!Y64*($Y$3/$U$3)</f>
        <v>10779.164383561643</v>
      </c>
      <c r="V63" s="10">
        <f>'TuitionData-4Yr'!Z64*($Y$3/$V$3)</f>
        <v>11028.840956777172</v>
      </c>
      <c r="W63" s="10">
        <f>'TuitionData-4Yr'!AA64*($Y$3/$W$3)</f>
        <v>11434.939254294093</v>
      </c>
      <c r="X63" s="10">
        <f>'TuitionData-4Yr'!AB64*($Y$3/$X$3)</f>
        <v>11511.501246882795</v>
      </c>
      <c r="Y63" s="10">
        <f>'TuitionData-4Yr'!AC64*($Y$3/$Y$3)</f>
        <v>11970</v>
      </c>
      <c r="Z63" s="90"/>
      <c r="AA63" s="18"/>
      <c r="AB63" s="18"/>
      <c r="AC63" s="18"/>
      <c r="AD63" s="18"/>
      <c r="AE63" s="18"/>
      <c r="AF63" s="18"/>
      <c r="AG63" s="18"/>
      <c r="AH63" s="18"/>
      <c r="AI63" s="18"/>
      <c r="AJ63" s="3">
        <f>'TuitionData-4Yr'!AQ64*($AW$3/$AJ$3)</f>
        <v>16913.689545934532</v>
      </c>
      <c r="AK63" s="18"/>
      <c r="AL63" s="18"/>
      <c r="AM63" s="18"/>
      <c r="AN63" s="18"/>
      <c r="AO63" s="3">
        <f>'TuitionData-4Yr'!AV64*($AW$3/$AO$3)</f>
        <v>20525.013927576601</v>
      </c>
      <c r="AP63" s="3">
        <f>'TuitionData-4Yr'!AW64*($AW$3/$AP$3)</f>
        <v>21621.566972477067</v>
      </c>
      <c r="AQ63" s="3">
        <f>'TuitionData-4Yr'!AX64*($AW$3/$AQ$3)</f>
        <v>22769.976095617527</v>
      </c>
      <c r="AR63" s="3">
        <f>'TuitionData-4Yr'!AY64*($AW$3/$AR$3)</f>
        <v>23644.410301178523</v>
      </c>
      <c r="AS63" s="3">
        <f>'TuitionData-4Yr'!AZ64*($AW$3/$AS$3)</f>
        <v>24083.876712328765</v>
      </c>
      <c r="AT63" s="3">
        <f>'TuitionData-4Yr'!BA64*($AW$3/$AT$3)</f>
        <v>24675.182543013012</v>
      </c>
      <c r="AU63" s="3">
        <f>'TuitionData-4Yr'!BB64*($AW$3/$AU$3)</f>
        <v>25846.039379974864</v>
      </c>
      <c r="AV63" s="3">
        <f>'TuitionData-4Yr'!BC64*($AW$3/$AV$3)</f>
        <v>26309.386533665838</v>
      </c>
      <c r="AW63" s="3">
        <f>'TuitionData-4Yr'!BD64*($AW$3/$AW$3)</f>
        <v>27002</v>
      </c>
      <c r="AX63" s="62"/>
      <c r="AY63" s="18"/>
      <c r="AZ63" s="18"/>
      <c r="BA63" s="18"/>
      <c r="BB63" s="18"/>
      <c r="BC63" s="18"/>
      <c r="BD63" s="18"/>
      <c r="BE63" s="18"/>
      <c r="BF63" s="18"/>
      <c r="BG63" s="18"/>
      <c r="BH63" s="18">
        <f>'TuitionData-2Yr'!N64*($U$3/$BH$3)</f>
        <v>4681.8669482576561</v>
      </c>
      <c r="BI63" s="18"/>
      <c r="BJ63" s="18"/>
      <c r="BK63" s="18"/>
      <c r="BL63" s="18"/>
      <c r="BM63" s="10">
        <f>'TuitionData-2Yr'!S64*($BU$3/$BM$3)</f>
        <v>8841.8941504178274</v>
      </c>
      <c r="BN63" s="10">
        <f>'TuitionData-2Yr'!T64*($BU$3/$BN$3)</f>
        <v>5637.1376146788998</v>
      </c>
      <c r="BO63" s="10">
        <f>'TuitionData-2Yr'!U64*($BU$3/$BO$3)</f>
        <v>5674.0717131474103</v>
      </c>
      <c r="BP63" s="10">
        <f>'TuitionData-2Yr'!V64*($BU$3/$BP$3)</f>
        <v>5825.6202531645567</v>
      </c>
      <c r="BQ63" s="10">
        <f>'TuitionData-2Yr'!W64*($BU$3/$BQ$3)</f>
        <v>9516.3904109589039</v>
      </c>
      <c r="BR63" s="10">
        <f>'TuitionData-2Yr'!X64*($BU$3/$BR$3)</f>
        <v>9628.6630297943775</v>
      </c>
      <c r="BS63" s="10">
        <f>'TuitionData-2Yr'!Y64*($BU$3/$BS$3)</f>
        <v>10021.724340175953</v>
      </c>
      <c r="BT63" s="10">
        <f>'TuitionData-2Yr'!Z64*($BU$3/$BT$3)</f>
        <v>6330.6134663341654</v>
      </c>
      <c r="BU63" s="10">
        <f>'TuitionData-2Yr'!AA64*($BU$3/$BU$3)</f>
        <v>6414</v>
      </c>
      <c r="BV63" s="90"/>
      <c r="BW63" s="18"/>
      <c r="BX63" s="18"/>
      <c r="BY63" s="18"/>
      <c r="BZ63" s="18"/>
      <c r="CA63" s="18"/>
      <c r="CB63" s="18"/>
      <c r="CC63" s="18"/>
      <c r="CD63" s="18"/>
      <c r="CE63" s="18"/>
      <c r="CF63" s="18">
        <f>'TuitionData-2Yr'!AN64*($U$3/$CF$3)</f>
        <v>9240.3970432946153</v>
      </c>
      <c r="CG63" s="18"/>
      <c r="CH63" s="18"/>
      <c r="CI63" s="18"/>
      <c r="CJ63" s="18"/>
      <c r="CK63" s="2">
        <f>'TuitionData-2Yr'!AS64*($CS$3/$CK$3)</f>
        <v>16697.314763231196</v>
      </c>
      <c r="CL63" s="10">
        <f>'TuitionData-2Yr'!AT64*($CS$3/$CL$3)</f>
        <v>17001.809174311926</v>
      </c>
      <c r="CM63" s="10">
        <f>'TuitionData-2Yr'!AU64*($CS$3/$CM$3)</f>
        <v>11239.776892430278</v>
      </c>
      <c r="CN63" s="10">
        <f>'TuitionData-2Yr'!AV64*($CS$3/$CN$3)</f>
        <v>11544.387603666521</v>
      </c>
      <c r="CO63" s="10">
        <f>'TuitionData-2Yr'!AW64*($CS$3/$CO$3)</f>
        <v>17941.869863013697</v>
      </c>
      <c r="CP63" s="10">
        <f>'TuitionData-2Yr'!AX64*($CS$3/$CP$3)</f>
        <v>18146.840117498952</v>
      </c>
      <c r="CQ63" s="10">
        <f>'TuitionData-2Yr'!AY64*($CS$3/$CQ$3)</f>
        <v>18882.520318391285</v>
      </c>
      <c r="CR63" s="10">
        <f>'TuitionData-2Yr'!AZ64*($CS$3/$CR$3)</f>
        <v>12508.608478802995</v>
      </c>
      <c r="CS63" s="379">
        <f>'TuitionData-2Yr'!BA64*($CS$3/$CS$3)</f>
        <v>12678</v>
      </c>
      <c r="CT63" s="18"/>
      <c r="CU63" s="18"/>
      <c r="CV63" s="18"/>
      <c r="CW63" s="18"/>
      <c r="CX63" s="18"/>
      <c r="CY63" s="18"/>
      <c r="CZ63" s="18"/>
      <c r="DA63" s="18"/>
      <c r="DB63" s="18"/>
      <c r="DC63" s="18"/>
      <c r="DD63" s="18"/>
      <c r="DE63" s="18"/>
      <c r="DF63" s="18"/>
      <c r="DG63" s="18"/>
      <c r="DH63" s="18"/>
      <c r="DI63" s="35">
        <f>'TuitionData-2Yr'!BS64*($U$3/$DI$3)</f>
        <v>0</v>
      </c>
      <c r="DJ63" s="35">
        <f>'TuitionData-2Yr'!BT64*($U$3/$DJ$3)</f>
        <v>0</v>
      </c>
      <c r="DK63" s="35">
        <f>'TuitionData-2Yr'!BU64*($U$3/$DK$3)</f>
        <v>0</v>
      </c>
      <c r="DL63" s="35">
        <f>'TuitionData-2Yr'!BV64*($U$3/$DL$3)</f>
        <v>0</v>
      </c>
      <c r="DM63" s="35">
        <f>'TuitionData-2Yr'!BW64*($U$3/$DM$3)</f>
        <v>0</v>
      </c>
      <c r="DN63" s="10">
        <f>'TuitionData-2Yr'!BX64*($DQ$3/$DN$3)</f>
        <v>0</v>
      </c>
      <c r="DO63" s="10">
        <f>'TuitionData-2Yr'!BY64*($DQ$3/$DO$3)</f>
        <v>0</v>
      </c>
      <c r="DP63" s="10">
        <f>'TuitionData-2Yr'!BZ64*($DQ$3/$DP$3)</f>
        <v>0</v>
      </c>
      <c r="DQ63" s="10">
        <f>'TuitionData-2Yr'!CA64*($DQ$3/$DQ$3)</f>
        <v>0</v>
      </c>
    </row>
    <row r="64" spans="1:121">
      <c r="A64" s="129" t="s">
        <v>147</v>
      </c>
      <c r="B64" s="18"/>
      <c r="C64" s="18"/>
      <c r="D64" s="18"/>
      <c r="E64" s="18"/>
      <c r="F64" s="18"/>
      <c r="G64" s="18"/>
      <c r="H64" s="18"/>
      <c r="I64" s="18"/>
      <c r="J64" s="18"/>
      <c r="K64" s="18"/>
      <c r="L64" s="10">
        <f>'TuitionData-4Yr'!P65*($Y$3/$L$3)</f>
        <v>2675.4804646251323</v>
      </c>
      <c r="M64" s="18"/>
      <c r="N64" s="18"/>
      <c r="O64" s="18"/>
      <c r="P64" s="18"/>
      <c r="Q64" s="10">
        <f>'TuitionData-4Yr'!U65*($Y$3/$Q$3)</f>
        <v>6102.9526462395543</v>
      </c>
      <c r="R64" s="10">
        <f>'TuitionData-4Yr'!V65*($Y$3/$R$3)</f>
        <v>7860.5504587155965</v>
      </c>
      <c r="S64" s="10">
        <f>'TuitionData-4Yr'!W65*($Y$3/$S$3)</f>
        <v>7585.657370517928</v>
      </c>
      <c r="T64" s="10">
        <f>'TuitionData-4Yr'!X65*($Y$3/$T$3)</f>
        <v>7740.4242688782188</v>
      </c>
      <c r="U64" s="10">
        <f>'TuitionData-4Yr'!Y65*($Y$3/$U$3)</f>
        <v>7602.8424657534242</v>
      </c>
      <c r="V64" s="10">
        <f>'TuitionData-4Yr'!Z65*($Y$3/$V$3)</f>
        <v>5394.2291229542598</v>
      </c>
      <c r="W64" s="10">
        <f>'TuitionData-4Yr'!AA65*($Y$3/$W$3)</f>
        <v>5385.1897779639721</v>
      </c>
      <c r="X64" s="10">
        <f>'TuitionData-4Yr'!AB65*($Y$3/$X$3)</f>
        <v>5709.9650872817965</v>
      </c>
      <c r="Y64" s="10">
        <f>'TuitionData-4Yr'!AC65*($Y$3/$Y$3)</f>
        <v>5756</v>
      </c>
      <c r="Z64" s="90"/>
      <c r="AA64" s="18"/>
      <c r="AB64" s="18"/>
      <c r="AC64" s="18"/>
      <c r="AD64" s="18"/>
      <c r="AE64" s="18"/>
      <c r="AF64" s="18"/>
      <c r="AG64" s="18"/>
      <c r="AH64" s="18"/>
      <c r="AI64" s="18"/>
      <c r="AJ64" s="3">
        <f>'TuitionData-4Yr'!AQ65*($AW$3/$AJ$3)</f>
        <v>6087.6874340021122</v>
      </c>
      <c r="AK64" s="18"/>
      <c r="AL64" s="18"/>
      <c r="AM64" s="18"/>
      <c r="AN64" s="18"/>
      <c r="AO64" s="3">
        <f>'TuitionData-4Yr'!AV65*($AW$3/$AO$3)</f>
        <v>13978.830083565459</v>
      </c>
      <c r="AP64" s="3">
        <f>'TuitionData-4Yr'!AW65*($AW$3/$AP$3)</f>
        <v>15721.100917431193</v>
      </c>
      <c r="AQ64" s="3">
        <f>'TuitionData-4Yr'!AX65*($AW$3/$AQ$3)</f>
        <v>15171.314741035856</v>
      </c>
      <c r="AR64" s="3">
        <f>'TuitionData-4Yr'!AY65*($AW$3/$AR$3)</f>
        <v>15536.412047140986</v>
      </c>
      <c r="AS64" s="3">
        <f>'TuitionData-4Yr'!AZ65*($AW$3/$AS$3)</f>
        <v>15231.883561643835</v>
      </c>
      <c r="AT64" s="3">
        <f>'TuitionData-4Yr'!BA65*($AW$3/$AT$3)</f>
        <v>11539.397398237517</v>
      </c>
      <c r="AU64" s="3">
        <f>'TuitionData-4Yr'!BB65*($AW$3/$AU$3)</f>
        <v>11520.060326770004</v>
      </c>
      <c r="AV64" s="3">
        <f>'TuitionData-4Yr'!BC65*($AW$3/$AV$3)</f>
        <v>11961.216957605986</v>
      </c>
      <c r="AW64" s="3">
        <f>'TuitionData-4Yr'!BD65*($AW$3/$AW$3)</f>
        <v>12092</v>
      </c>
      <c r="AX64" s="62"/>
      <c r="AY64" s="18"/>
      <c r="AZ64" s="18"/>
      <c r="BA64" s="18"/>
      <c r="BB64" s="18"/>
      <c r="BC64" s="18"/>
      <c r="BD64" s="18"/>
      <c r="BE64" s="18"/>
      <c r="BF64" s="18"/>
      <c r="BG64" s="18"/>
      <c r="BH64" s="18">
        <f>'TuitionData-2Yr'!N65*($U$3/$BH$3)</f>
        <v>0</v>
      </c>
      <c r="BI64" s="18"/>
      <c r="BJ64" s="18"/>
      <c r="BK64" s="18"/>
      <c r="BL64" s="18"/>
      <c r="BM64" s="10">
        <f>'TuitionData-2Yr'!S65*($BU$3/$BM$3)</f>
        <v>0</v>
      </c>
      <c r="BN64" s="10">
        <f>'TuitionData-2Yr'!T65*($BU$3/$BN$3)</f>
        <v>0</v>
      </c>
      <c r="BO64" s="10">
        <f>'TuitionData-2Yr'!U65*($BU$3/$BO$3)</f>
        <v>0</v>
      </c>
      <c r="BP64" s="10">
        <f>'TuitionData-2Yr'!V65*($BU$3/$BP$3)</f>
        <v>0</v>
      </c>
      <c r="BQ64" s="10">
        <f>'TuitionData-2Yr'!W65*($BU$3/$BQ$3)</f>
        <v>0</v>
      </c>
      <c r="BR64" s="10">
        <f>'TuitionData-2Yr'!X65*($BU$3/$BR$3)</f>
        <v>0</v>
      </c>
      <c r="BS64" s="10">
        <f>'TuitionData-2Yr'!Y65*($BU$3/$BS$3)</f>
        <v>0</v>
      </c>
      <c r="BT64" s="10">
        <f>'TuitionData-2Yr'!Z65*($BU$3/$BT$3)</f>
        <v>0</v>
      </c>
      <c r="BU64" s="10">
        <f>'TuitionData-2Yr'!AA65*($BU$3/$BU$3)</f>
        <v>0</v>
      </c>
      <c r="BV64" s="90"/>
      <c r="BW64" s="18"/>
      <c r="BX64" s="18"/>
      <c r="BY64" s="18"/>
      <c r="BZ64" s="18"/>
      <c r="CA64" s="18"/>
      <c r="CB64" s="18"/>
      <c r="CC64" s="18"/>
      <c r="CD64" s="18"/>
      <c r="CE64" s="18"/>
      <c r="CF64" s="18">
        <f>'TuitionData-2Yr'!AN65*($U$3/$CF$3)</f>
        <v>0</v>
      </c>
      <c r="CG64" s="18"/>
      <c r="CH64" s="18"/>
      <c r="CI64" s="18"/>
      <c r="CJ64" s="18"/>
      <c r="CK64" s="2">
        <f>'TuitionData-2Yr'!AS65*($CS$3/$CK$3)</f>
        <v>0</v>
      </c>
      <c r="CL64" s="10">
        <f>'TuitionData-2Yr'!AT65*($CS$3/$CL$3)</f>
        <v>0</v>
      </c>
      <c r="CM64" s="10">
        <f>'TuitionData-2Yr'!AU65*($CS$3/$CM$3)</f>
        <v>0</v>
      </c>
      <c r="CN64" s="10">
        <f>'TuitionData-2Yr'!AV65*($CS$3/$CN$3)</f>
        <v>0</v>
      </c>
      <c r="CO64" s="10">
        <f>'TuitionData-2Yr'!AW65*($CS$3/$CO$3)</f>
        <v>0</v>
      </c>
      <c r="CP64" s="10">
        <f>'TuitionData-2Yr'!AX65*($CS$3/$CP$3)</f>
        <v>0</v>
      </c>
      <c r="CQ64" s="10">
        <f>'TuitionData-2Yr'!AY65*($CS$3/$CQ$3)</f>
        <v>0</v>
      </c>
      <c r="CR64" s="10">
        <f>'TuitionData-2Yr'!AZ65*($CS$3/$CR$3)</f>
        <v>0</v>
      </c>
      <c r="CS64" s="379">
        <f>'TuitionData-2Yr'!BA65*($CS$3/$CS$3)</f>
        <v>0</v>
      </c>
      <c r="CT64" s="18"/>
      <c r="CU64" s="18"/>
      <c r="CV64" s="18"/>
      <c r="CW64" s="18"/>
      <c r="CX64" s="18"/>
      <c r="CY64" s="18"/>
      <c r="CZ64" s="18"/>
      <c r="DA64" s="18"/>
      <c r="DB64" s="18"/>
      <c r="DC64" s="18"/>
      <c r="DD64" s="18"/>
      <c r="DE64" s="18"/>
      <c r="DF64" s="18"/>
      <c r="DG64" s="18"/>
      <c r="DH64" s="18"/>
      <c r="DI64" s="35">
        <f>'TuitionData-2Yr'!BS65*($U$3/$DI$3)</f>
        <v>0</v>
      </c>
      <c r="DJ64" s="35">
        <f>'TuitionData-2Yr'!BT65*($U$3/$DJ$3)</f>
        <v>0</v>
      </c>
      <c r="DK64" s="35">
        <f>'TuitionData-2Yr'!BU65*($U$3/$DK$3)</f>
        <v>0</v>
      </c>
      <c r="DL64" s="35">
        <f>'TuitionData-2Yr'!BV65*($U$3/$DL$3)</f>
        <v>0</v>
      </c>
      <c r="DM64" s="35">
        <f>'TuitionData-2Yr'!BW65*($U$3/$DM$3)</f>
        <v>0</v>
      </c>
      <c r="DN64" s="465">
        <f>'TuitionData-2Yr'!BX65*($DQ$3/$DN$3)</f>
        <v>0</v>
      </c>
      <c r="DO64" s="465">
        <f>'TuitionData-2Yr'!BY65*($DQ$3/$DO$3)</f>
        <v>0</v>
      </c>
      <c r="DP64" s="465">
        <f>'TuitionData-2Yr'!BZ65*($DQ$3/$DP$3)</f>
        <v>0</v>
      </c>
      <c r="DQ64" s="465">
        <f>'TuitionData-2Yr'!CA65*($DQ$3/$DQ$3)</f>
        <v>0</v>
      </c>
    </row>
    <row r="68" spans="1:1">
      <c r="A68" s="3" t="s">
        <v>35</v>
      </c>
    </row>
    <row r="70" spans="1:1">
      <c r="A70" s="4" t="s">
        <v>36</v>
      </c>
    </row>
  </sheetData>
  <mergeCells count="1">
    <mergeCell ref="A3:A4"/>
  </mergeCells>
  <phoneticPr fontId="0" type="noConversion"/>
  <pageMargins left="0.5" right="0.4" top="0.5" bottom="0.3" header="0.5" footer="0.5"/>
  <pageSetup scale="81"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theme="9"/>
  </sheetPr>
  <dimension ref="A1:AJ65"/>
  <sheetViews>
    <sheetView showZeros="0" topLeftCell="I1" workbookViewId="0">
      <selection activeCell="A66" sqref="A66"/>
    </sheetView>
  </sheetViews>
  <sheetFormatPr defaultColWidth="9.140625" defaultRowHeight="12.75"/>
  <cols>
    <col min="1" max="1" width="18" style="277" customWidth="1"/>
    <col min="2" max="9" width="9.140625" style="272" customWidth="1"/>
    <col min="10" max="16384" width="9.140625" style="272"/>
  </cols>
  <sheetData>
    <row r="1" spans="1:36" s="255" customFormat="1">
      <c r="A1" s="252" t="s">
        <v>173</v>
      </c>
      <c r="B1" s="252"/>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4"/>
      <c r="AH1" s="254"/>
      <c r="AI1" s="254"/>
      <c r="AJ1" s="254"/>
    </row>
    <row r="2" spans="1:36" ht="18.75" customHeight="1">
      <c r="A2" s="273"/>
      <c r="B2" s="274">
        <f>'[2]CPS-Median Household Income'!B3</f>
        <v>1984</v>
      </c>
      <c r="C2" s="274">
        <f>'[2]CPS-Median Household Income'!C3</f>
        <v>1985</v>
      </c>
      <c r="D2" s="274">
        <f>'[2]CPS-Median Household Income'!D3</f>
        <v>1986</v>
      </c>
      <c r="E2" s="274">
        <f>'[2]CPS-Median Household Income'!E3</f>
        <v>1987</v>
      </c>
      <c r="F2" s="274">
        <f>'[2]CPS-Median Household Income'!F3</f>
        <v>1988</v>
      </c>
      <c r="G2" s="274">
        <f>'[2]CPS-Median Household Income'!G3</f>
        <v>1989</v>
      </c>
      <c r="H2" s="274">
        <f>'[2]CPS-Median Household Income'!H3</f>
        <v>1990</v>
      </c>
      <c r="I2" s="274">
        <f>'[2]CPS-Median Household Income'!I3</f>
        <v>1991</v>
      </c>
      <c r="J2" s="274">
        <f>'[2]CPS-Median Household Income'!J3</f>
        <v>1992</v>
      </c>
      <c r="K2" s="274">
        <f>'[2]CPS-Median Household Income'!K3</f>
        <v>1993</v>
      </c>
      <c r="L2" s="274">
        <f>'[2]CPS-Median Household Income'!L3</f>
        <v>1994</v>
      </c>
      <c r="M2" s="274">
        <f>'[2]CPS-Median Household Income'!M3</f>
        <v>1995</v>
      </c>
      <c r="N2" s="274">
        <f>'[2]CPS-Median Household Income'!N3</f>
        <v>1996</v>
      </c>
      <c r="O2" s="274">
        <f>'[2]CPS-Median Household Income'!O3</f>
        <v>1997</v>
      </c>
      <c r="P2" s="274">
        <f>'[2]CPS-Median Household Income'!P3</f>
        <v>1998</v>
      </c>
      <c r="Q2" s="274">
        <f>'[2]CPS-Median Household Income'!Q3</f>
        <v>1999</v>
      </c>
      <c r="R2" s="274">
        <f>'[2]CPS-Median Household Income'!R3</f>
        <v>2000</v>
      </c>
      <c r="S2" s="274">
        <f>'[2]CPS-Median Household Income'!S3</f>
        <v>2001</v>
      </c>
      <c r="T2" s="274">
        <f>'[2]CPS-Median Household Income'!T3</f>
        <v>2002</v>
      </c>
      <c r="U2" s="274">
        <f>'[2]CPS-Median Household Income'!U3</f>
        <v>2003</v>
      </c>
      <c r="V2" s="274">
        <f>'[2]CPS-Median Household Income'!V3</f>
        <v>2004</v>
      </c>
      <c r="W2" s="274">
        <f>'[2]CPS-Median Household Income'!W3</f>
        <v>2005</v>
      </c>
      <c r="X2" s="274">
        <f>'[2]CPS-Median Household Income'!X3</f>
        <v>2006</v>
      </c>
      <c r="Y2" s="274">
        <f>'[2]CPS-Median Household Income'!Y3</f>
        <v>2007</v>
      </c>
      <c r="Z2" s="273">
        <f>'[2]CPS-Median Household Income'!Z3</f>
        <v>2008</v>
      </c>
      <c r="AA2" s="273">
        <f>'[2]CPS-Median Household Income'!AA3</f>
        <v>2009</v>
      </c>
      <c r="AB2" s="273">
        <f>'[2]CPS-Median Household Income'!AB3</f>
        <v>2010</v>
      </c>
      <c r="AC2" s="273">
        <f>'[2]CPS-Median Household Income'!AC3</f>
        <v>2011</v>
      </c>
      <c r="AD2" s="273">
        <f>'[2]CPS-Median Household Income'!AD3</f>
        <v>2012</v>
      </c>
      <c r="AE2" s="273" t="str">
        <f>'[2]CPS-Median Household Income'!AE3</f>
        <v>2013 (38)</v>
      </c>
      <c r="AF2" s="273" t="str">
        <f>'[2]CPS-Median Household Income'!AF3</f>
        <v>2013 (39)</v>
      </c>
      <c r="AG2" s="273">
        <f>'[2]CPS-Median Household Income'!AG3</f>
        <v>2014</v>
      </c>
      <c r="AH2" s="278">
        <v>2015</v>
      </c>
      <c r="AI2" s="278">
        <v>2016</v>
      </c>
      <c r="AJ2" s="278">
        <v>2017</v>
      </c>
    </row>
    <row r="3" spans="1:36" s="277" customFormat="1">
      <c r="A3" s="275" t="s">
        <v>150</v>
      </c>
      <c r="B3" s="276">
        <f>'[2]CPS-Median Household Income'!B4</f>
        <v>22415</v>
      </c>
      <c r="C3" s="276">
        <f>'[2]CPS-Median Household Income'!C4</f>
        <v>23618</v>
      </c>
      <c r="D3" s="276">
        <f>'[2]CPS-Median Household Income'!D4</f>
        <v>24897</v>
      </c>
      <c r="E3" s="276">
        <f>'[2]CPS-Median Household Income'!E4</f>
        <v>26061</v>
      </c>
      <c r="F3" s="276">
        <f>'[2]CPS-Median Household Income'!F4</f>
        <v>27225</v>
      </c>
      <c r="G3" s="276">
        <f>'[2]CPS-Median Household Income'!G4</f>
        <v>28906</v>
      </c>
      <c r="H3" s="276">
        <f>'[2]CPS-Median Household Income'!H4</f>
        <v>29943</v>
      </c>
      <c r="I3" s="276">
        <f>'[2]CPS-Median Household Income'!I4</f>
        <v>30126</v>
      </c>
      <c r="J3" s="276">
        <f>'[2]CPS-Median Household Income'!J4</f>
        <v>30636</v>
      </c>
      <c r="K3" s="276">
        <f>'[2]CPS-Median Household Income'!K4</f>
        <v>31241</v>
      </c>
      <c r="L3" s="276">
        <f>'[2]CPS-Median Household Income'!L4</f>
        <v>32264</v>
      </c>
      <c r="M3" s="276">
        <f>'[2]CPS-Median Household Income'!M4</f>
        <v>34076</v>
      </c>
      <c r="N3" s="276">
        <f>'[2]CPS-Median Household Income'!N4</f>
        <v>35492</v>
      </c>
      <c r="O3" s="276">
        <f>'[2]CPS-Median Household Income'!O4</f>
        <v>37005</v>
      </c>
      <c r="P3" s="276">
        <f>'[2]CPS-Median Household Income'!P4</f>
        <v>38885</v>
      </c>
      <c r="Q3" s="276">
        <f>'[2]CPS-Median Household Income'!Q4</f>
        <v>40696</v>
      </c>
      <c r="R3" s="276">
        <f>'[2]CPS-Median Household Income'!R4</f>
        <v>41990</v>
      </c>
      <c r="S3" s="276">
        <f>'[2]CPS-Median Household Income'!S4</f>
        <v>42228</v>
      </c>
      <c r="T3" s="276">
        <f>'[2]CPS-Median Household Income'!T4</f>
        <v>42409</v>
      </c>
      <c r="U3" s="276">
        <f>'[2]CPS-Median Household Income'!U4</f>
        <v>43318</v>
      </c>
      <c r="V3" s="276">
        <f>'[2]CPS-Median Household Income'!V4</f>
        <v>44334</v>
      </c>
      <c r="W3" s="276">
        <f>'[2]CPS-Median Household Income'!W4</f>
        <v>46326</v>
      </c>
      <c r="X3" s="276">
        <f>'[2]CPS-Median Household Income'!X4</f>
        <v>48201</v>
      </c>
      <c r="Y3" s="276">
        <f>'[2]CPS-Median Household Income'!Y4</f>
        <v>50233</v>
      </c>
      <c r="Z3" s="276">
        <f>'[2]CPS-Median Household Income'!Z4</f>
        <v>50303</v>
      </c>
      <c r="AA3" s="276">
        <f>'[2]CPS-Median Household Income'!AA4</f>
        <v>49777</v>
      </c>
      <c r="AB3" s="276">
        <f>'[2]CPS-Median Household Income'!AB4</f>
        <v>49277</v>
      </c>
      <c r="AC3" s="276">
        <f>'[2]CPS-Median Household Income'!AC4</f>
        <v>50054</v>
      </c>
      <c r="AD3" s="276">
        <f>'[2]CPS-Median Household Income'!AD4</f>
        <v>51017.223905250008</v>
      </c>
      <c r="AE3" s="276">
        <f>'[2]CPS-Median Household Income'!AE4</f>
        <v>51939</v>
      </c>
      <c r="AF3" s="276">
        <f>'[2]CPS-Median Household Income'!AF4</f>
        <v>53585</v>
      </c>
      <c r="AG3" s="276">
        <f>'[2]CPS-Median Household Income'!AG4</f>
        <v>53657</v>
      </c>
      <c r="AH3" s="276">
        <f>'[2]CPS-Median Household Income'!AH4</f>
        <v>56516</v>
      </c>
      <c r="AI3" s="276">
        <f>'[2]CPS-Median Household Income'!AI4</f>
        <v>59039</v>
      </c>
      <c r="AJ3" s="276">
        <f>'[2]CPS-Median Household Income'!AJ4</f>
        <v>61372</v>
      </c>
    </row>
    <row r="4" spans="1:36">
      <c r="A4" s="278" t="s">
        <v>169</v>
      </c>
      <c r="B4" s="279">
        <f>'[2]CPS-Median Household Income'!B5</f>
        <v>19884.5</v>
      </c>
      <c r="C4" s="279">
        <f>'[2]CPS-Median Household Income'!C5</f>
        <v>21114</v>
      </c>
      <c r="D4" s="279">
        <f>'[2]CPS-Median Household Income'!D5</f>
        <v>21404.5</v>
      </c>
      <c r="E4" s="279">
        <f>'[2]CPS-Median Household Income'!E5</f>
        <v>22225.5</v>
      </c>
      <c r="F4" s="279">
        <f>'[2]CPS-Median Household Income'!F5</f>
        <v>24041</v>
      </c>
      <c r="G4" s="279">
        <f>'[2]CPS-Median Household Income'!G5</f>
        <v>23732.5</v>
      </c>
      <c r="H4" s="279">
        <f>'[2]CPS-Median Household Income'!H5</f>
        <v>25554.5</v>
      </c>
      <c r="I4" s="279">
        <f>'[2]CPS-Median Household Income'!I5</f>
        <v>26157.5</v>
      </c>
      <c r="J4" s="279">
        <f>'[2]CPS-Median Household Income'!J5</f>
        <v>26578.5</v>
      </c>
      <c r="K4" s="279">
        <f>'[2]CPS-Median Household Income'!K5</f>
        <v>26286</v>
      </c>
      <c r="L4" s="279">
        <f>'[2]CPS-Median Household Income'!L5</f>
        <v>28966.5</v>
      </c>
      <c r="M4" s="279">
        <f>'[2]CPS-Median Household Income'!M5</f>
        <v>29408</v>
      </c>
      <c r="N4" s="279">
        <f>'[2]CPS-Median Household Income'!N5</f>
        <v>31601.5</v>
      </c>
      <c r="O4" s="279">
        <f>'[2]CPS-Median Household Income'!O5</f>
        <v>33356</v>
      </c>
      <c r="P4" s="279">
        <f>'[2]CPS-Median Household Income'!P5</f>
        <v>35346</v>
      </c>
      <c r="Q4" s="279">
        <f>'[2]CPS-Median Household Income'!Q5</f>
        <v>36356.5</v>
      </c>
      <c r="R4" s="279">
        <f>'[2]CPS-Median Household Income'!R5</f>
        <v>36917.5</v>
      </c>
      <c r="S4" s="279">
        <f>'[2]CPS-Median Household Income'!S5</f>
        <v>37078.5</v>
      </c>
      <c r="T4" s="279">
        <f>'[2]CPS-Median Household Income'!T5</f>
        <v>37316.5</v>
      </c>
      <c r="U4" s="279">
        <f>'[2]CPS-Median Household Income'!U5</f>
        <v>37401</v>
      </c>
      <c r="V4" s="279">
        <f>'[2]CPS-Median Household Income'!V5</f>
        <v>39152.5</v>
      </c>
      <c r="W4" s="279">
        <f>'[2]CPS-Median Household Income'!W5</f>
        <v>44993</v>
      </c>
      <c r="X4" s="279">
        <f>'[2]CPS-Median Household Income'!X5</f>
        <v>39707</v>
      </c>
      <c r="Y4" s="279">
        <f>'[2]CPS-Median Household Income'!Y5</f>
        <v>43364.5</v>
      </c>
      <c r="Z4" s="279">
        <f>'[2]CPS-Median Household Income'!Z5</f>
        <v>43703</v>
      </c>
      <c r="AA4" s="279">
        <f>'[2]CPS-Median Household Income'!AA5</f>
        <v>43002</v>
      </c>
      <c r="AB4" s="279">
        <f>'[2]CPS-Median Household Income'!AB5</f>
        <v>42940</v>
      </c>
      <c r="AC4" s="279">
        <f>'[2]CPS-Median Household Income'!AC5</f>
        <v>43847.5</v>
      </c>
      <c r="AD4" s="279">
        <f>'[2]CPS-Median Household Income'!AD5</f>
        <v>43977.092794897682</v>
      </c>
      <c r="AE4" s="279">
        <f>'[2]CPS-Median Household Income'!AE5</f>
        <v>43124</v>
      </c>
      <c r="AF4" s="279">
        <f>'[2]CPS-Median Household Income'!AF5</f>
        <v>46381</v>
      </c>
      <c r="AG4" s="279">
        <f>'[2]CPS-Median Household Income'!AG5</f>
        <v>45534.5</v>
      </c>
      <c r="AH4" s="279">
        <f>'[2]CPS-Median Household Income'!AH5</f>
        <v>47203.5</v>
      </c>
      <c r="AI4" s="279">
        <f>'[2]CPS-Median Household Income'!AI5</f>
        <v>51260</v>
      </c>
      <c r="AJ4" s="279">
        <f>'[2]CPS-Median Household Income'!AJ5</f>
        <v>54326</v>
      </c>
    </row>
    <row r="5" spans="1:36">
      <c r="A5" s="266"/>
      <c r="B5" s="280"/>
      <c r="C5" s="280"/>
      <c r="D5" s="280"/>
      <c r="E5" s="280"/>
      <c r="F5" s="280"/>
      <c r="G5" s="280"/>
      <c r="H5" s="280"/>
      <c r="I5" s="280"/>
      <c r="J5" s="280"/>
      <c r="K5" s="280"/>
      <c r="L5" s="280"/>
      <c r="M5" s="280"/>
      <c r="N5" s="280"/>
      <c r="O5" s="280"/>
      <c r="P5" s="280"/>
      <c r="Q5" s="278"/>
      <c r="R5" s="278"/>
      <c r="S5" s="278"/>
      <c r="T5" s="278"/>
      <c r="U5" s="278"/>
      <c r="V5" s="278"/>
      <c r="W5" s="278"/>
      <c r="X5" s="278"/>
      <c r="Y5" s="278"/>
      <c r="Z5" s="278"/>
      <c r="AA5" s="278"/>
      <c r="AB5" s="278"/>
      <c r="AC5" s="278"/>
      <c r="AD5" s="278"/>
      <c r="AE5" s="278"/>
      <c r="AF5" s="278"/>
      <c r="AG5" s="278"/>
      <c r="AH5" s="278"/>
      <c r="AI5" s="278"/>
      <c r="AJ5" s="278"/>
    </row>
    <row r="6" spans="1:36">
      <c r="A6" s="263" t="s">
        <v>19</v>
      </c>
      <c r="B6" s="254">
        <f>'[2]CPS-Median Household Income'!B10</f>
        <v>17310</v>
      </c>
      <c r="C6" s="254">
        <f>'[2]CPS-Median Household Income'!C10</f>
        <v>18333</v>
      </c>
      <c r="D6" s="254">
        <f>'[2]CPS-Median Household Income'!D10</f>
        <v>19132</v>
      </c>
      <c r="E6" s="254">
        <f>'[2]CPS-Median Household Income'!E10</f>
        <v>19734</v>
      </c>
      <c r="F6" s="254">
        <f>'[2]CPS-Median Household Income'!F10</f>
        <v>19948</v>
      </c>
      <c r="G6" s="254">
        <f>'[2]CPS-Median Household Income'!G10</f>
        <v>21284</v>
      </c>
      <c r="H6" s="254">
        <f>'[2]CPS-Median Household Income'!H10</f>
        <v>23357</v>
      </c>
      <c r="I6" s="254">
        <f>'[2]CPS-Median Household Income'!I10</f>
        <v>24346</v>
      </c>
      <c r="J6" s="254">
        <f>'[2]CPS-Median Household Income'!J10</f>
        <v>25808</v>
      </c>
      <c r="K6" s="254">
        <f>'[2]CPS-Median Household Income'!K10</f>
        <v>25082</v>
      </c>
      <c r="L6" s="254">
        <f>'[2]CPS-Median Household Income'!L10</f>
        <v>27196</v>
      </c>
      <c r="M6" s="254">
        <f>'[2]CPS-Median Household Income'!M10</f>
        <v>25991</v>
      </c>
      <c r="N6" s="254">
        <f>'[2]CPS-Median Household Income'!N10</f>
        <v>30302</v>
      </c>
      <c r="O6" s="254">
        <f>'[2]CPS-Median Household Income'!O10</f>
        <v>31939</v>
      </c>
      <c r="P6" s="254">
        <f>'[2]CPS-Median Household Income'!P10</f>
        <v>36266</v>
      </c>
      <c r="Q6" s="254">
        <f>'[2]CPS-Median Household Income'!Q10</f>
        <v>36251</v>
      </c>
      <c r="R6" s="254">
        <f>'[2]CPS-Median Household Income'!R10</f>
        <v>35424</v>
      </c>
      <c r="S6" s="254">
        <f>'[2]CPS-Median Household Income'!S10</f>
        <v>35160</v>
      </c>
      <c r="T6" s="254">
        <f>'[2]CPS-Median Household Income'!T10</f>
        <v>37603</v>
      </c>
      <c r="U6" s="254">
        <f>'[2]CPS-Median Household Income'!U10</f>
        <v>37255</v>
      </c>
      <c r="V6" s="254">
        <f>'[2]CPS-Median Household Income'!V10</f>
        <v>36629</v>
      </c>
      <c r="W6" s="254">
        <f>'[2]CPS-Median Household Income'!W10</f>
        <v>37150</v>
      </c>
      <c r="X6" s="254">
        <f>'[2]CPS-Median Household Income'!X10</f>
        <v>37952</v>
      </c>
      <c r="Y6" s="254">
        <f>'[2]CPS-Median Household Income'!Y10</f>
        <v>42212</v>
      </c>
      <c r="Z6" s="263">
        <f>'[2]CPS-Median Household Income'!Z10</f>
        <v>44476</v>
      </c>
      <c r="AA6" s="263">
        <f>'[2]CPS-Median Household Income'!AA10</f>
        <v>39980</v>
      </c>
      <c r="AB6" s="263">
        <f>'[2]CPS-Median Household Income'!AB10</f>
        <v>40933</v>
      </c>
      <c r="AC6" s="263">
        <f>'[2]CPS-Median Household Income'!AC10</f>
        <v>42590</v>
      </c>
      <c r="AD6" s="263">
        <f>'[2]CPS-Median Household Income'!AD10</f>
        <v>43464.213796362958</v>
      </c>
      <c r="AE6" s="263">
        <f>'[2]CPS-Median Household Income'!AE10</f>
        <v>41381</v>
      </c>
      <c r="AF6" s="263">
        <f>'[2]CPS-Median Household Income'!AF10</f>
        <v>47320</v>
      </c>
      <c r="AG6" s="263">
        <f>'[2]CPS-Median Household Income'!AG10</f>
        <v>42278</v>
      </c>
      <c r="AH6" s="279">
        <f>'[2]CPS-Median Household Income'!AH10</f>
        <v>44509</v>
      </c>
      <c r="AI6" s="279">
        <f>'[2]CPS-Median Household Income'!AI10</f>
        <v>47221</v>
      </c>
      <c r="AJ6" s="279">
        <f>'[2]CPS-Median Household Income'!AJ10</f>
        <v>51113</v>
      </c>
    </row>
    <row r="7" spans="1:36">
      <c r="A7" s="263" t="s">
        <v>20</v>
      </c>
      <c r="B7" s="254">
        <f>'[2]CPS-Median Household Income'!B11</f>
        <v>15674</v>
      </c>
      <c r="C7" s="254">
        <f>'[2]CPS-Median Household Income'!C11</f>
        <v>17451</v>
      </c>
      <c r="D7" s="254">
        <f>'[2]CPS-Median Household Income'!D11</f>
        <v>18730</v>
      </c>
      <c r="E7" s="254">
        <f>'[2]CPS-Median Household Income'!E11</f>
        <v>18827</v>
      </c>
      <c r="F7" s="254">
        <f>'[2]CPS-Median Household Income'!F11</f>
        <v>20172</v>
      </c>
      <c r="G7" s="254">
        <f>'[2]CPS-Median Household Income'!G11</f>
        <v>21433</v>
      </c>
      <c r="H7" s="254">
        <f>'[2]CPS-Median Household Income'!H11</f>
        <v>22786</v>
      </c>
      <c r="I7" s="254">
        <f>'[2]CPS-Median Household Income'!I11</f>
        <v>23435</v>
      </c>
      <c r="J7" s="254">
        <f>'[2]CPS-Median Household Income'!J11</f>
        <v>23882</v>
      </c>
      <c r="K7" s="254">
        <f>'[2]CPS-Median Household Income'!K11</f>
        <v>23039</v>
      </c>
      <c r="L7" s="254">
        <f>'[2]CPS-Median Household Income'!L11</f>
        <v>25565</v>
      </c>
      <c r="M7" s="254">
        <f>'[2]CPS-Median Household Income'!M11</f>
        <v>25814</v>
      </c>
      <c r="N7" s="254">
        <f>'[2]CPS-Median Household Income'!N11</f>
        <v>27123</v>
      </c>
      <c r="O7" s="254">
        <f>'[2]CPS-Median Household Income'!O11</f>
        <v>26162</v>
      </c>
      <c r="P7" s="254">
        <f>'[2]CPS-Median Household Income'!P11</f>
        <v>27665</v>
      </c>
      <c r="Q7" s="254">
        <f>'[2]CPS-Median Household Income'!Q11</f>
        <v>29682</v>
      </c>
      <c r="R7" s="254">
        <f>'[2]CPS-Median Household Income'!R11</f>
        <v>29697</v>
      </c>
      <c r="S7" s="254">
        <f>'[2]CPS-Median Household Income'!S11</f>
        <v>33339</v>
      </c>
      <c r="T7" s="254">
        <f>'[2]CPS-Median Household Income'!T11</f>
        <v>32387</v>
      </c>
      <c r="U7" s="254">
        <f>'[2]CPS-Median Household Income'!U11</f>
        <v>32002</v>
      </c>
      <c r="V7" s="254">
        <f>'[2]CPS-Median Household Income'!V11</f>
        <v>34984</v>
      </c>
      <c r="W7" s="254">
        <f>'[2]CPS-Median Household Income'!W11</f>
        <v>36658</v>
      </c>
      <c r="X7" s="254">
        <f>'[2]CPS-Median Household Income'!X11</f>
        <v>37057</v>
      </c>
      <c r="Y7" s="254">
        <f>'[2]CPS-Median Household Income'!Y11</f>
        <v>40795</v>
      </c>
      <c r="Z7" s="263">
        <f>'[2]CPS-Median Household Income'!Z11</f>
        <v>39586</v>
      </c>
      <c r="AA7" s="263">
        <f>'[2]CPS-Median Household Income'!AA11</f>
        <v>36538</v>
      </c>
      <c r="AB7" s="263">
        <f>'[2]CPS-Median Household Income'!AB11</f>
        <v>38587</v>
      </c>
      <c r="AC7" s="263">
        <f>'[2]CPS-Median Household Income'!AC11</f>
        <v>41302</v>
      </c>
      <c r="AD7" s="263">
        <f>'[2]CPS-Median Household Income'!AD11</f>
        <v>39018.207243712</v>
      </c>
      <c r="AE7" s="263">
        <f>'[2]CPS-Median Household Income'!AE11</f>
        <v>39919</v>
      </c>
      <c r="AF7" s="263">
        <f>'[2]CPS-Median Household Income'!AF11</f>
        <v>39376</v>
      </c>
      <c r="AG7" s="263">
        <f>'[2]CPS-Median Household Income'!AG11</f>
        <v>44922</v>
      </c>
      <c r="AH7" s="279">
        <f>'[2]CPS-Median Household Income'!AH11</f>
        <v>42798</v>
      </c>
      <c r="AI7" s="279">
        <f>'[2]CPS-Median Household Income'!AI11</f>
        <v>45907</v>
      </c>
      <c r="AJ7" s="279">
        <f>'[2]CPS-Median Household Income'!AJ11</f>
        <v>48829</v>
      </c>
    </row>
    <row r="8" spans="1:36">
      <c r="A8" s="263" t="s">
        <v>38</v>
      </c>
      <c r="B8" s="254">
        <f>'[2]CPS-Median Household Income'!B12</f>
        <v>25819</v>
      </c>
      <c r="C8" s="254">
        <f>'[2]CPS-Median Household Income'!C12</f>
        <v>22980</v>
      </c>
      <c r="D8" s="254">
        <f>'[2]CPS-Median Household Income'!D12</f>
        <v>25626</v>
      </c>
      <c r="E8" s="254">
        <f>'[2]CPS-Median Household Income'!E12</f>
        <v>29244</v>
      </c>
      <c r="F8" s="254">
        <f>'[2]CPS-Median Household Income'!F12</f>
        <v>30505</v>
      </c>
      <c r="G8" s="254">
        <f>'[2]CPS-Median Household Income'!G12</f>
        <v>32068</v>
      </c>
      <c r="H8" s="254">
        <f>'[2]CPS-Median Household Income'!H12</f>
        <v>30804</v>
      </c>
      <c r="I8" s="254">
        <f>'[2]CPS-Median Household Income'!I12</f>
        <v>32585</v>
      </c>
      <c r="J8" s="254">
        <f>'[2]CPS-Median Household Income'!J12</f>
        <v>35678</v>
      </c>
      <c r="K8" s="254">
        <f>'[2]CPS-Median Household Income'!K12</f>
        <v>36064</v>
      </c>
      <c r="L8" s="254">
        <f>'[2]CPS-Median Household Income'!L12</f>
        <v>35873</v>
      </c>
      <c r="M8" s="254">
        <f>'[2]CPS-Median Household Income'!M12</f>
        <v>34928</v>
      </c>
      <c r="N8" s="254">
        <f>'[2]CPS-Median Household Income'!N12</f>
        <v>39309</v>
      </c>
      <c r="O8" s="254">
        <f>'[2]CPS-Median Household Income'!O12</f>
        <v>43033</v>
      </c>
      <c r="P8" s="254">
        <f>'[2]CPS-Median Household Income'!P12</f>
        <v>41458</v>
      </c>
      <c r="Q8" s="254">
        <f>'[2]CPS-Median Household Income'!Q12</f>
        <v>46628</v>
      </c>
      <c r="R8" s="254">
        <f>'[2]CPS-Median Household Income'!R12</f>
        <v>50365</v>
      </c>
      <c r="S8" s="254">
        <f>'[2]CPS-Median Household Income'!S12</f>
        <v>49602</v>
      </c>
      <c r="T8" s="254">
        <f>'[2]CPS-Median Household Income'!T12</f>
        <v>49650</v>
      </c>
      <c r="U8" s="254">
        <f>'[2]CPS-Median Household Income'!U12</f>
        <v>49019</v>
      </c>
      <c r="V8" s="254">
        <f>'[2]CPS-Median Household Income'!V12</f>
        <v>48049</v>
      </c>
      <c r="W8" s="254">
        <f>'[2]CPS-Median Household Income'!W12</f>
        <v>51235</v>
      </c>
      <c r="X8" s="254">
        <f>'[2]CPS-Median Household Income'!X12</f>
        <v>52438</v>
      </c>
      <c r="Y8" s="254">
        <f>'[2]CPS-Median Household Income'!Y12</f>
        <v>54589</v>
      </c>
      <c r="Z8" s="263">
        <f>'[2]CPS-Median Household Income'!Z12</f>
        <v>50702</v>
      </c>
      <c r="AA8" s="263">
        <f>'[2]CPS-Median Household Income'!AA12</f>
        <v>52114</v>
      </c>
      <c r="AB8" s="263">
        <f>'[2]CPS-Median Household Income'!AB12</f>
        <v>55214</v>
      </c>
      <c r="AC8" s="263">
        <f>'[2]CPS-Median Household Income'!AC12</f>
        <v>54660</v>
      </c>
      <c r="AD8" s="263">
        <f>'[2]CPS-Median Household Income'!AD12</f>
        <v>48971.892922469386</v>
      </c>
      <c r="AE8" s="263">
        <f>'[2]CPS-Median Household Income'!AE12</f>
        <v>52219</v>
      </c>
      <c r="AF8" s="263">
        <f>'[2]CPS-Median Household Income'!AF12</f>
        <v>54091</v>
      </c>
      <c r="AG8" s="263">
        <f>'[2]CPS-Median Household Income'!AG12</f>
        <v>57522</v>
      </c>
      <c r="AH8" s="279">
        <f>'[2]CPS-Median Household Income'!AH12</f>
        <v>57756</v>
      </c>
      <c r="AI8" s="279">
        <f>'[2]CPS-Median Household Income'!AI12</f>
        <v>58046</v>
      </c>
      <c r="AJ8" s="279">
        <f>'[2]CPS-Median Household Income'!AJ12</f>
        <v>62318</v>
      </c>
    </row>
    <row r="9" spans="1:36">
      <c r="A9" s="263" t="s">
        <v>21</v>
      </c>
      <c r="B9" s="254">
        <f>'[2]CPS-Median Household Income'!B13</f>
        <v>19785</v>
      </c>
      <c r="C9" s="254">
        <f>'[2]CPS-Median Household Income'!C13</f>
        <v>21343</v>
      </c>
      <c r="D9" s="254">
        <f>'[2]CPS-Median Household Income'!D13</f>
        <v>22849</v>
      </c>
      <c r="E9" s="254">
        <f>'[2]CPS-Median Household Income'!E13</f>
        <v>24489</v>
      </c>
      <c r="F9" s="254">
        <f>'[2]CPS-Median Household Income'!F13</f>
        <v>25406</v>
      </c>
      <c r="G9" s="254">
        <f>'[2]CPS-Median Household Income'!G13</f>
        <v>26085</v>
      </c>
      <c r="H9" s="254">
        <f>'[2]CPS-Median Household Income'!H13</f>
        <v>26685</v>
      </c>
      <c r="I9" s="254">
        <f>'[2]CPS-Median Household Income'!I13</f>
        <v>27252</v>
      </c>
      <c r="J9" s="254">
        <f>'[2]CPS-Median Household Income'!J13</f>
        <v>27349</v>
      </c>
      <c r="K9" s="254">
        <f>'[2]CPS-Median Household Income'!K13</f>
        <v>28550</v>
      </c>
      <c r="L9" s="254">
        <f>'[2]CPS-Median Household Income'!L13</f>
        <v>29294</v>
      </c>
      <c r="M9" s="254">
        <f>'[2]CPS-Median Household Income'!M13</f>
        <v>29745</v>
      </c>
      <c r="N9" s="254">
        <f>'[2]CPS-Median Household Income'!N13</f>
        <v>30641</v>
      </c>
      <c r="O9" s="254">
        <f>'[2]CPS-Median Household Income'!O13</f>
        <v>32455</v>
      </c>
      <c r="P9" s="254">
        <f>'[2]CPS-Median Household Income'!P13</f>
        <v>34909</v>
      </c>
      <c r="Q9" s="254">
        <f>'[2]CPS-Median Household Income'!Q13</f>
        <v>35831</v>
      </c>
      <c r="R9" s="254">
        <f>'[2]CPS-Median Household Income'!R13</f>
        <v>38856</v>
      </c>
      <c r="S9" s="254">
        <f>'[2]CPS-Median Household Income'!S13</f>
        <v>36421</v>
      </c>
      <c r="T9" s="254">
        <f>'[2]CPS-Median Household Income'!T13</f>
        <v>38024</v>
      </c>
      <c r="U9" s="254">
        <f>'[2]CPS-Median Household Income'!U13</f>
        <v>38972</v>
      </c>
      <c r="V9" s="254">
        <f>'[2]CPS-Median Household Income'!V13</f>
        <v>40535</v>
      </c>
      <c r="W9" s="254">
        <f>'[2]CPS-Median Household Income'!W13</f>
        <v>42990</v>
      </c>
      <c r="X9" s="254">
        <f>'[2]CPS-Median Household Income'!X13</f>
        <v>45676</v>
      </c>
      <c r="Y9" s="254">
        <f>'[2]CPS-Median Household Income'!Y13</f>
        <v>45794</v>
      </c>
      <c r="Z9" s="263">
        <f>'[2]CPS-Median Household Income'!Z13</f>
        <v>44857</v>
      </c>
      <c r="AA9" s="263">
        <f>'[2]CPS-Median Household Income'!AA13</f>
        <v>45631</v>
      </c>
      <c r="AB9" s="263">
        <f>'[2]CPS-Median Household Income'!AB13</f>
        <v>44066</v>
      </c>
      <c r="AC9" s="263">
        <f>'[2]CPS-Median Household Income'!AC13</f>
        <v>45105</v>
      </c>
      <c r="AD9" s="263">
        <f>'[2]CPS-Median Household Income'!AD13</f>
        <v>46071.019121208548</v>
      </c>
      <c r="AE9" s="263">
        <f>'[2]CPS-Median Household Income'!AE13</f>
        <v>47886</v>
      </c>
      <c r="AF9" s="263">
        <f>'[2]CPS-Median Household Income'!AF13</f>
        <v>48532</v>
      </c>
      <c r="AG9" s="263">
        <f>'[2]CPS-Median Household Income'!AG13</f>
        <v>46140</v>
      </c>
      <c r="AH9" s="279">
        <f>'[2]CPS-Median Household Income'!AH13</f>
        <v>48825</v>
      </c>
      <c r="AI9" s="279">
        <f>'[2]CPS-Median Household Income'!AI13</f>
        <v>51176</v>
      </c>
      <c r="AJ9" s="279">
        <f>'[2]CPS-Median Household Income'!AJ13</f>
        <v>53681</v>
      </c>
    </row>
    <row r="10" spans="1:36">
      <c r="A10" s="263" t="s">
        <v>22</v>
      </c>
      <c r="B10" s="254">
        <f>'[2]CPS-Median Household Income'!B14</f>
        <v>19984</v>
      </c>
      <c r="C10" s="254">
        <f>'[2]CPS-Median Household Income'!C14</f>
        <v>21049</v>
      </c>
      <c r="D10" s="254">
        <f>'[2]CPS-Median Household Income'!D14</f>
        <v>24370</v>
      </c>
      <c r="E10" s="254">
        <f>'[2]CPS-Median Household Income'!E14</f>
        <v>26714</v>
      </c>
      <c r="F10" s="254">
        <f>'[2]CPS-Median Household Income'!F14</f>
        <v>26566</v>
      </c>
      <c r="G10" s="254">
        <f>'[2]CPS-Median Household Income'!G14</f>
        <v>27542</v>
      </c>
      <c r="H10" s="254">
        <f>'[2]CPS-Median Household Income'!H14</f>
        <v>27561</v>
      </c>
      <c r="I10" s="254">
        <f>'[2]CPS-Median Household Income'!I14</f>
        <v>27212</v>
      </c>
      <c r="J10" s="254">
        <f>'[2]CPS-Median Household Income'!J14</f>
        <v>28797</v>
      </c>
      <c r="K10" s="254">
        <f>'[2]CPS-Median Household Income'!K14</f>
        <v>31663</v>
      </c>
      <c r="L10" s="254">
        <f>'[2]CPS-Median Household Income'!L14</f>
        <v>31467</v>
      </c>
      <c r="M10" s="254">
        <f>'[2]CPS-Median Household Income'!M14</f>
        <v>34099</v>
      </c>
      <c r="N10" s="254">
        <f>'[2]CPS-Median Household Income'!N14</f>
        <v>32496</v>
      </c>
      <c r="O10" s="254">
        <f>'[2]CPS-Median Household Income'!O14</f>
        <v>36663</v>
      </c>
      <c r="P10" s="254">
        <f>'[2]CPS-Median Household Income'!P14</f>
        <v>38665</v>
      </c>
      <c r="Q10" s="254">
        <f>'[2]CPS-Median Household Income'!Q14</f>
        <v>39425</v>
      </c>
      <c r="R10" s="254">
        <f>'[2]CPS-Median Household Income'!R14</f>
        <v>41901</v>
      </c>
      <c r="S10" s="254">
        <f>'[2]CPS-Median Household Income'!S14</f>
        <v>42576</v>
      </c>
      <c r="T10" s="254">
        <f>'[2]CPS-Median Household Income'!T14</f>
        <v>42939</v>
      </c>
      <c r="U10" s="254">
        <f>'[2]CPS-Median Household Income'!U14</f>
        <v>42438</v>
      </c>
      <c r="V10" s="254">
        <f>'[2]CPS-Median Household Income'!V14</f>
        <v>40984</v>
      </c>
      <c r="W10" s="254">
        <f>'[2]CPS-Median Household Income'!W14</f>
        <v>45926</v>
      </c>
      <c r="X10" s="254">
        <f>'[2]CPS-Median Household Income'!X14</f>
        <v>49344</v>
      </c>
      <c r="Y10" s="254">
        <f>'[2]CPS-Median Household Income'!Y14</f>
        <v>48641</v>
      </c>
      <c r="Z10" s="263">
        <f>'[2]CPS-Median Household Income'!Z14</f>
        <v>46227</v>
      </c>
      <c r="AA10" s="263">
        <f>'[2]CPS-Median Household Income'!AA14</f>
        <v>43340</v>
      </c>
      <c r="AB10" s="263">
        <f>'[2]CPS-Median Household Income'!AB14</f>
        <v>44117</v>
      </c>
      <c r="AC10" s="263">
        <f>'[2]CPS-Median Household Income'!AC14</f>
        <v>45973</v>
      </c>
      <c r="AD10" s="263">
        <f>'[2]CPS-Median Household Income'!AD14</f>
        <v>48120.925167220128</v>
      </c>
      <c r="AE10" s="263">
        <f>'[2]CPS-Median Household Income'!AE14</f>
        <v>47439</v>
      </c>
      <c r="AF10" s="263">
        <f>'[2]CPS-Median Household Income'!AF14</f>
        <v>46992</v>
      </c>
      <c r="AG10" s="263">
        <f>'[2]CPS-Median Household Income'!AG14</f>
        <v>49555</v>
      </c>
      <c r="AH10" s="279">
        <f>'[2]CPS-Median Household Income'!AH14</f>
        <v>50768</v>
      </c>
      <c r="AI10" s="279">
        <f>'[2]CPS-Median Household Income'!AI14</f>
        <v>53527</v>
      </c>
      <c r="AJ10" s="279">
        <f>'[2]CPS-Median Household Income'!AJ14</f>
        <v>57016</v>
      </c>
    </row>
    <row r="11" spans="1:36">
      <c r="A11" s="263" t="s">
        <v>23</v>
      </c>
      <c r="B11" s="254">
        <f>'[2]CPS-Median Household Income'!B15</f>
        <v>17680</v>
      </c>
      <c r="C11" s="254">
        <f>'[2]CPS-Median Household Income'!C15</f>
        <v>17361</v>
      </c>
      <c r="D11" s="254">
        <f>'[2]CPS-Median Household Income'!D15</f>
        <v>19874</v>
      </c>
      <c r="E11" s="254">
        <f>'[2]CPS-Median Household Income'!E15</f>
        <v>20673</v>
      </c>
      <c r="F11" s="254">
        <f>'[2]CPS-Median Household Income'!F15</f>
        <v>19907</v>
      </c>
      <c r="G11" s="254">
        <f>'[2]CPS-Median Household Income'!G15</f>
        <v>23283</v>
      </c>
      <c r="H11" s="254">
        <f>'[2]CPS-Median Household Income'!H15</f>
        <v>24780</v>
      </c>
      <c r="I11" s="254">
        <f>'[2]CPS-Median Household Income'!I15</f>
        <v>23764</v>
      </c>
      <c r="J11" s="254">
        <f>'[2]CPS-Median Household Income'!J15</f>
        <v>23485</v>
      </c>
      <c r="K11" s="254">
        <f>'[2]CPS-Median Household Income'!K15</f>
        <v>24376</v>
      </c>
      <c r="L11" s="254">
        <f>'[2]CPS-Median Household Income'!L15</f>
        <v>26595</v>
      </c>
      <c r="M11" s="254">
        <f>'[2]CPS-Median Household Income'!M15</f>
        <v>29810</v>
      </c>
      <c r="N11" s="254">
        <f>'[2]CPS-Median Household Income'!N15</f>
        <v>32413</v>
      </c>
      <c r="O11" s="254">
        <f>'[2]CPS-Median Household Income'!O15</f>
        <v>33452</v>
      </c>
      <c r="P11" s="254">
        <f>'[2]CPS-Median Household Income'!P15</f>
        <v>36252</v>
      </c>
      <c r="Q11" s="254">
        <f>'[2]CPS-Median Household Income'!Q15</f>
        <v>33738</v>
      </c>
      <c r="R11" s="254">
        <f>'[2]CPS-Median Household Income'!R15</f>
        <v>36265</v>
      </c>
      <c r="S11" s="254">
        <f>'[2]CPS-Median Household Income'!S15</f>
        <v>38437</v>
      </c>
      <c r="T11" s="254">
        <f>'[2]CPS-Median Household Income'!T15</f>
        <v>36762</v>
      </c>
      <c r="U11" s="254">
        <f>'[2]CPS-Median Household Income'!U15</f>
        <v>36936</v>
      </c>
      <c r="V11" s="254">
        <f>'[2]CPS-Median Household Income'!V15</f>
        <v>35610</v>
      </c>
      <c r="W11" s="254">
        <f>'[2]CPS-Median Household Income'!W15</f>
        <v>36699</v>
      </c>
      <c r="X11" s="254">
        <f>'[2]CPS-Median Household Income'!X15</f>
        <v>39485</v>
      </c>
      <c r="Y11" s="254">
        <f>'[2]CPS-Median Household Income'!Y15</f>
        <v>39452</v>
      </c>
      <c r="Z11" s="263">
        <f>'[2]CPS-Median Household Income'!Z15</f>
        <v>41148</v>
      </c>
      <c r="AA11" s="263">
        <f>'[2]CPS-Median Household Income'!AA15</f>
        <v>42664</v>
      </c>
      <c r="AB11" s="263">
        <f>'[2]CPS-Median Household Income'!AB15</f>
        <v>41104</v>
      </c>
      <c r="AC11" s="263">
        <f>'[2]CPS-Median Household Income'!AC15</f>
        <v>39856</v>
      </c>
      <c r="AD11" s="263">
        <f>'[2]CPS-Median Household Income'!AD15</f>
        <v>41086.490054055379</v>
      </c>
      <c r="AE11" s="263">
        <f>'[2]CPS-Median Household Income'!AE15</f>
        <v>42158</v>
      </c>
      <c r="AF11" s="263">
        <f>'[2]CPS-Median Household Income'!AF15</f>
        <v>44879</v>
      </c>
      <c r="AG11" s="263">
        <f>'[2]CPS-Median Household Income'!AG15</f>
        <v>42786</v>
      </c>
      <c r="AH11" s="279">
        <f>'[2]CPS-Median Household Income'!AH15</f>
        <v>42387</v>
      </c>
      <c r="AI11" s="279">
        <f>'[2]CPS-Median Household Income'!AI15</f>
        <v>45369</v>
      </c>
      <c r="AJ11" s="279">
        <f>'[2]CPS-Median Household Income'!AJ15</f>
        <v>51348</v>
      </c>
    </row>
    <row r="12" spans="1:36">
      <c r="A12" s="263" t="s">
        <v>24</v>
      </c>
      <c r="B12" s="254">
        <f>'[2]CPS-Median Household Income'!B16</f>
        <v>18949</v>
      </c>
      <c r="C12" s="254">
        <f>'[2]CPS-Median Household Income'!C16</f>
        <v>21179</v>
      </c>
      <c r="D12" s="254">
        <f>'[2]CPS-Median Household Income'!D16</f>
        <v>20890</v>
      </c>
      <c r="E12" s="254">
        <f>'[2]CPS-Median Household Income'!E16</f>
        <v>21349</v>
      </c>
      <c r="F12" s="254">
        <f>'[2]CPS-Median Household Income'!F16</f>
        <v>20497</v>
      </c>
      <c r="G12" s="254">
        <f>'[2]CPS-Median Household Income'!G16</f>
        <v>22861</v>
      </c>
      <c r="H12" s="254">
        <f>'[2]CPS-Median Household Income'!H16</f>
        <v>22405</v>
      </c>
      <c r="I12" s="254">
        <f>'[2]CPS-Median Household Income'!I16</f>
        <v>25299</v>
      </c>
      <c r="J12" s="254">
        <f>'[2]CPS-Median Household Income'!J16</f>
        <v>25439</v>
      </c>
      <c r="K12" s="254">
        <f>'[2]CPS-Median Household Income'!K16</f>
        <v>26312</v>
      </c>
      <c r="L12" s="254">
        <f>'[2]CPS-Median Household Income'!L16</f>
        <v>25676</v>
      </c>
      <c r="M12" s="254">
        <f>'[2]CPS-Median Household Income'!M16</f>
        <v>27949</v>
      </c>
      <c r="N12" s="254">
        <f>'[2]CPS-Median Household Income'!N16</f>
        <v>30262</v>
      </c>
      <c r="O12" s="254">
        <f>'[2]CPS-Median Household Income'!O16</f>
        <v>33260</v>
      </c>
      <c r="P12" s="254">
        <f>'[2]CPS-Median Household Income'!P16</f>
        <v>31735</v>
      </c>
      <c r="Q12" s="254">
        <f>'[2]CPS-Median Household Income'!Q16</f>
        <v>32654</v>
      </c>
      <c r="R12" s="254">
        <f>'[2]CPS-Median Household Income'!R16</f>
        <v>30718</v>
      </c>
      <c r="S12" s="254">
        <f>'[2]CPS-Median Household Income'!S16</f>
        <v>33322</v>
      </c>
      <c r="T12" s="254">
        <f>'[2]CPS-Median Household Income'!T16</f>
        <v>34008</v>
      </c>
      <c r="U12" s="254">
        <f>'[2]CPS-Median Household Income'!U16</f>
        <v>33507</v>
      </c>
      <c r="V12" s="254">
        <f>'[2]CPS-Median Household Income'!V16</f>
        <v>36429</v>
      </c>
      <c r="W12" s="254">
        <f>'[2]CPS-Median Household Income'!W16</f>
        <v>37236</v>
      </c>
      <c r="X12" s="254">
        <f>'[2]CPS-Median Household Income'!X16</f>
        <v>36488</v>
      </c>
      <c r="Y12" s="254">
        <f>'[2]CPS-Median Household Income'!Y16</f>
        <v>41313</v>
      </c>
      <c r="Z12" s="263">
        <f>'[2]CPS-Median Household Income'!Z16</f>
        <v>39563</v>
      </c>
      <c r="AA12" s="263">
        <f>'[2]CPS-Median Household Income'!AA16</f>
        <v>45433</v>
      </c>
      <c r="AB12" s="263">
        <f>'[2]CPS-Median Household Income'!AB16</f>
        <v>39300</v>
      </c>
      <c r="AC12" s="263">
        <f>'[2]CPS-Median Household Income'!AC16</f>
        <v>40658</v>
      </c>
      <c r="AD12" s="263">
        <f>'[2]CPS-Median Household Income'!AD16</f>
        <v>39084.677498007295</v>
      </c>
      <c r="AE12" s="263">
        <f>'[2]CPS-Median Household Income'!AE16</f>
        <v>39622</v>
      </c>
      <c r="AF12" s="263">
        <f>'[2]CPS-Median Household Income'!AF16</f>
        <v>46425</v>
      </c>
      <c r="AG12" s="263">
        <f>'[2]CPS-Median Household Income'!AG16</f>
        <v>42406</v>
      </c>
      <c r="AH12" s="279">
        <f>'[2]CPS-Median Household Income'!AH16</f>
        <v>45922</v>
      </c>
      <c r="AI12" s="279">
        <f>'[2]CPS-Median Household Income'!AI16</f>
        <v>42196</v>
      </c>
      <c r="AJ12" s="279">
        <f>'[2]CPS-Median Household Income'!AJ16</f>
        <v>43903</v>
      </c>
    </row>
    <row r="13" spans="1:36">
      <c r="A13" s="263" t="s">
        <v>25</v>
      </c>
      <c r="B13" s="254">
        <f>'[2]CPS-Median Household Income'!B17</f>
        <v>29708</v>
      </c>
      <c r="C13" s="254">
        <f>'[2]CPS-Median Household Income'!C17</f>
        <v>30136</v>
      </c>
      <c r="D13" s="254">
        <f>'[2]CPS-Median Household Income'!D17</f>
        <v>30604</v>
      </c>
      <c r="E13" s="254">
        <f>'[2]CPS-Median Household Income'!E17</f>
        <v>34970</v>
      </c>
      <c r="F13" s="254">
        <f>'[2]CPS-Median Household Income'!F17</f>
        <v>36552</v>
      </c>
      <c r="G13" s="254">
        <f>'[2]CPS-Median Household Income'!G17</f>
        <v>36016</v>
      </c>
      <c r="H13" s="254">
        <f>'[2]CPS-Median Household Income'!H17</f>
        <v>38857</v>
      </c>
      <c r="I13" s="254">
        <f>'[2]CPS-Median Household Income'!I17</f>
        <v>36952</v>
      </c>
      <c r="J13" s="254">
        <f>'[2]CPS-Median Household Income'!J17</f>
        <v>37203</v>
      </c>
      <c r="K13" s="254">
        <f>'[2]CPS-Median Household Income'!K17</f>
        <v>39939</v>
      </c>
      <c r="L13" s="254">
        <f>'[2]CPS-Median Household Income'!L17</f>
        <v>39198</v>
      </c>
      <c r="M13" s="254">
        <f>'[2]CPS-Median Household Income'!M17</f>
        <v>41041</v>
      </c>
      <c r="N13" s="254">
        <f>'[2]CPS-Median Household Income'!N17</f>
        <v>43993</v>
      </c>
      <c r="O13" s="254">
        <f>'[2]CPS-Median Household Income'!O17</f>
        <v>46685</v>
      </c>
      <c r="P13" s="254">
        <f>'[2]CPS-Median Household Income'!P17</f>
        <v>50016</v>
      </c>
      <c r="Q13" s="254">
        <f>'[2]CPS-Median Household Income'!Q17</f>
        <v>52205</v>
      </c>
      <c r="R13" s="254">
        <f>'[2]CPS-Median Household Income'!R17</f>
        <v>54535</v>
      </c>
      <c r="S13" s="254">
        <f>'[2]CPS-Median Household Income'!S17</f>
        <v>53530</v>
      </c>
      <c r="T13" s="254">
        <f>'[2]CPS-Median Household Income'!T17</f>
        <v>56407</v>
      </c>
      <c r="U13" s="254">
        <f>'[2]CPS-Median Household Income'!U17</f>
        <v>52314</v>
      </c>
      <c r="V13" s="254">
        <f>'[2]CPS-Median Household Income'!V17</f>
        <v>57103</v>
      </c>
      <c r="W13" s="254">
        <f>'[2]CPS-Median Household Income'!W17</f>
        <v>60512</v>
      </c>
      <c r="X13" s="254">
        <f>'[2]CPS-Median Household Income'!X17</f>
        <v>63668</v>
      </c>
      <c r="Y13" s="254">
        <f>'[2]CPS-Median Household Income'!Y17</f>
        <v>65630</v>
      </c>
      <c r="Z13" s="263">
        <f>'[2]CPS-Median Household Income'!Z17</f>
        <v>63711</v>
      </c>
      <c r="AA13" s="263">
        <f>'[2]CPS-Median Household Income'!AA17</f>
        <v>64186</v>
      </c>
      <c r="AB13" s="263">
        <f>'[2]CPS-Median Household Income'!AB17</f>
        <v>64201</v>
      </c>
      <c r="AC13" s="263">
        <f>'[2]CPS-Median Household Income'!AC17</f>
        <v>68876</v>
      </c>
      <c r="AD13" s="263">
        <f>'[2]CPS-Median Household Income'!AD17</f>
        <v>71835.585388519001</v>
      </c>
      <c r="AE13" s="263">
        <f>'[2]CPS-Median Household Income'!AE17</f>
        <v>65262</v>
      </c>
      <c r="AF13" s="263">
        <f>'[2]CPS-Median Household Income'!AF17</f>
        <v>69353</v>
      </c>
      <c r="AG13" s="263">
        <f>'[2]CPS-Median Household Income'!AG17</f>
        <v>76165</v>
      </c>
      <c r="AH13" s="279">
        <f>'[2]CPS-Median Household Income'!AH17</f>
        <v>73594</v>
      </c>
      <c r="AI13" s="279">
        <f>'[2]CPS-Median Household Income'!AI17</f>
        <v>73760</v>
      </c>
      <c r="AJ13" s="279">
        <f>'[2]CPS-Median Household Income'!AJ17</f>
        <v>81084</v>
      </c>
    </row>
    <row r="14" spans="1:36">
      <c r="A14" s="263" t="s">
        <v>26</v>
      </c>
      <c r="B14" s="254">
        <f>'[2]CPS-Median Household Income'!B18</f>
        <v>15430</v>
      </c>
      <c r="C14" s="254">
        <f>'[2]CPS-Median Household Income'!C18</f>
        <v>16413</v>
      </c>
      <c r="D14" s="254">
        <f>'[2]CPS-Median Household Income'!D18</f>
        <v>16513</v>
      </c>
      <c r="E14" s="254">
        <f>'[2]CPS-Median Household Income'!E18</f>
        <v>18513</v>
      </c>
      <c r="F14" s="254">
        <f>'[2]CPS-Median Household Income'!F18</f>
        <v>18166</v>
      </c>
      <c r="G14" s="254">
        <f>'[2]CPS-Median Household Income'!G18</f>
        <v>19917</v>
      </c>
      <c r="H14" s="254">
        <f>'[2]CPS-Median Household Income'!H18</f>
        <v>20178</v>
      </c>
      <c r="I14" s="254">
        <f>'[2]CPS-Median Household Income'!I18</f>
        <v>19475</v>
      </c>
      <c r="J14" s="254">
        <f>'[2]CPS-Median Household Income'!J18</f>
        <v>20570</v>
      </c>
      <c r="K14" s="254">
        <f>'[2]CPS-Median Household Income'!K18</f>
        <v>22191</v>
      </c>
      <c r="L14" s="254">
        <f>'[2]CPS-Median Household Income'!L18</f>
        <v>25400</v>
      </c>
      <c r="M14" s="254">
        <f>'[2]CPS-Median Household Income'!M18</f>
        <v>26538</v>
      </c>
      <c r="N14" s="254">
        <f>'[2]CPS-Median Household Income'!N18</f>
        <v>26677</v>
      </c>
      <c r="O14" s="254">
        <f>'[2]CPS-Median Household Income'!O18</f>
        <v>28499</v>
      </c>
      <c r="P14" s="254">
        <f>'[2]CPS-Median Household Income'!P18</f>
        <v>29120</v>
      </c>
      <c r="Q14" s="254">
        <f>'[2]CPS-Median Household Income'!Q18</f>
        <v>32478</v>
      </c>
      <c r="R14" s="254">
        <f>'[2]CPS-Median Household Income'!R18</f>
        <v>34299</v>
      </c>
      <c r="S14" s="254">
        <f>'[2]CPS-Median Household Income'!S18</f>
        <v>30161</v>
      </c>
      <c r="T14" s="254">
        <f>'[2]CPS-Median Household Income'!T18</f>
        <v>30882</v>
      </c>
      <c r="U14" s="254">
        <f>'[2]CPS-Median Household Income'!U18</f>
        <v>32728</v>
      </c>
      <c r="V14" s="254">
        <f>'[2]CPS-Median Household Income'!V18</f>
        <v>34755</v>
      </c>
      <c r="W14" s="254">
        <f>'[2]CPS-Median Household Income'!W18</f>
        <v>32875</v>
      </c>
      <c r="X14" s="254">
        <f>'[2]CPS-Median Household Income'!X18</f>
        <v>34733</v>
      </c>
      <c r="Y14" s="254">
        <f>'[2]CPS-Median Household Income'!Y18</f>
        <v>37279</v>
      </c>
      <c r="Z14" s="263">
        <f>'[2]CPS-Median Household Income'!Z18</f>
        <v>36446</v>
      </c>
      <c r="AA14" s="263">
        <f>'[2]CPS-Median Household Income'!AA18</f>
        <v>35078</v>
      </c>
      <c r="AB14" s="263">
        <f>'[2]CPS-Median Household Income'!AB18</f>
        <v>38159</v>
      </c>
      <c r="AC14" s="263">
        <f>'[2]CPS-Median Household Income'!AC18</f>
        <v>41090</v>
      </c>
      <c r="AD14" s="263">
        <f>'[2]CPS-Median Household Income'!AD18</f>
        <v>36641.299630744557</v>
      </c>
      <c r="AE14" s="263">
        <f>'[2]CPS-Median Household Income'!AE18</f>
        <v>40850</v>
      </c>
      <c r="AF14" s="263">
        <f>'[2]CPS-Median Household Income'!AF18</f>
        <v>32338</v>
      </c>
      <c r="AG14" s="263">
        <f>'[2]CPS-Median Household Income'!AG18</f>
        <v>35521</v>
      </c>
      <c r="AH14" s="279">
        <f>'[2]CPS-Median Household Income'!AH18</f>
        <v>40037</v>
      </c>
      <c r="AI14" s="279">
        <f>'[2]CPS-Median Household Income'!AI18</f>
        <v>41099</v>
      </c>
      <c r="AJ14" s="279">
        <f>'[2]CPS-Median Household Income'!AJ18</f>
        <v>43441</v>
      </c>
    </row>
    <row r="15" spans="1:36">
      <c r="A15" s="263" t="s">
        <v>27</v>
      </c>
      <c r="B15" s="254">
        <f>'[2]CPS-Median Household Income'!B19</f>
        <v>20569</v>
      </c>
      <c r="C15" s="254">
        <f>'[2]CPS-Median Household Income'!C19</f>
        <v>21451</v>
      </c>
      <c r="D15" s="254">
        <f>'[2]CPS-Median Household Income'!D19</f>
        <v>21861</v>
      </c>
      <c r="E15" s="254">
        <f>'[2]CPS-Median Household Income'!E19</f>
        <v>22760</v>
      </c>
      <c r="F15" s="254">
        <f>'[2]CPS-Median Household Income'!F19</f>
        <v>24415</v>
      </c>
      <c r="G15" s="254">
        <f>'[2]CPS-Median Household Income'!G19</f>
        <v>26406</v>
      </c>
      <c r="H15" s="254">
        <f>'[2]CPS-Median Household Income'!H19</f>
        <v>26329</v>
      </c>
      <c r="I15" s="254">
        <f>'[2]CPS-Median Household Income'!I19</f>
        <v>26853</v>
      </c>
      <c r="J15" s="254">
        <f>'[2]CPS-Median Household Income'!J19</f>
        <v>27771</v>
      </c>
      <c r="K15" s="254">
        <f>'[2]CPS-Median Household Income'!K19</f>
        <v>28820</v>
      </c>
      <c r="L15" s="254">
        <f>'[2]CPS-Median Household Income'!L19</f>
        <v>30114</v>
      </c>
      <c r="M15" s="254">
        <f>'[2]CPS-Median Household Income'!M19</f>
        <v>31979</v>
      </c>
      <c r="N15" s="254">
        <f>'[2]CPS-Median Household Income'!N19</f>
        <v>35601</v>
      </c>
      <c r="O15" s="254">
        <f>'[2]CPS-Median Household Income'!O19</f>
        <v>35840</v>
      </c>
      <c r="P15" s="254">
        <f>'[2]CPS-Median Household Income'!P19</f>
        <v>35838</v>
      </c>
      <c r="Q15" s="254">
        <f>'[2]CPS-Median Household Income'!Q19</f>
        <v>37254</v>
      </c>
      <c r="R15" s="254">
        <f>'[2]CPS-Median Household Income'!R19</f>
        <v>38317</v>
      </c>
      <c r="S15" s="254">
        <f>'[2]CPS-Median Household Income'!S19</f>
        <v>38162</v>
      </c>
      <c r="T15" s="254">
        <f>'[2]CPS-Median Household Income'!T19</f>
        <v>36515</v>
      </c>
      <c r="U15" s="254">
        <f>'[2]CPS-Median Household Income'!U19</f>
        <v>37279</v>
      </c>
      <c r="V15" s="254">
        <f>'[2]CPS-Median Household Income'!V19</f>
        <v>40238</v>
      </c>
      <c r="W15" s="254">
        <f>'[2]CPS-Median Household Income'!W19</f>
        <v>42056</v>
      </c>
      <c r="X15" s="254">
        <f>'[2]CPS-Median Household Income'!X19</f>
        <v>39797</v>
      </c>
      <c r="Y15" s="254">
        <f>'[2]CPS-Median Household Income'!Y19</f>
        <v>43513</v>
      </c>
      <c r="Z15" s="263">
        <f>'[2]CPS-Median Household Income'!Z19</f>
        <v>42930</v>
      </c>
      <c r="AA15" s="263">
        <f>'[2]CPS-Median Household Income'!AA19</f>
        <v>41906</v>
      </c>
      <c r="AB15" s="263">
        <f>'[2]CPS-Median Household Income'!AB19</f>
        <v>43830</v>
      </c>
      <c r="AC15" s="263">
        <f>'[2]CPS-Median Household Income'!AC19</f>
        <v>45206</v>
      </c>
      <c r="AD15" s="263">
        <f>'[2]CPS-Median Household Income'!AD19</f>
        <v>41553.373711401036</v>
      </c>
      <c r="AE15" s="263">
        <f>'[2]CPS-Median Household Income'!AE19</f>
        <v>41208</v>
      </c>
      <c r="AF15" s="263">
        <f>'[2]CPS-Median Household Income'!AF19</f>
        <v>46337</v>
      </c>
      <c r="AG15" s="263">
        <f>'[2]CPS-Median Household Income'!AG19</f>
        <v>46784</v>
      </c>
      <c r="AH15" s="279">
        <f>'[2]CPS-Median Household Income'!AH19</f>
        <v>50797</v>
      </c>
      <c r="AI15" s="279">
        <f>'[2]CPS-Median Household Income'!AI19</f>
        <v>53764</v>
      </c>
      <c r="AJ15" s="279">
        <f>'[2]CPS-Median Household Income'!AJ19</f>
        <v>50343</v>
      </c>
    </row>
    <row r="16" spans="1:36">
      <c r="A16" s="263" t="s">
        <v>28</v>
      </c>
      <c r="B16" s="254">
        <f>'[2]CPS-Median Household Income'!B20</f>
        <v>21148</v>
      </c>
      <c r="C16" s="254">
        <f>'[2]CPS-Median Household Income'!C20</f>
        <v>21205</v>
      </c>
      <c r="D16" s="254">
        <f>'[2]CPS-Median Household Income'!D20</f>
        <v>20948</v>
      </c>
      <c r="E16" s="254">
        <f>'[2]CPS-Median Household Income'!E20</f>
        <v>21691</v>
      </c>
      <c r="F16" s="254">
        <f>'[2]CPS-Median Household Income'!F20</f>
        <v>23667</v>
      </c>
      <c r="G16" s="254">
        <f>'[2]CPS-Median Household Income'!G20</f>
        <v>23667</v>
      </c>
      <c r="H16" s="254">
        <f>'[2]CPS-Median Household Income'!H20</f>
        <v>24384</v>
      </c>
      <c r="I16" s="254">
        <f>'[2]CPS-Median Household Income'!I20</f>
        <v>25462</v>
      </c>
      <c r="J16" s="254">
        <f>'[2]CPS-Median Household Income'!J20</f>
        <v>25284</v>
      </c>
      <c r="K16" s="254">
        <f>'[2]CPS-Median Household Income'!K20</f>
        <v>26260</v>
      </c>
      <c r="L16" s="254">
        <f>'[2]CPS-Median Household Income'!L20</f>
        <v>26991</v>
      </c>
      <c r="M16" s="254">
        <f>'[2]CPS-Median Household Income'!M20</f>
        <v>26311</v>
      </c>
      <c r="N16" s="254">
        <f>'[2]CPS-Median Household Income'!N20</f>
        <v>27437</v>
      </c>
      <c r="O16" s="254">
        <f>'[2]CPS-Median Household Income'!O20</f>
        <v>31351</v>
      </c>
      <c r="P16" s="254">
        <f>'[2]CPS-Median Household Income'!P20</f>
        <v>33727</v>
      </c>
      <c r="Q16" s="254">
        <f>'[2]CPS-Median Household Income'!Q20</f>
        <v>32683</v>
      </c>
      <c r="R16" s="254">
        <f>'[2]CPS-Median Household Income'!R20</f>
        <v>32432</v>
      </c>
      <c r="S16" s="254">
        <f>'[2]CPS-Median Household Income'!S20</f>
        <v>35609</v>
      </c>
      <c r="T16" s="254">
        <f>'[2]CPS-Median Household Income'!T20</f>
        <v>36458</v>
      </c>
      <c r="U16" s="254">
        <f>'[2]CPS-Median Household Income'!U20</f>
        <v>35902</v>
      </c>
      <c r="V16" s="254">
        <f>'[2]CPS-Median Household Income'!V20</f>
        <v>39614</v>
      </c>
      <c r="W16" s="254">
        <f>'[2]CPS-Median Household Income'!W20</f>
        <v>37645</v>
      </c>
      <c r="X16" s="254">
        <f>'[2]CPS-Median Household Income'!X20</f>
        <v>38838</v>
      </c>
      <c r="Y16" s="254">
        <f>'[2]CPS-Median Household Income'!Y20</f>
        <v>43216</v>
      </c>
      <c r="Z16" s="263">
        <f>'[2]CPS-Median Household Income'!Z20</f>
        <v>46111</v>
      </c>
      <c r="AA16" s="263">
        <f>'[2]CPS-Median Household Income'!AA20</f>
        <v>45878</v>
      </c>
      <c r="AB16" s="263">
        <f>'[2]CPS-Median Household Income'!AB20</f>
        <v>43103</v>
      </c>
      <c r="AC16" s="263">
        <f>'[2]CPS-Median Household Income'!AC20</f>
        <v>48455</v>
      </c>
      <c r="AD16" s="263">
        <f>'[2]CPS-Median Household Income'!AD20</f>
        <v>48406.856070027221</v>
      </c>
      <c r="AE16" s="263">
        <f>'[2]CPS-Median Household Income'!AE20</f>
        <v>43777</v>
      </c>
      <c r="AF16" s="263">
        <f>'[2]CPS-Median Household Income'!AF20</f>
        <v>46162</v>
      </c>
      <c r="AG16" s="263">
        <f>'[2]CPS-Median Household Income'!AG20</f>
        <v>47199</v>
      </c>
      <c r="AH16" s="279">
        <f>'[2]CPS-Median Household Income'!AH20</f>
        <v>47077</v>
      </c>
      <c r="AI16" s="279">
        <f>'[2]CPS-Median Household Income'!AI20</f>
        <v>50943</v>
      </c>
      <c r="AJ16" s="279">
        <f>'[2]CPS-Median Household Income'!AJ20</f>
        <v>55006</v>
      </c>
    </row>
    <row r="17" spans="1:36">
      <c r="A17" s="263" t="s">
        <v>29</v>
      </c>
      <c r="B17" s="254">
        <f>'[2]CPS-Median Household Income'!B21</f>
        <v>20309</v>
      </c>
      <c r="C17" s="254">
        <f>'[2]CPS-Median Household Income'!C21</f>
        <v>20036</v>
      </c>
      <c r="D17" s="254">
        <f>'[2]CPS-Median Household Income'!D21</f>
        <v>21968</v>
      </c>
      <c r="E17" s="254">
        <f>'[2]CPS-Median Household Income'!E21</f>
        <v>25049</v>
      </c>
      <c r="F17" s="254">
        <f>'[2]CPS-Median Household Income'!F21</f>
        <v>25533</v>
      </c>
      <c r="G17" s="254">
        <f>'[2]CPS-Median Household Income'!G21</f>
        <v>23798</v>
      </c>
      <c r="H17" s="254">
        <f>'[2]CPS-Median Household Income'!H21</f>
        <v>28735</v>
      </c>
      <c r="I17" s="254">
        <f>'[2]CPS-Median Household Income'!I21</f>
        <v>27463</v>
      </c>
      <c r="J17" s="254">
        <f>'[2]CPS-Median Household Income'!J21</f>
        <v>27578</v>
      </c>
      <c r="K17" s="254">
        <f>'[2]CPS-Median Household Income'!K21</f>
        <v>26053</v>
      </c>
      <c r="L17" s="254">
        <f>'[2]CPS-Median Household Income'!L21</f>
        <v>29846</v>
      </c>
      <c r="M17" s="254">
        <f>'[2]CPS-Median Household Income'!M21</f>
        <v>29071</v>
      </c>
      <c r="N17" s="254">
        <f>'[2]CPS-Median Household Income'!N21</f>
        <v>34665</v>
      </c>
      <c r="O17" s="254">
        <f>'[2]CPS-Median Household Income'!O21</f>
        <v>34262</v>
      </c>
      <c r="P17" s="254">
        <f>'[2]CPS-Median Household Income'!P21</f>
        <v>33267</v>
      </c>
      <c r="Q17" s="254">
        <f>'[2]CPS-Median Household Income'!Q21</f>
        <v>36462</v>
      </c>
      <c r="R17" s="254">
        <f>'[2]CPS-Median Household Income'!R21</f>
        <v>37570</v>
      </c>
      <c r="S17" s="254">
        <f>'[2]CPS-Median Household Income'!S21</f>
        <v>37736</v>
      </c>
      <c r="T17" s="254">
        <f>'[2]CPS-Median Household Income'!T21</f>
        <v>37812</v>
      </c>
      <c r="U17" s="254">
        <f>'[2]CPS-Median Household Income'!U21</f>
        <v>38479</v>
      </c>
      <c r="V17" s="254">
        <f>'[2]CPS-Median Household Income'!V21</f>
        <v>38691</v>
      </c>
      <c r="W17" s="254">
        <f>'[2]CPS-Median Household Income'!W21</f>
        <v>40230</v>
      </c>
      <c r="X17" s="254">
        <f>'[2]CPS-Median Household Income'!X21</f>
        <v>39617</v>
      </c>
      <c r="Y17" s="254">
        <f>'[2]CPS-Median Household Income'!Y21</f>
        <v>44213</v>
      </c>
      <c r="Z17" s="263">
        <f>'[2]CPS-Median Household Income'!Z21</f>
        <v>42155</v>
      </c>
      <c r="AA17" s="263">
        <f>'[2]CPS-Median Household Income'!AA21</f>
        <v>41101</v>
      </c>
      <c r="AB17" s="263">
        <f>'[2]CPS-Median Household Income'!AB21</f>
        <v>41699</v>
      </c>
      <c r="AC17" s="263">
        <f>'[2]CPS-Median Household Income'!AC21</f>
        <v>40084</v>
      </c>
      <c r="AD17" s="263">
        <f>'[2]CPS-Median Household Income'!AD21</f>
        <v>44401.061436609431</v>
      </c>
      <c r="AE17" s="263">
        <f>'[2]CPS-Median Household Income'!AE21</f>
        <v>43749</v>
      </c>
      <c r="AF17" s="263">
        <f>'[2]CPS-Median Household Income'!AF21</f>
        <v>43563</v>
      </c>
      <c r="AG17" s="263">
        <f>'[2]CPS-Median Household Income'!AG21</f>
        <v>44929</v>
      </c>
      <c r="AH17" s="279">
        <f>'[2]CPS-Median Household Income'!AH21</f>
        <v>46360</v>
      </c>
      <c r="AI17" s="279">
        <f>'[2]CPS-Median Household Income'!AI21</f>
        <v>54336</v>
      </c>
      <c r="AJ17" s="279">
        <f>'[2]CPS-Median Household Income'!AJ21</f>
        <v>54971</v>
      </c>
    </row>
    <row r="18" spans="1:36">
      <c r="A18" s="263" t="s">
        <v>30</v>
      </c>
      <c r="B18" s="254">
        <f>'[2]CPS-Median Household Income'!B22</f>
        <v>16782</v>
      </c>
      <c r="C18" s="254">
        <f>'[2]CPS-Median Household Income'!C22</f>
        <v>17778</v>
      </c>
      <c r="D18" s="254">
        <f>'[2]CPS-Median Household Income'!D22</f>
        <v>18256</v>
      </c>
      <c r="E18" s="254">
        <f>'[2]CPS-Median Household Income'!E22</f>
        <v>21179</v>
      </c>
      <c r="F18" s="254">
        <f>'[2]CPS-Median Household Income'!F22</f>
        <v>20856</v>
      </c>
      <c r="G18" s="254">
        <f>'[2]CPS-Median Household Income'!G22</f>
        <v>22611</v>
      </c>
      <c r="H18" s="254">
        <f>'[2]CPS-Median Household Income'!H22</f>
        <v>22592</v>
      </c>
      <c r="I18" s="254">
        <f>'[2]CPS-Median Household Income'!I22</f>
        <v>24453</v>
      </c>
      <c r="J18" s="254">
        <f>'[2]CPS-Median Household Income'!J22</f>
        <v>24318</v>
      </c>
      <c r="K18" s="254">
        <f>'[2]CPS-Median Household Income'!K22</f>
        <v>25102</v>
      </c>
      <c r="L18" s="254">
        <f>'[2]CPS-Median Household Income'!L22</f>
        <v>28639</v>
      </c>
      <c r="M18" s="254">
        <f>'[2]CPS-Median Household Income'!M22</f>
        <v>29015</v>
      </c>
      <c r="N18" s="254">
        <f>'[2]CPS-Median Household Income'!N22</f>
        <v>30790</v>
      </c>
      <c r="O18" s="254">
        <f>'[2]CPS-Median Household Income'!O22</f>
        <v>30636</v>
      </c>
      <c r="P18" s="254">
        <f>'[2]CPS-Median Household Income'!P22</f>
        <v>34091</v>
      </c>
      <c r="Q18" s="254">
        <f>'[2]CPS-Median Household Income'!Q22</f>
        <v>36522</v>
      </c>
      <c r="R18" s="254">
        <f>'[2]CPS-Median Household Income'!R22</f>
        <v>34096</v>
      </c>
      <c r="S18" s="254">
        <f>'[2]CPS-Median Household Income'!S22</f>
        <v>35783</v>
      </c>
      <c r="T18" s="254">
        <f>'[2]CPS-Median Household Income'!T22</f>
        <v>37030</v>
      </c>
      <c r="U18" s="254">
        <f>'[2]CPS-Median Household Income'!U22</f>
        <v>37523</v>
      </c>
      <c r="V18" s="254">
        <f>'[2]CPS-Median Household Income'!V22</f>
        <v>38072</v>
      </c>
      <c r="W18" s="254">
        <f>'[2]CPS-Median Household Income'!W22</f>
        <v>39406</v>
      </c>
      <c r="X18" s="254">
        <f>'[2]CPS-Median Household Income'!X22</f>
        <v>40693</v>
      </c>
      <c r="Y18" s="254">
        <f>'[2]CPS-Median Household Income'!Y22</f>
        <v>41195</v>
      </c>
      <c r="Z18" s="263">
        <f>'[2]CPS-Median Household Income'!Z22</f>
        <v>39702</v>
      </c>
      <c r="AA18" s="263">
        <f>'[2]CPS-Median Household Income'!AA22</f>
        <v>40517</v>
      </c>
      <c r="AB18" s="263">
        <f>'[2]CPS-Median Household Income'!AB22</f>
        <v>38592</v>
      </c>
      <c r="AC18" s="263">
        <f>'[2]CPS-Median Household Income'!AC22</f>
        <v>42279</v>
      </c>
      <c r="AD18" s="263">
        <f>'[2]CPS-Median Household Income'!AD22</f>
        <v>42995.044949567469</v>
      </c>
      <c r="AE18" s="263">
        <f>'[2]CPS-Median Household Income'!AE22</f>
        <v>42499</v>
      </c>
      <c r="AF18" s="263">
        <f>'[2]CPS-Median Household Income'!AF22</f>
        <v>43361</v>
      </c>
      <c r="AG18" s="263">
        <f>'[2]CPS-Median Household Income'!AG22</f>
        <v>43716</v>
      </c>
      <c r="AH18" s="279">
        <f>'[2]CPS-Median Household Income'!AH22</f>
        <v>47330</v>
      </c>
      <c r="AI18" s="279">
        <f>'[2]CPS-Median Household Income'!AI22</f>
        <v>51344</v>
      </c>
      <c r="AJ18" s="279">
        <f>'[2]CPS-Median Household Income'!AJ22</f>
        <v>55240</v>
      </c>
    </row>
    <row r="19" spans="1:36">
      <c r="A19" s="263" t="s">
        <v>32</v>
      </c>
      <c r="B19" s="254">
        <f>'[2]CPS-Median Household Income'!B23</f>
        <v>23024</v>
      </c>
      <c r="C19" s="254">
        <f>'[2]CPS-Median Household Income'!C23</f>
        <v>23743</v>
      </c>
      <c r="D19" s="254">
        <f>'[2]CPS-Median Household Income'!D23</f>
        <v>24162</v>
      </c>
      <c r="E19" s="254">
        <f>'[2]CPS-Median Household Income'!E23</f>
        <v>24721</v>
      </c>
      <c r="F19" s="254">
        <f>'[2]CPS-Median Household Income'!F23</f>
        <v>24963</v>
      </c>
      <c r="G19" s="254">
        <f>'[2]CPS-Median Household Income'!G23</f>
        <v>25886</v>
      </c>
      <c r="H19" s="254">
        <f>'[2]CPS-Median Household Income'!H23</f>
        <v>28228</v>
      </c>
      <c r="I19" s="254">
        <f>'[2]CPS-Median Household Income'!I23</f>
        <v>27733</v>
      </c>
      <c r="J19" s="254">
        <f>'[2]CPS-Median Household Income'!J23</f>
        <v>27953</v>
      </c>
      <c r="K19" s="254">
        <f>'[2]CPS-Median Household Income'!K23</f>
        <v>28727</v>
      </c>
      <c r="L19" s="254">
        <f>'[2]CPS-Median Household Income'!L23</f>
        <v>30755</v>
      </c>
      <c r="M19" s="254">
        <f>'[2]CPS-Median Household Income'!M23</f>
        <v>32039</v>
      </c>
      <c r="N19" s="254">
        <f>'[2]CPS-Median Household Income'!N23</f>
        <v>33072</v>
      </c>
      <c r="O19" s="254">
        <f>'[2]CPS-Median Household Income'!O23</f>
        <v>35075</v>
      </c>
      <c r="P19" s="254">
        <f>'[2]CPS-Median Household Income'!P23</f>
        <v>35783</v>
      </c>
      <c r="Q19" s="254">
        <f>'[2]CPS-Median Household Income'!Q23</f>
        <v>38688</v>
      </c>
      <c r="R19" s="254">
        <f>'[2]CPS-Median Household Income'!R23</f>
        <v>38609</v>
      </c>
      <c r="S19" s="254">
        <f>'[2]CPS-Median Household Income'!S23</f>
        <v>40860</v>
      </c>
      <c r="T19" s="254">
        <f>'[2]CPS-Median Household Income'!T23</f>
        <v>40149</v>
      </c>
      <c r="U19" s="254">
        <f>'[2]CPS-Median Household Income'!U23</f>
        <v>39271</v>
      </c>
      <c r="V19" s="254">
        <f>'[2]CPS-Median Household Income'!V23</f>
        <v>41397</v>
      </c>
      <c r="W19" s="254">
        <f>'[2]CPS-Median Household Income'!W23</f>
        <v>41422</v>
      </c>
      <c r="X19" s="254">
        <f>'[2]CPS-Median Household Income'!X23</f>
        <v>43307</v>
      </c>
      <c r="Y19" s="254">
        <f>'[2]CPS-Median Household Income'!Y23</f>
        <v>46053</v>
      </c>
      <c r="Z19" s="263">
        <f>'[2]CPS-Median Household Income'!Z23</f>
        <v>46490</v>
      </c>
      <c r="AA19" s="263">
        <f>'[2]CPS-Median Household Income'!AA23</f>
        <v>47475</v>
      </c>
      <c r="AB19" s="263">
        <f>'[2]CPS-Median Household Income'!AB23</f>
        <v>47266</v>
      </c>
      <c r="AC19" s="263">
        <f>'[2]CPS-Median Household Income'!AC23</f>
        <v>49047</v>
      </c>
      <c r="AD19" s="263">
        <f>'[2]CPS-Median Household Income'!AD23</f>
        <v>51926.140987412437</v>
      </c>
      <c r="AE19" s="263">
        <f>'[2]CPS-Median Household Income'!AE23</f>
        <v>53027</v>
      </c>
      <c r="AF19" s="263">
        <f>'[2]CPS-Median Household Income'!AF23</f>
        <v>51406</v>
      </c>
      <c r="AG19" s="263">
        <f>'[2]CPS-Median Household Income'!AG23</f>
        <v>53875</v>
      </c>
      <c r="AH19" s="279">
        <f>'[2]CPS-Median Household Income'!AH23</f>
        <v>56473</v>
      </c>
      <c r="AI19" s="279">
        <f>'[2]CPS-Median Household Income'!AI23</f>
        <v>58146</v>
      </c>
      <c r="AJ19" s="279">
        <f>'[2]CPS-Median Household Income'!AJ23</f>
        <v>59295</v>
      </c>
    </row>
    <row r="20" spans="1:36">
      <c r="A20" s="263" t="s">
        <v>33</v>
      </c>
      <c r="B20" s="254">
        <f>'[2]CPS-Median Household Income'!B24</f>
        <v>26525</v>
      </c>
      <c r="C20" s="254">
        <f>'[2]CPS-Median Household Income'!C24</f>
        <v>28429</v>
      </c>
      <c r="D20" s="254">
        <f>'[2]CPS-Median Household Income'!D24</f>
        <v>29715</v>
      </c>
      <c r="E20" s="254">
        <f>'[2]CPS-Median Household Income'!E24</f>
        <v>29996</v>
      </c>
      <c r="F20" s="254">
        <f>'[2]CPS-Median Household Income'!F24</f>
        <v>32648</v>
      </c>
      <c r="G20" s="254">
        <f>'[2]CPS-Median Household Income'!G24</f>
        <v>34118</v>
      </c>
      <c r="H20" s="254">
        <f>'[2]CPS-Median Household Income'!H24</f>
        <v>35073</v>
      </c>
      <c r="I20" s="254">
        <f>'[2]CPS-Median Household Income'!I24</f>
        <v>36137</v>
      </c>
      <c r="J20" s="254">
        <f>'[2]CPS-Median Household Income'!J24</f>
        <v>38198</v>
      </c>
      <c r="K20" s="254">
        <f>'[2]CPS-Median Household Income'!K24</f>
        <v>36433</v>
      </c>
      <c r="L20" s="254">
        <f>'[2]CPS-Median Household Income'!L24</f>
        <v>37647</v>
      </c>
      <c r="M20" s="254">
        <f>'[2]CPS-Median Household Income'!M24</f>
        <v>36222</v>
      </c>
      <c r="N20" s="254">
        <f>'[2]CPS-Median Household Income'!N24</f>
        <v>39211</v>
      </c>
      <c r="O20" s="254">
        <f>'[2]CPS-Median Household Income'!O24</f>
        <v>42957</v>
      </c>
      <c r="P20" s="254">
        <f>'[2]CPS-Median Household Income'!P24</f>
        <v>43354</v>
      </c>
      <c r="Q20" s="254">
        <f>'[2]CPS-Median Household Income'!Q24</f>
        <v>45693</v>
      </c>
      <c r="R20" s="254">
        <f>'[2]CPS-Median Household Income'!R24</f>
        <v>47163</v>
      </c>
      <c r="S20" s="254">
        <f>'[2]CPS-Median Household Income'!S24</f>
        <v>50241</v>
      </c>
      <c r="T20" s="254">
        <f>'[2]CPS-Median Household Income'!T24</f>
        <v>49631</v>
      </c>
      <c r="U20" s="254">
        <f>'[2]CPS-Median Household Income'!U24</f>
        <v>54783</v>
      </c>
      <c r="V20" s="254">
        <f>'[2]CPS-Median Household Income'!V24</f>
        <v>51141</v>
      </c>
      <c r="W20" s="254">
        <f>'[2]CPS-Median Household Income'!W24</f>
        <v>51914</v>
      </c>
      <c r="X20" s="254">
        <f>'[2]CPS-Median Household Income'!X24</f>
        <v>57119</v>
      </c>
      <c r="Y20" s="254">
        <f>'[2]CPS-Median Household Income'!Y24</f>
        <v>59161</v>
      </c>
      <c r="Z20" s="263">
        <f>'[2]CPS-Median Household Income'!Z24</f>
        <v>61985</v>
      </c>
      <c r="AA20" s="263">
        <f>'[2]CPS-Median Household Income'!AA24</f>
        <v>60501</v>
      </c>
      <c r="AB20" s="263">
        <f>'[2]CPS-Median Household Income'!AB24</f>
        <v>60367</v>
      </c>
      <c r="AC20" s="263">
        <f>'[2]CPS-Median Household Income'!AC24</f>
        <v>62616</v>
      </c>
      <c r="AD20" s="263">
        <f>'[2]CPS-Median Household Income'!AD24</f>
        <v>64631.517699225114</v>
      </c>
      <c r="AE20" s="263">
        <f>'[2]CPS-Median Household Income'!AE24</f>
        <v>67620</v>
      </c>
      <c r="AF20" s="263">
        <f>'[2]CPS-Median Household Income'!AF24</f>
        <v>65907</v>
      </c>
      <c r="AG20" s="263">
        <f>'[2]CPS-Median Household Income'!AG24</f>
        <v>66155</v>
      </c>
      <c r="AH20" s="279">
        <f>'[2]CPS-Median Household Income'!AH24</f>
        <v>61486</v>
      </c>
      <c r="AI20" s="279">
        <f>'[2]CPS-Median Household Income'!AI24</f>
        <v>66451</v>
      </c>
      <c r="AJ20" s="279">
        <f>'[2]CPS-Median Household Income'!AJ24</f>
        <v>71293</v>
      </c>
    </row>
    <row r="21" spans="1:36">
      <c r="A21" s="256" t="s">
        <v>34</v>
      </c>
      <c r="B21" s="258">
        <f>'[2]CPS-Median Household Income'!B25</f>
        <v>16843</v>
      </c>
      <c r="C21" s="258">
        <f>'[2]CPS-Median Household Income'!C25</f>
        <v>15983</v>
      </c>
      <c r="D21" s="258">
        <f>'[2]CPS-Median Household Income'!D25</f>
        <v>16464</v>
      </c>
      <c r="E21" s="258">
        <f>'[2]CPS-Median Household Income'!E25</f>
        <v>17207</v>
      </c>
      <c r="F21" s="258">
        <f>'[2]CPS-Median Household Income'!F25</f>
        <v>19353</v>
      </c>
      <c r="G21" s="258">
        <f>'[2]CPS-Median Household Income'!G25</f>
        <v>21677</v>
      </c>
      <c r="H21" s="258">
        <f>'[2]CPS-Median Household Income'!H25</f>
        <v>22137</v>
      </c>
      <c r="I21" s="258">
        <f>'[2]CPS-Median Household Income'!I25</f>
        <v>23147</v>
      </c>
      <c r="J21" s="258">
        <f>'[2]CPS-Median Household Income'!J25</f>
        <v>20271</v>
      </c>
      <c r="K21" s="258">
        <f>'[2]CPS-Median Household Income'!K25</f>
        <v>22421</v>
      </c>
      <c r="L21" s="258">
        <f>'[2]CPS-Median Household Income'!L25</f>
        <v>23564</v>
      </c>
      <c r="M21" s="258">
        <f>'[2]CPS-Median Household Income'!M25</f>
        <v>24880</v>
      </c>
      <c r="N21" s="258">
        <f>'[2]CPS-Median Household Income'!N25</f>
        <v>25247</v>
      </c>
      <c r="O21" s="258">
        <f>'[2]CPS-Median Household Income'!O25</f>
        <v>27488</v>
      </c>
      <c r="P21" s="258">
        <f>'[2]CPS-Median Household Income'!P25</f>
        <v>26704</v>
      </c>
      <c r="Q21" s="258">
        <f>'[2]CPS-Median Household Income'!Q25</f>
        <v>29297</v>
      </c>
      <c r="R21" s="258">
        <f>'[2]CPS-Median Household Income'!R25</f>
        <v>29411</v>
      </c>
      <c r="S21" s="258">
        <f>'[2]CPS-Median Household Income'!S25</f>
        <v>29673</v>
      </c>
      <c r="T21" s="258">
        <f>'[2]CPS-Median Household Income'!T25</f>
        <v>29359</v>
      </c>
      <c r="U21" s="258">
        <f>'[2]CPS-Median Household Income'!U25</f>
        <v>32763</v>
      </c>
      <c r="V21" s="258">
        <f>'[2]CPS-Median Household Income'!V25</f>
        <v>33373</v>
      </c>
      <c r="W21" s="258">
        <f>'[2]CPS-Median Household Income'!W25</f>
        <v>36445</v>
      </c>
      <c r="X21" s="258">
        <f>'[2]CPS-Median Household Income'!X25</f>
        <v>38419</v>
      </c>
      <c r="Y21" s="258">
        <f>'[2]CPS-Median Household Income'!Y25</f>
        <v>42091</v>
      </c>
      <c r="Z21" s="256">
        <f>'[2]CPS-Median Household Income'!Z25</f>
        <v>37994</v>
      </c>
      <c r="AA21" s="256">
        <f>'[2]CPS-Median Household Income'!AA25</f>
        <v>40490</v>
      </c>
      <c r="AB21" s="256">
        <f>'[2]CPS-Median Household Income'!AB25</f>
        <v>42777</v>
      </c>
      <c r="AC21" s="256">
        <f>'[2]CPS-Median Household Income'!AC25</f>
        <v>41821</v>
      </c>
      <c r="AD21" s="256">
        <f>'[2]CPS-Median Household Income'!AD25</f>
        <v>43553.124153185934</v>
      </c>
      <c r="AE21" s="256">
        <f>'[2]CPS-Median Household Income'!AE25</f>
        <v>40241</v>
      </c>
      <c r="AF21" s="256">
        <f>'[2]CPS-Median Household Income'!AF25</f>
        <v>43069</v>
      </c>
      <c r="AG21" s="256">
        <f>'[2]CPS-Median Household Income'!AG25</f>
        <v>39552</v>
      </c>
      <c r="AH21" s="358">
        <f>'[2]CPS-Median Household Income'!AH25</f>
        <v>42824</v>
      </c>
      <c r="AI21" s="358">
        <f>'[2]CPS-Median Household Income'!AI25</f>
        <v>44354</v>
      </c>
      <c r="AJ21" s="358">
        <f>'[2]CPS-Median Household Income'!AJ25</f>
        <v>45392</v>
      </c>
    </row>
    <row r="22" spans="1:36">
      <c r="A22" s="266" t="s">
        <v>170</v>
      </c>
      <c r="B22" s="279">
        <f>'[2]CPS-Median Household Income'!B6</f>
        <v>23816</v>
      </c>
      <c r="C22" s="279">
        <f>'[2]CPS-Median Household Income'!C6</f>
        <v>23877</v>
      </c>
      <c r="D22" s="279">
        <f>'[2]CPS-Median Household Income'!D6</f>
        <v>26217</v>
      </c>
      <c r="E22" s="279">
        <f>'[2]CPS-Median Household Income'!E6</f>
        <v>26749</v>
      </c>
      <c r="F22" s="279">
        <f>'[2]CPS-Median Household Income'!F6</f>
        <v>26435</v>
      </c>
      <c r="G22" s="279">
        <f>'[2]CPS-Median Household Income'!G6</f>
        <v>29340</v>
      </c>
      <c r="H22" s="279">
        <f>'[2]CPS-Median Household Income'!H6</f>
        <v>30142</v>
      </c>
      <c r="I22" s="279">
        <f>'[2]CPS-Median Household Income'!I6</f>
        <v>30737</v>
      </c>
      <c r="J22" s="279">
        <f>'[2]CPS-Median Household Income'!J6</f>
        <v>31927</v>
      </c>
      <c r="K22" s="279">
        <f>'[2]CPS-Median Household Income'!K6</f>
        <v>34073</v>
      </c>
      <c r="L22" s="279">
        <f>'[2]CPS-Median Household Income'!L6</f>
        <v>33533</v>
      </c>
      <c r="M22" s="279">
        <f>'[2]CPS-Median Household Income'!M6</f>
        <v>36084</v>
      </c>
      <c r="N22" s="279">
        <f>'[2]CPS-Median Household Income'!N6</f>
        <v>36676</v>
      </c>
      <c r="O22" s="279">
        <f>'[2]CPS-Median Household Income'!O6</f>
        <v>38854</v>
      </c>
      <c r="P22" s="279">
        <f>'[2]CPS-Median Household Income'!P6</f>
        <v>39756</v>
      </c>
      <c r="Q22" s="279">
        <f>'[2]CPS-Median Household Income'!Q6</f>
        <v>41461</v>
      </c>
      <c r="R22" s="279">
        <f>'[2]CPS-Median Household Income'!R6</f>
        <v>42525</v>
      </c>
      <c r="S22" s="279">
        <f>'[2]CPS-Median Household Income'!S6</f>
        <v>42704</v>
      </c>
      <c r="T22" s="279">
        <f>'[2]CPS-Median Household Income'!T6</f>
        <v>44958</v>
      </c>
      <c r="U22" s="279">
        <f>'[2]CPS-Median Household Income'!U6</f>
        <v>45184</v>
      </c>
      <c r="V22" s="279">
        <f>'[2]CPS-Median Household Income'!V6</f>
        <v>47204</v>
      </c>
      <c r="W22" s="279">
        <f>'[2]CPS-Median Household Income'!W6</f>
        <v>48209</v>
      </c>
      <c r="X22" s="279">
        <f>'[2]CPS-Median Household Income'!X6</f>
        <v>52282</v>
      </c>
      <c r="Y22" s="279">
        <f>'[2]CPS-Median Household Income'!Y6</f>
        <v>53529</v>
      </c>
      <c r="Z22" s="279">
        <f>'[2]CPS-Median Household Income'!Z6</f>
        <v>54744</v>
      </c>
      <c r="AA22" s="279">
        <f>'[2]CPS-Median Household Income'!AA6</f>
        <v>52470</v>
      </c>
      <c r="AB22" s="279">
        <f>'[2]CPS-Median Household Income'!AB6</f>
        <v>52200</v>
      </c>
      <c r="AC22" s="279">
        <f>'[2]CPS-Median Household Income'!AC6</f>
        <v>53367</v>
      </c>
      <c r="AD22" s="279">
        <f>'[2]CPS-Median Household Income'!AD6</f>
        <v>56262.527037207386</v>
      </c>
      <c r="AE22" s="279">
        <f>'[2]CPS-Median Household Income'!AE6</f>
        <v>56307</v>
      </c>
      <c r="AF22" s="279">
        <f>'[2]CPS-Median Household Income'!AF6</f>
        <v>60794</v>
      </c>
      <c r="AG22" s="279">
        <f>'[2]CPS-Median Household Income'!AG6</f>
        <v>58875</v>
      </c>
      <c r="AH22" s="279">
        <f>'[2]CPS-Median Household Income'!AH6</f>
        <v>60925</v>
      </c>
      <c r="AI22" s="279">
        <f>'[2]CPS-Median Household Income'!AI6</f>
        <v>59135</v>
      </c>
      <c r="AJ22" s="279">
        <f>'[2]CPS-Median Household Income'!AJ6</f>
        <v>64610</v>
      </c>
    </row>
    <row r="23" spans="1:36">
      <c r="A23" s="266"/>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row>
    <row r="24" spans="1:36">
      <c r="A24" s="263" t="s">
        <v>111</v>
      </c>
      <c r="B24" s="254">
        <f>'[2]CPS-Median Household Income'!B27</f>
        <v>32356</v>
      </c>
      <c r="C24" s="254">
        <f>'[2]CPS-Median Household Income'!C27</f>
        <v>34782</v>
      </c>
      <c r="D24" s="254">
        <f>'[2]CPS-Median Household Income'!D27</f>
        <v>31356</v>
      </c>
      <c r="E24" s="254">
        <f>'[2]CPS-Median Household Income'!E27</f>
        <v>33233</v>
      </c>
      <c r="F24" s="254">
        <f>'[2]CPS-Median Household Income'!F27</f>
        <v>33103</v>
      </c>
      <c r="G24" s="254">
        <f>'[2]CPS-Median Household Income'!G27</f>
        <v>36006</v>
      </c>
      <c r="H24" s="254">
        <f>'[2]CPS-Median Household Income'!H27</f>
        <v>39298</v>
      </c>
      <c r="I24" s="254">
        <f>'[2]CPS-Median Household Income'!I27</f>
        <v>40612</v>
      </c>
      <c r="J24" s="254">
        <f>'[2]CPS-Median Household Income'!J27</f>
        <v>41802</v>
      </c>
      <c r="K24" s="254">
        <f>'[2]CPS-Median Household Income'!K27</f>
        <v>42931</v>
      </c>
      <c r="L24" s="254">
        <f>'[2]CPS-Median Household Income'!L27</f>
        <v>45367</v>
      </c>
      <c r="M24" s="254">
        <f>'[2]CPS-Median Household Income'!M27</f>
        <v>47954</v>
      </c>
      <c r="N24" s="254">
        <f>'[2]CPS-Median Household Income'!N27</f>
        <v>52779</v>
      </c>
      <c r="O24" s="254">
        <f>'[2]CPS-Median Household Income'!O27</f>
        <v>47994</v>
      </c>
      <c r="P24" s="254">
        <f>'[2]CPS-Median Household Income'!P27</f>
        <v>50692</v>
      </c>
      <c r="Q24" s="254">
        <f>'[2]CPS-Median Household Income'!Q27</f>
        <v>51396</v>
      </c>
      <c r="R24" s="254">
        <f>'[2]CPS-Median Household Income'!R27</f>
        <v>52847</v>
      </c>
      <c r="S24" s="254">
        <f>'[2]CPS-Median Household Income'!S27</f>
        <v>57363</v>
      </c>
      <c r="T24" s="254">
        <f>'[2]CPS-Median Household Income'!T27</f>
        <v>52774</v>
      </c>
      <c r="U24" s="254">
        <f>'[2]CPS-Median Household Income'!U27</f>
        <v>51837</v>
      </c>
      <c r="V24" s="254">
        <f>'[2]CPS-Median Household Income'!V27</f>
        <v>55063</v>
      </c>
      <c r="W24" s="254">
        <f>'[2]CPS-Median Household Income'!W27</f>
        <v>55891</v>
      </c>
      <c r="X24" s="254">
        <f>'[2]CPS-Median Household Income'!X27</f>
        <v>56418</v>
      </c>
      <c r="Y24" s="254">
        <f>'[2]CPS-Median Household Income'!Y27</f>
        <v>62993</v>
      </c>
      <c r="Z24" s="263">
        <f>'[2]CPS-Median Household Income'!Z27</f>
        <v>63989</v>
      </c>
      <c r="AA24" s="263">
        <f>'[2]CPS-Median Household Income'!AA27</f>
        <v>61604</v>
      </c>
      <c r="AB24" s="263">
        <f>'[2]CPS-Median Household Income'!AB27</f>
        <v>57847</v>
      </c>
      <c r="AC24" s="263">
        <f>'[2]CPS-Median Household Income'!AC27</f>
        <v>57431</v>
      </c>
      <c r="AD24" s="263">
        <f>'[2]CPS-Median Household Income'!AD27</f>
        <v>63647.970002527043</v>
      </c>
      <c r="AE24" s="263">
        <f>'[2]CPS-Median Household Income'!AE27</f>
        <v>61137</v>
      </c>
      <c r="AF24" s="263">
        <f>'[2]CPS-Median Household Income'!AF27</f>
        <v>72472</v>
      </c>
      <c r="AG24" s="263">
        <f>'[2]CPS-Median Household Income'!AG27</f>
        <v>67629</v>
      </c>
      <c r="AH24" s="263">
        <f>'[2]CPS-Median Household Income'!AH27</f>
        <v>75112</v>
      </c>
      <c r="AI24" s="263">
        <f>'[2]CPS-Median Household Income'!AI27</f>
        <v>75723</v>
      </c>
      <c r="AJ24" s="263">
        <f>'[2]CPS-Median Household Income'!AJ27</f>
        <v>72231</v>
      </c>
    </row>
    <row r="25" spans="1:36">
      <c r="A25" s="263" t="s">
        <v>112</v>
      </c>
      <c r="B25" s="254">
        <f>'[2]CPS-Median Household Income'!B28</f>
        <v>21425</v>
      </c>
      <c r="C25" s="254">
        <f>'[2]CPS-Median Household Income'!C28</f>
        <v>23877</v>
      </c>
      <c r="D25" s="254">
        <f>'[2]CPS-Median Household Income'!D28</f>
        <v>25500</v>
      </c>
      <c r="E25" s="254">
        <f>'[2]CPS-Median Household Income'!E28</f>
        <v>26749</v>
      </c>
      <c r="F25" s="254">
        <f>'[2]CPS-Median Household Income'!F28</f>
        <v>26435</v>
      </c>
      <c r="G25" s="254">
        <f>'[2]CPS-Median Household Income'!G28</f>
        <v>28552</v>
      </c>
      <c r="H25" s="254">
        <f>'[2]CPS-Median Household Income'!H28</f>
        <v>29224</v>
      </c>
      <c r="I25" s="254">
        <f>'[2]CPS-Median Household Income'!I28</f>
        <v>30737</v>
      </c>
      <c r="J25" s="254">
        <f>'[2]CPS-Median Household Income'!J28</f>
        <v>29358</v>
      </c>
      <c r="K25" s="254">
        <f>'[2]CPS-Median Household Income'!K28</f>
        <v>30510</v>
      </c>
      <c r="L25" s="254">
        <f>'[2]CPS-Median Household Income'!L28</f>
        <v>31293</v>
      </c>
      <c r="M25" s="254">
        <f>'[2]CPS-Median Household Income'!M28</f>
        <v>30863</v>
      </c>
      <c r="N25" s="254">
        <f>'[2]CPS-Median Household Income'!N28</f>
        <v>31637</v>
      </c>
      <c r="O25" s="254">
        <f>'[2]CPS-Median Household Income'!O28</f>
        <v>32740</v>
      </c>
      <c r="P25" s="254">
        <f>'[2]CPS-Median Household Income'!P28</f>
        <v>37090</v>
      </c>
      <c r="Q25" s="254">
        <f>'[2]CPS-Median Household Income'!Q28</f>
        <v>36995</v>
      </c>
      <c r="R25" s="254">
        <f>'[2]CPS-Median Household Income'!R28</f>
        <v>39783</v>
      </c>
      <c r="S25" s="254">
        <f>'[2]CPS-Median Household Income'!S28</f>
        <v>42704</v>
      </c>
      <c r="T25" s="254">
        <f>'[2]CPS-Median Household Income'!T28</f>
        <v>39734</v>
      </c>
      <c r="U25" s="254">
        <f>'[2]CPS-Median Household Income'!U28</f>
        <v>41166</v>
      </c>
      <c r="V25" s="254">
        <f>'[2]CPS-Median Household Income'!V28</f>
        <v>43846</v>
      </c>
      <c r="W25" s="254">
        <f>'[2]CPS-Median Household Income'!W28</f>
        <v>45245</v>
      </c>
      <c r="X25" s="254">
        <f>'[2]CPS-Median Household Income'!X28</f>
        <v>46657</v>
      </c>
      <c r="Y25" s="254">
        <f>'[2]CPS-Median Household Income'!Y28</f>
        <v>47215</v>
      </c>
      <c r="Z25" s="263">
        <f>'[2]CPS-Median Household Income'!Z28</f>
        <v>46914</v>
      </c>
      <c r="AA25" s="263">
        <f>'[2]CPS-Median Household Income'!AA28</f>
        <v>45739</v>
      </c>
      <c r="AB25" s="263">
        <f>'[2]CPS-Median Household Income'!AB28</f>
        <v>46896</v>
      </c>
      <c r="AC25" s="263">
        <f>'[2]CPS-Median Household Income'!AC28</f>
        <v>48621</v>
      </c>
      <c r="AD25" s="263">
        <f>'[2]CPS-Median Household Income'!AD28</f>
        <v>47043.730351641541</v>
      </c>
      <c r="AE25" s="263">
        <f>'[2]CPS-Median Household Income'!AE28</f>
        <v>50602</v>
      </c>
      <c r="AF25" s="263">
        <f>'[2]CPS-Median Household Income'!AF28</f>
        <v>52611</v>
      </c>
      <c r="AG25" s="263">
        <f>'[2]CPS-Median Household Income'!AG28</f>
        <v>49254</v>
      </c>
      <c r="AH25" s="263">
        <f>'[2]CPS-Median Household Income'!AH28</f>
        <v>52248</v>
      </c>
      <c r="AI25" s="263">
        <f>'[2]CPS-Median Household Income'!AI28</f>
        <v>57100</v>
      </c>
      <c r="AJ25" s="263">
        <f>'[2]CPS-Median Household Income'!AJ28</f>
        <v>61125</v>
      </c>
    </row>
    <row r="26" spans="1:36">
      <c r="A26" s="263" t="s">
        <v>113</v>
      </c>
      <c r="B26" s="254">
        <f>'[2]CPS-Median Household Income'!B29</f>
        <v>25287</v>
      </c>
      <c r="C26" s="254">
        <f>'[2]CPS-Median Household Income'!C29</f>
        <v>26981</v>
      </c>
      <c r="D26" s="254">
        <f>'[2]CPS-Median Household Income'!D29</f>
        <v>29010</v>
      </c>
      <c r="E26" s="254">
        <f>'[2]CPS-Median Household Income'!E29</f>
        <v>30146</v>
      </c>
      <c r="F26" s="254">
        <f>'[2]CPS-Median Household Income'!F29</f>
        <v>30287</v>
      </c>
      <c r="G26" s="254">
        <f>'[2]CPS-Median Household Income'!G29</f>
        <v>33009</v>
      </c>
      <c r="H26" s="254">
        <f>'[2]CPS-Median Household Income'!H29</f>
        <v>33290</v>
      </c>
      <c r="I26" s="254">
        <f>'[2]CPS-Median Household Income'!I29</f>
        <v>33664</v>
      </c>
      <c r="J26" s="254">
        <f>'[2]CPS-Median Household Income'!J29</f>
        <v>34903</v>
      </c>
      <c r="K26" s="254">
        <f>'[2]CPS-Median Household Income'!K29</f>
        <v>34073</v>
      </c>
      <c r="L26" s="254">
        <f>'[2]CPS-Median Household Income'!L29</f>
        <v>35331</v>
      </c>
      <c r="M26" s="254">
        <f>'[2]CPS-Median Household Income'!M29</f>
        <v>37009</v>
      </c>
      <c r="N26" s="254">
        <f>'[2]CPS-Median Household Income'!N29</f>
        <v>38812</v>
      </c>
      <c r="O26" s="254">
        <f>'[2]CPS-Median Household Income'!O29</f>
        <v>39694</v>
      </c>
      <c r="P26" s="254">
        <f>'[2]CPS-Median Household Income'!P29</f>
        <v>40934</v>
      </c>
      <c r="Q26" s="254">
        <f>'[2]CPS-Median Household Income'!Q29</f>
        <v>43629</v>
      </c>
      <c r="R26" s="254">
        <f>'[2]CPS-Median Household Income'!R29</f>
        <v>46816</v>
      </c>
      <c r="S26" s="254">
        <f>'[2]CPS-Median Household Income'!S29</f>
        <v>47262</v>
      </c>
      <c r="T26" s="254">
        <f>'[2]CPS-Median Household Income'!T29</f>
        <v>47437</v>
      </c>
      <c r="U26" s="254">
        <f>'[2]CPS-Median Household Income'!U29</f>
        <v>49300</v>
      </c>
      <c r="V26" s="254">
        <f>'[2]CPS-Median Household Income'!V29</f>
        <v>49222</v>
      </c>
      <c r="W26" s="254">
        <f>'[2]CPS-Median Household Income'!W29</f>
        <v>51755</v>
      </c>
      <c r="X26" s="254">
        <f>'[2]CPS-Median Household Income'!X29</f>
        <v>55319</v>
      </c>
      <c r="Y26" s="254">
        <f>'[2]CPS-Median Household Income'!Y29</f>
        <v>55734</v>
      </c>
      <c r="Z26" s="263">
        <f>'[2]CPS-Median Household Income'!Z29</f>
        <v>57014</v>
      </c>
      <c r="AA26" s="263">
        <f>'[2]CPS-Median Household Income'!AA29</f>
        <v>56134</v>
      </c>
      <c r="AB26" s="263">
        <f>'[2]CPS-Median Household Income'!AB29</f>
        <v>54283</v>
      </c>
      <c r="AC26" s="263">
        <f>'[2]CPS-Median Household Income'!AC29</f>
        <v>53367</v>
      </c>
      <c r="AD26" s="263">
        <f>'[2]CPS-Median Household Income'!AD29</f>
        <v>57019.52251805937</v>
      </c>
      <c r="AE26" s="263">
        <f>'[2]CPS-Median Household Income'!AE29</f>
        <v>57528</v>
      </c>
      <c r="AF26" s="263">
        <f>'[2]CPS-Median Household Income'!AF29</f>
        <v>60794</v>
      </c>
      <c r="AG26" s="263">
        <f>'[2]CPS-Median Household Income'!AG29</f>
        <v>60487</v>
      </c>
      <c r="AH26" s="263">
        <f>'[2]CPS-Median Household Income'!AH29</f>
        <v>63636</v>
      </c>
      <c r="AI26" s="263">
        <f>'[2]CPS-Median Household Income'!AI29</f>
        <v>66637</v>
      </c>
      <c r="AJ26" s="263">
        <f>'[2]CPS-Median Household Income'!AJ29</f>
        <v>69759</v>
      </c>
    </row>
    <row r="27" spans="1:36">
      <c r="A27" s="263" t="s">
        <v>114</v>
      </c>
      <c r="B27" s="254">
        <f>'[2]CPS-Median Household Income'!B30</f>
        <v>25801</v>
      </c>
      <c r="C27" s="254">
        <f>'[2]CPS-Median Household Income'!C30</f>
        <v>28182</v>
      </c>
      <c r="D27" s="254">
        <f>'[2]CPS-Median Household Income'!D30</f>
        <v>27192</v>
      </c>
      <c r="E27" s="254">
        <f>'[2]CPS-Median Household Income'!E30</f>
        <v>26476</v>
      </c>
      <c r="F27" s="254">
        <f>'[2]CPS-Median Household Income'!F30</f>
        <v>26214</v>
      </c>
      <c r="G27" s="254">
        <f>'[2]CPS-Median Household Income'!G30</f>
        <v>26806</v>
      </c>
      <c r="H27" s="254">
        <f>'[2]CPS-Median Household Income'!H30</f>
        <v>30733</v>
      </c>
      <c r="I27" s="254">
        <f>'[2]CPS-Median Household Income'!I30</f>
        <v>31499</v>
      </c>
      <c r="J27" s="254">
        <f>'[2]CPS-Median Household Income'!J30</f>
        <v>32484</v>
      </c>
      <c r="K27" s="254">
        <f>'[2]CPS-Median Household Income'!K30</f>
        <v>34488</v>
      </c>
      <c r="L27" s="254">
        <f>'[2]CPS-Median Household Income'!L30</f>
        <v>37833</v>
      </c>
      <c r="M27" s="254">
        <f>'[2]CPS-Median Household Income'!M30</f>
        <v>40706</v>
      </c>
      <c r="N27" s="254">
        <f>'[2]CPS-Median Household Income'!N30</f>
        <v>40950</v>
      </c>
      <c r="O27" s="254">
        <f>'[2]CPS-Median Household Income'!O30</f>
        <v>43233</v>
      </c>
      <c r="P27" s="254">
        <f>'[2]CPS-Median Household Income'!P30</f>
        <v>46599</v>
      </c>
      <c r="Q27" s="254">
        <f>'[2]CPS-Median Household Income'!Q30</f>
        <v>48177</v>
      </c>
      <c r="R27" s="254">
        <f>'[2]CPS-Median Household Income'!R30</f>
        <v>48240</v>
      </c>
      <c r="S27" s="254">
        <f>'[2]CPS-Median Household Income'!S30</f>
        <v>49397</v>
      </c>
      <c r="T27" s="254">
        <f>'[2]CPS-Median Household Income'!T30</f>
        <v>48294</v>
      </c>
      <c r="U27" s="254">
        <f>'[2]CPS-Median Household Income'!U30</f>
        <v>49940</v>
      </c>
      <c r="V27" s="254">
        <f>'[2]CPS-Median Household Income'!V30</f>
        <v>50886</v>
      </c>
      <c r="W27" s="254">
        <f>'[2]CPS-Median Household Income'!W30</f>
        <v>50449</v>
      </c>
      <c r="X27" s="254">
        <f>'[2]CPS-Median Household Income'!X30</f>
        <v>55697</v>
      </c>
      <c r="Y27" s="254">
        <f>'[2]CPS-Median Household Income'!Y30</f>
        <v>61141</v>
      </c>
      <c r="Z27" s="263">
        <f>'[2]CPS-Median Household Income'!Z30</f>
        <v>60943</v>
      </c>
      <c r="AA27" s="263">
        <f>'[2]CPS-Median Household Income'!AA30</f>
        <v>55930</v>
      </c>
      <c r="AB27" s="263">
        <f>'[2]CPS-Median Household Income'!AB30</f>
        <v>60233</v>
      </c>
      <c r="AC27" s="263">
        <f>'[2]CPS-Median Household Income'!AC30</f>
        <v>58629</v>
      </c>
      <c r="AD27" s="263">
        <f>'[2]CPS-Median Household Income'!AD30</f>
        <v>57254.883867801924</v>
      </c>
      <c r="AE27" s="263">
        <f>'[2]CPS-Median Household Income'!AE30</f>
        <v>63371</v>
      </c>
      <c r="AF27" s="263">
        <f>'[2]CPS-Median Household Income'!AF30</f>
        <v>67912</v>
      </c>
      <c r="AG27" s="263">
        <f>'[2]CPS-Median Household Income'!AG30</f>
        <v>60940</v>
      </c>
      <c r="AH27" s="263">
        <f>'[2]CPS-Median Household Income'!AH30</f>
        <v>66596</v>
      </c>
      <c r="AI27" s="263">
        <f>'[2]CPS-Median Household Income'!AI30</f>
        <v>70566</v>
      </c>
      <c r="AJ27" s="263">
        <f>'[2]CPS-Median Household Income'!AJ30</f>
        <v>74172</v>
      </c>
    </row>
    <row r="28" spans="1:36">
      <c r="A28" s="263" t="s">
        <v>115</v>
      </c>
      <c r="B28" s="254">
        <f>'[2]CPS-Median Household Income'!B31</f>
        <v>28877</v>
      </c>
      <c r="C28" s="254">
        <f>'[2]CPS-Median Household Income'!C31</f>
        <v>28961</v>
      </c>
      <c r="D28" s="254">
        <f>'[2]CPS-Median Household Income'!D31</f>
        <v>29003</v>
      </c>
      <c r="E28" s="254">
        <f>'[2]CPS-Median Household Income'!E31</f>
        <v>35022</v>
      </c>
      <c r="F28" s="254">
        <f>'[2]CPS-Median Household Income'!F31</f>
        <v>33024</v>
      </c>
      <c r="G28" s="254">
        <f>'[2]CPS-Median Household Income'!G31</f>
        <v>35035</v>
      </c>
      <c r="H28" s="254">
        <f>'[2]CPS-Median Household Income'!H31</f>
        <v>38921</v>
      </c>
      <c r="I28" s="254">
        <f>'[2]CPS-Median Household Income'!I31</f>
        <v>37246</v>
      </c>
      <c r="J28" s="254">
        <f>'[2]CPS-Median Household Income'!J31</f>
        <v>42113</v>
      </c>
      <c r="K28" s="254">
        <f>'[2]CPS-Median Household Income'!K31</f>
        <v>42662</v>
      </c>
      <c r="L28" s="254">
        <f>'[2]CPS-Median Household Income'!L31</f>
        <v>42255</v>
      </c>
      <c r="M28" s="254">
        <f>'[2]CPS-Median Household Income'!M31</f>
        <v>42851</v>
      </c>
      <c r="N28" s="254">
        <f>'[2]CPS-Median Household Income'!N31</f>
        <v>41772</v>
      </c>
      <c r="O28" s="254">
        <f>'[2]CPS-Median Household Income'!O31</f>
        <v>40934</v>
      </c>
      <c r="P28" s="254">
        <f>'[2]CPS-Median Household Income'!P31</f>
        <v>40827</v>
      </c>
      <c r="Q28" s="254">
        <f>'[2]CPS-Median Household Income'!Q31</f>
        <v>44504</v>
      </c>
      <c r="R28" s="254">
        <f>'[2]CPS-Median Household Income'!R31</f>
        <v>51546</v>
      </c>
      <c r="S28" s="254">
        <f>'[2]CPS-Median Household Income'!S31</f>
        <v>47439</v>
      </c>
      <c r="T28" s="254">
        <f>'[2]CPS-Median Household Income'!T31</f>
        <v>47303</v>
      </c>
      <c r="U28" s="254">
        <f>'[2]CPS-Median Household Income'!U31</f>
        <v>51834</v>
      </c>
      <c r="V28" s="254">
        <f>'[2]CPS-Median Household Income'!V31</f>
        <v>56242</v>
      </c>
      <c r="W28" s="254">
        <f>'[2]CPS-Median Household Income'!W31</f>
        <v>59586</v>
      </c>
      <c r="X28" s="254">
        <f>'[2]CPS-Median Household Income'!X31</f>
        <v>60470</v>
      </c>
      <c r="Y28" s="254">
        <f>'[2]CPS-Median Household Income'!Y31</f>
        <v>64022</v>
      </c>
      <c r="Z28" s="263">
        <f>'[2]CPS-Median Household Income'!Z31</f>
        <v>61521</v>
      </c>
      <c r="AA28" s="263">
        <f>'[2]CPS-Median Household Income'!AA31</f>
        <v>55649</v>
      </c>
      <c r="AB28" s="263">
        <f>'[2]CPS-Median Household Income'!AB31</f>
        <v>59539</v>
      </c>
      <c r="AC28" s="263">
        <f>'[2]CPS-Median Household Income'!AC31</f>
        <v>59047</v>
      </c>
      <c r="AD28" s="263">
        <f>'[2]CPS-Median Household Income'!AD31</f>
        <v>56262.527037207386</v>
      </c>
      <c r="AE28" s="263">
        <f>'[2]CPS-Median Household Income'!AE31</f>
        <v>61408</v>
      </c>
      <c r="AF28" s="263">
        <f>'[2]CPS-Median Household Income'!AF31</f>
        <v>64235</v>
      </c>
      <c r="AG28" s="263">
        <f>'[2]CPS-Median Household Income'!AG31</f>
        <v>71223</v>
      </c>
      <c r="AH28" s="263">
        <f>'[2]CPS-Median Household Income'!AH31</f>
        <v>64514</v>
      </c>
      <c r="AI28" s="263">
        <f>'[2]CPS-Median Household Income'!AI31</f>
        <v>72133</v>
      </c>
      <c r="AJ28" s="263">
        <f>'[2]CPS-Median Household Income'!AJ31</f>
        <v>73575</v>
      </c>
    </row>
    <row r="29" spans="1:36">
      <c r="A29" s="263" t="s">
        <v>116</v>
      </c>
      <c r="B29" s="254">
        <f>'[2]CPS-Median Household Income'!B32</f>
        <v>21092</v>
      </c>
      <c r="C29" s="254">
        <f>'[2]CPS-Median Household Income'!C32</f>
        <v>20761</v>
      </c>
      <c r="D29" s="254">
        <f>'[2]CPS-Median Household Income'!D32</f>
        <v>20749</v>
      </c>
      <c r="E29" s="254">
        <f>'[2]CPS-Median Household Income'!E32</f>
        <v>20755</v>
      </c>
      <c r="F29" s="254">
        <f>'[2]CPS-Median Household Income'!F32</f>
        <v>23450</v>
      </c>
      <c r="G29" s="254">
        <f>'[2]CPS-Median Household Income'!G32</f>
        <v>24654</v>
      </c>
      <c r="H29" s="254">
        <f>'[2]CPS-Median Household Income'!H32</f>
        <v>25305</v>
      </c>
      <c r="I29" s="254">
        <f>'[2]CPS-Median Household Income'!I32</f>
        <v>26116</v>
      </c>
      <c r="J29" s="254">
        <f>'[2]CPS-Median Household Income'!J32</f>
        <v>27704</v>
      </c>
      <c r="K29" s="254">
        <f>'[2]CPS-Median Household Income'!K32</f>
        <v>31010</v>
      </c>
      <c r="L29" s="254">
        <f>'[2]CPS-Median Household Income'!L32</f>
        <v>31536</v>
      </c>
      <c r="M29" s="254">
        <f>'[2]CPS-Median Household Income'!M32</f>
        <v>32676</v>
      </c>
      <c r="N29" s="254">
        <f>'[2]CPS-Median Household Income'!N32</f>
        <v>34709</v>
      </c>
      <c r="O29" s="254">
        <f>'[2]CPS-Median Household Income'!O32</f>
        <v>33404</v>
      </c>
      <c r="P29" s="254">
        <f>'[2]CPS-Median Household Income'!P32</f>
        <v>36680</v>
      </c>
      <c r="Q29" s="254">
        <f>'[2]CPS-Median Household Income'!Q32</f>
        <v>35800</v>
      </c>
      <c r="R29" s="254">
        <f>'[2]CPS-Median Household Income'!R32</f>
        <v>37611</v>
      </c>
      <c r="S29" s="254">
        <f>'[2]CPS-Median Household Income'!S32</f>
        <v>38241</v>
      </c>
      <c r="T29" s="254">
        <f>'[2]CPS-Median Household Income'!T32</f>
        <v>37715</v>
      </c>
      <c r="U29" s="254">
        <f>'[2]CPS-Median Household Income'!U32</f>
        <v>42372</v>
      </c>
      <c r="V29" s="254">
        <f>'[2]CPS-Median Household Income'!V32</f>
        <v>44358</v>
      </c>
      <c r="W29" s="254">
        <f>'[2]CPS-Median Household Income'!W32</f>
        <v>44176</v>
      </c>
      <c r="X29" s="254">
        <f>'[2]CPS-Median Household Income'!X32</f>
        <v>46213</v>
      </c>
      <c r="Y29" s="254">
        <f>'[2]CPS-Median Household Income'!Y32</f>
        <v>49184</v>
      </c>
      <c r="Z29" s="263">
        <f>'[2]CPS-Median Household Income'!Z32</f>
        <v>47420</v>
      </c>
      <c r="AA29" s="263">
        <f>'[2]CPS-Median Household Income'!AA32</f>
        <v>46778</v>
      </c>
      <c r="AB29" s="263">
        <f>'[2]CPS-Median Household Income'!AB32</f>
        <v>47051</v>
      </c>
      <c r="AC29" s="263">
        <f>'[2]CPS-Median Household Income'!AC32</f>
        <v>47459</v>
      </c>
      <c r="AD29" s="263">
        <f>'[2]CPS-Median Household Income'!AD32</f>
        <v>47921.740356330658</v>
      </c>
      <c r="AE29" s="263">
        <f>'[2]CPS-Median Household Income'!AE32</f>
        <v>51767</v>
      </c>
      <c r="AF29" s="263">
        <f>'[2]CPS-Median Household Income'!AF32</f>
        <v>48467</v>
      </c>
      <c r="AG29" s="263">
        <f>'[2]CPS-Median Household Income'!AG32</f>
        <v>53438</v>
      </c>
      <c r="AH29" s="263">
        <f>'[2]CPS-Median Household Income'!AH32</f>
        <v>51624</v>
      </c>
      <c r="AI29" s="263">
        <f>'[2]CPS-Median Household Income'!AI32</f>
        <v>56564</v>
      </c>
      <c r="AJ29" s="263">
        <f>'[2]CPS-Median Household Income'!AJ32</f>
        <v>60208</v>
      </c>
    </row>
    <row r="30" spans="1:36">
      <c r="A30" s="263" t="s">
        <v>117</v>
      </c>
      <c r="B30" s="254">
        <f>'[2]CPS-Median Household Income'!B33</f>
        <v>19536</v>
      </c>
      <c r="C30" s="254">
        <f>'[2]CPS-Median Household Income'!C33</f>
        <v>20236</v>
      </c>
      <c r="D30" s="254">
        <f>'[2]CPS-Median Household Income'!D33</f>
        <v>20328</v>
      </c>
      <c r="E30" s="254">
        <f>'[2]CPS-Median Household Income'!E33</f>
        <v>20474</v>
      </c>
      <c r="F30" s="254">
        <f>'[2]CPS-Median Household Income'!F33</f>
        <v>22231</v>
      </c>
      <c r="G30" s="254">
        <f>'[2]CPS-Median Household Income'!G33</f>
        <v>23692</v>
      </c>
      <c r="H30" s="254">
        <f>'[2]CPS-Median Household Income'!H33</f>
        <v>23375</v>
      </c>
      <c r="I30" s="254">
        <f>'[2]CPS-Median Household Income'!I33</f>
        <v>24827</v>
      </c>
      <c r="J30" s="254">
        <f>'[2]CPS-Median Household Income'!J33</f>
        <v>26525</v>
      </c>
      <c r="K30" s="254">
        <f>'[2]CPS-Median Household Income'!K33</f>
        <v>26470</v>
      </c>
      <c r="L30" s="254">
        <f>'[2]CPS-Median Household Income'!L33</f>
        <v>27631</v>
      </c>
      <c r="M30" s="254">
        <f>'[2]CPS-Median Household Income'!M33</f>
        <v>27757</v>
      </c>
      <c r="N30" s="254">
        <f>'[2]CPS-Median Household Income'!N33</f>
        <v>28684</v>
      </c>
      <c r="O30" s="254">
        <f>'[2]CPS-Median Household Income'!O33</f>
        <v>29212</v>
      </c>
      <c r="P30" s="254">
        <f>'[2]CPS-Median Household Income'!P33</f>
        <v>31577</v>
      </c>
      <c r="Q30" s="254">
        <f>'[2]CPS-Median Household Income'!Q33</f>
        <v>31038</v>
      </c>
      <c r="R30" s="254">
        <f>'[2]CPS-Median Household Income'!R33</f>
        <v>32777</v>
      </c>
      <c r="S30" s="254">
        <f>'[2]CPS-Median Household Income'!S33</f>
        <v>32126</v>
      </c>
      <c r="T30" s="254">
        <f>'[2]CPS-Median Household Income'!T33</f>
        <v>34835</v>
      </c>
      <c r="U30" s="254">
        <f>'[2]CPS-Median Household Income'!U33</f>
        <v>34108</v>
      </c>
      <c r="V30" s="254">
        <f>'[2]CPS-Median Household Income'!V33</f>
        <v>33956</v>
      </c>
      <c r="W30" s="254">
        <f>'[2]CPS-Median Household Income'!W33</f>
        <v>37313</v>
      </c>
      <c r="X30" s="254">
        <f>'[2]CPS-Median Household Income'!X33</f>
        <v>41105</v>
      </c>
      <c r="Y30" s="254">
        <f>'[2]CPS-Median Household Income'!Y33</f>
        <v>43655</v>
      </c>
      <c r="Z30" s="263">
        <f>'[2]CPS-Median Household Income'!Z33</f>
        <v>42900</v>
      </c>
      <c r="AA30" s="263">
        <f>'[2]CPS-Median Household Income'!AA33</f>
        <v>40437</v>
      </c>
      <c r="AB30" s="263">
        <f>'[2]CPS-Median Household Income'!AB33</f>
        <v>41280</v>
      </c>
      <c r="AC30" s="263">
        <f>'[2]CPS-Median Household Income'!AC33</f>
        <v>40277</v>
      </c>
      <c r="AD30" s="263">
        <f>'[2]CPS-Median Household Income'!AD33</f>
        <v>45088.433541098799</v>
      </c>
      <c r="AE30" s="263">
        <f>'[2]CPS-Median Household Income'!AE33</f>
        <v>44132</v>
      </c>
      <c r="AF30" s="263">
        <f>'[2]CPS-Median Household Income'!AF33</f>
        <v>43201</v>
      </c>
      <c r="AG30" s="263">
        <f>'[2]CPS-Median Household Income'!AG33</f>
        <v>51102</v>
      </c>
      <c r="AH30" s="263">
        <f>'[2]CPS-Median Household Income'!AH33</f>
        <v>51395</v>
      </c>
      <c r="AI30" s="263">
        <f>'[2]CPS-Median Household Income'!AI33</f>
        <v>57075</v>
      </c>
      <c r="AJ30" s="263">
        <f>'[2]CPS-Median Household Income'!AJ33</f>
        <v>59087</v>
      </c>
    </row>
    <row r="31" spans="1:36">
      <c r="A31" s="263" t="s">
        <v>118</v>
      </c>
      <c r="B31" s="254">
        <f>'[2]CPS-Median Household Income'!B34</f>
        <v>25776</v>
      </c>
      <c r="C31" s="254">
        <f>'[2]CPS-Median Household Income'!C34</f>
        <v>23274</v>
      </c>
      <c r="D31" s="254">
        <f>'[2]CPS-Median Household Income'!D34</f>
        <v>26217</v>
      </c>
      <c r="E31" s="254">
        <f>'[2]CPS-Median Household Income'!E34</f>
        <v>26878</v>
      </c>
      <c r="F31" s="254">
        <f>'[2]CPS-Median Household Income'!F34</f>
        <v>27983</v>
      </c>
      <c r="G31" s="254">
        <f>'[2]CPS-Median Household Income'!G34</f>
        <v>29340</v>
      </c>
      <c r="H31" s="254">
        <f>'[2]CPS-Median Household Income'!H34</f>
        <v>32023</v>
      </c>
      <c r="I31" s="254">
        <f>'[2]CPS-Median Household Income'!I34</f>
        <v>32937</v>
      </c>
      <c r="J31" s="254">
        <f>'[2]CPS-Median Household Income'!J34</f>
        <v>31908</v>
      </c>
      <c r="K31" s="254">
        <f>'[2]CPS-Median Household Income'!K34</f>
        <v>35814</v>
      </c>
      <c r="L31" s="254">
        <f>'[2]CPS-Median Household Income'!L34</f>
        <v>35871</v>
      </c>
      <c r="M31" s="254">
        <f>'[2]CPS-Median Household Income'!M34</f>
        <v>36084</v>
      </c>
      <c r="N31" s="254">
        <f>'[2]CPS-Median Household Income'!N34</f>
        <v>38540</v>
      </c>
      <c r="O31" s="254">
        <f>'[2]CPS-Median Household Income'!O34</f>
        <v>38854</v>
      </c>
      <c r="P31" s="254">
        <f>'[2]CPS-Median Household Income'!P34</f>
        <v>39756</v>
      </c>
      <c r="Q31" s="254">
        <f>'[2]CPS-Median Household Income'!Q34</f>
        <v>41461</v>
      </c>
      <c r="R31" s="254">
        <f>'[2]CPS-Median Household Income'!R34</f>
        <v>45758</v>
      </c>
      <c r="S31" s="254">
        <f>'[2]CPS-Median Household Income'!S34</f>
        <v>45403</v>
      </c>
      <c r="T31" s="254">
        <f>'[2]CPS-Median Household Income'!T34</f>
        <v>44958</v>
      </c>
      <c r="U31" s="254">
        <f>'[2]CPS-Median Household Income'!U34</f>
        <v>45184</v>
      </c>
      <c r="V31" s="254">
        <f>'[2]CPS-Median Household Income'!V34</f>
        <v>47204</v>
      </c>
      <c r="W31" s="254">
        <f>'[2]CPS-Median Household Income'!W34</f>
        <v>48209</v>
      </c>
      <c r="X31" s="254">
        <f>'[2]CPS-Median Household Income'!X34</f>
        <v>52282</v>
      </c>
      <c r="Y31" s="254">
        <f>'[2]CPS-Median Household Income'!Y34</f>
        <v>54058</v>
      </c>
      <c r="Z31" s="263">
        <f>'[2]CPS-Median Household Income'!Z34</f>
        <v>54744</v>
      </c>
      <c r="AA31" s="263">
        <f>'[2]CPS-Median Household Income'!AA34</f>
        <v>51434</v>
      </c>
      <c r="AB31" s="263">
        <f>'[2]CPS-Median Household Income'!AB34</f>
        <v>51200</v>
      </c>
      <c r="AC31" s="263">
        <f>'[2]CPS-Median Household Income'!AC34</f>
        <v>47043</v>
      </c>
      <c r="AD31" s="263">
        <f>'[2]CPS-Median Household Income'!AD34</f>
        <v>47333.251422657573</v>
      </c>
      <c r="AE31" s="263">
        <f>'[2]CPS-Median Household Income'!AE34</f>
        <v>45369</v>
      </c>
      <c r="AF31" s="263">
        <f>'[2]CPS-Median Household Income'!AF34</f>
        <v>51846</v>
      </c>
      <c r="AG31" s="263">
        <f>'[2]CPS-Median Household Income'!AG34</f>
        <v>49875</v>
      </c>
      <c r="AH31" s="263">
        <f>'[2]CPS-Median Household Income'!AH34</f>
        <v>52008</v>
      </c>
      <c r="AI31" s="263">
        <f>'[2]CPS-Median Household Income'!AI34</f>
        <v>55431</v>
      </c>
      <c r="AJ31" s="263">
        <f>'[2]CPS-Median Household Income'!AJ34</f>
        <v>56550</v>
      </c>
    </row>
    <row r="32" spans="1:36">
      <c r="A32" s="263" t="s">
        <v>119</v>
      </c>
      <c r="B32" s="254">
        <f>'[2]CPS-Median Household Income'!B35</f>
        <v>20630</v>
      </c>
      <c r="C32" s="254">
        <f>'[2]CPS-Median Household Income'!C35</f>
        <v>20423</v>
      </c>
      <c r="D32" s="254">
        <f>'[2]CPS-Median Household Income'!D35</f>
        <v>19845</v>
      </c>
      <c r="E32" s="254">
        <f>'[2]CPS-Median Household Income'!E35</f>
        <v>20758</v>
      </c>
      <c r="F32" s="254">
        <f>'[2]CPS-Median Household Income'!F35</f>
        <v>19296</v>
      </c>
      <c r="G32" s="254">
        <f>'[2]CPS-Median Household Income'!G35</f>
        <v>22602</v>
      </c>
      <c r="H32" s="254">
        <f>'[2]CPS-Median Household Income'!H35</f>
        <v>25039</v>
      </c>
      <c r="I32" s="254">
        <f>'[2]CPS-Median Household Income'!I35</f>
        <v>26540</v>
      </c>
      <c r="J32" s="254">
        <f>'[2]CPS-Median Household Income'!J35</f>
        <v>25860</v>
      </c>
      <c r="K32" s="254">
        <f>'[2]CPS-Median Household Income'!K35</f>
        <v>26758</v>
      </c>
      <c r="L32" s="254">
        <f>'[2]CPS-Median Household Income'!L35</f>
        <v>26905</v>
      </c>
      <c r="M32" s="254">
        <f>'[2]CPS-Median Household Income'!M35</f>
        <v>25991</v>
      </c>
      <c r="N32" s="254">
        <f>'[2]CPS-Median Household Income'!N35</f>
        <v>25086</v>
      </c>
      <c r="O32" s="254">
        <f>'[2]CPS-Median Household Income'!O35</f>
        <v>30086</v>
      </c>
      <c r="P32" s="254">
        <f>'[2]CPS-Median Household Income'!P35</f>
        <v>31543</v>
      </c>
      <c r="Q32" s="254">
        <f>'[2]CPS-Median Household Income'!Q35</f>
        <v>32574</v>
      </c>
      <c r="R32" s="254">
        <f>'[2]CPS-Median Household Income'!R35</f>
        <v>35093</v>
      </c>
      <c r="S32" s="254">
        <f>'[2]CPS-Median Household Income'!S35</f>
        <v>33124</v>
      </c>
      <c r="T32" s="254">
        <f>'[2]CPS-Median Household Income'!T35</f>
        <v>35457</v>
      </c>
      <c r="U32" s="254">
        <f>'[2]CPS-Median Household Income'!U35</f>
        <v>35105</v>
      </c>
      <c r="V32" s="254">
        <f>'[2]CPS-Median Household Income'!V35</f>
        <v>39562</v>
      </c>
      <c r="W32" s="254">
        <f>'[2]CPS-Median Household Income'!W35</f>
        <v>38947</v>
      </c>
      <c r="X32" s="254">
        <f>'[2]CPS-Median Household Income'!X35</f>
        <v>40028</v>
      </c>
      <c r="Y32" s="254">
        <f>'[2]CPS-Median Household Income'!Y35</f>
        <v>44356</v>
      </c>
      <c r="Z32" s="263">
        <f>'[2]CPS-Median Household Income'!Z35</f>
        <v>42102</v>
      </c>
      <c r="AA32" s="263">
        <f>'[2]CPS-Median Household Income'!AA35</f>
        <v>43542</v>
      </c>
      <c r="AB32" s="263">
        <f>'[2]CPS-Median Household Income'!AB35</f>
        <v>45134</v>
      </c>
      <c r="AC32" s="263">
        <f>'[2]CPS-Median Household Income'!AC35</f>
        <v>41982</v>
      </c>
      <c r="AD32" s="263">
        <f>'[2]CPS-Median Household Income'!AD35</f>
        <v>43424.18192170719</v>
      </c>
      <c r="AE32" s="263">
        <f>'[2]CPS-Median Household Income'!AE35</f>
        <v>42127</v>
      </c>
      <c r="AF32" s="263">
        <f>'[2]CPS-Median Household Income'!AF35</f>
        <v>40166</v>
      </c>
      <c r="AG32" s="263">
        <f>'[2]CPS-Median Household Income'!AG35</f>
        <v>46686</v>
      </c>
      <c r="AH32" s="263">
        <f>'[2]CPS-Median Household Income'!AH35</f>
        <v>45119</v>
      </c>
      <c r="AI32" s="263">
        <f>'[2]CPS-Median Household Income'!AI35</f>
        <v>48451</v>
      </c>
      <c r="AJ32" s="263">
        <f>'[2]CPS-Median Household Income'!AJ35</f>
        <v>47855</v>
      </c>
    </row>
    <row r="33" spans="1:36">
      <c r="A33" s="263" t="s">
        <v>120</v>
      </c>
      <c r="B33" s="254">
        <f>'[2]CPS-Median Household Income'!B36</f>
        <v>21399</v>
      </c>
      <c r="C33" s="254">
        <f>'[2]CPS-Median Household Income'!C36</f>
        <v>21894</v>
      </c>
      <c r="D33" s="254">
        <f>'[2]CPS-Median Household Income'!D36</f>
        <v>24773</v>
      </c>
      <c r="E33" s="254">
        <f>'[2]CPS-Median Household Income'!E36</f>
        <v>25038</v>
      </c>
      <c r="F33" s="254">
        <f>'[2]CPS-Median Household Income'!F36</f>
        <v>27748</v>
      </c>
      <c r="G33" s="254">
        <f>'[2]CPS-Median Household Income'!G36</f>
        <v>28529</v>
      </c>
      <c r="H33" s="254">
        <f>'[2]CPS-Median Household Income'!H36</f>
        <v>29281</v>
      </c>
      <c r="I33" s="254">
        <f>'[2]CPS-Median Household Income'!I36</f>
        <v>30190</v>
      </c>
      <c r="J33" s="254">
        <f>'[2]CPS-Median Household Income'!J36</f>
        <v>31927</v>
      </c>
      <c r="K33" s="254">
        <f>'[2]CPS-Median Household Income'!K36</f>
        <v>33138</v>
      </c>
      <c r="L33" s="254">
        <f>'[2]CPS-Median Household Income'!L36</f>
        <v>31456</v>
      </c>
      <c r="M33" s="254">
        <f>'[2]CPS-Median Household Income'!M36</f>
        <v>36374</v>
      </c>
      <c r="N33" s="254">
        <f>'[2]CPS-Median Household Income'!N36</f>
        <v>35492</v>
      </c>
      <c r="O33" s="254">
        <f>'[2]CPS-Median Household Income'!O36</f>
        <v>37247</v>
      </c>
      <c r="P33" s="254">
        <f>'[2]CPS-Median Household Income'!P36</f>
        <v>39067</v>
      </c>
      <c r="Q33" s="254">
        <f>'[2]CPS-Median Household Income'!Q36</f>
        <v>40619</v>
      </c>
      <c r="R33" s="254">
        <f>'[2]CPS-Median Household Income'!R36</f>
        <v>42499</v>
      </c>
      <c r="S33" s="254">
        <f>'[2]CPS-Median Household Income'!S36</f>
        <v>41273</v>
      </c>
      <c r="T33" s="254">
        <f>'[2]CPS-Median Household Income'!T36</f>
        <v>41802</v>
      </c>
      <c r="U33" s="254">
        <f>'[2]CPS-Median Household Income'!U36</f>
        <v>41638</v>
      </c>
      <c r="V33" s="254">
        <f>'[2]CPS-Median Household Income'!V36</f>
        <v>40994</v>
      </c>
      <c r="W33" s="254">
        <f>'[2]CPS-Median Household Income'!W36</f>
        <v>44159</v>
      </c>
      <c r="X33" s="254">
        <f>'[2]CPS-Median Household Income'!X36</f>
        <v>47091</v>
      </c>
      <c r="Y33" s="254">
        <f>'[2]CPS-Median Household Income'!Y36</f>
        <v>50236</v>
      </c>
      <c r="Z33" s="263">
        <f>'[2]CPS-Median Household Income'!Z36</f>
        <v>51727</v>
      </c>
      <c r="AA33" s="263">
        <f>'[2]CPS-Median Household Income'!AA36</f>
        <v>49098</v>
      </c>
      <c r="AB33" s="263">
        <f>'[2]CPS-Median Household Income'!AB36</f>
        <v>50602</v>
      </c>
      <c r="AC33" s="263">
        <f>'[2]CPS-Median Household Income'!AC36</f>
        <v>51526</v>
      </c>
      <c r="AD33" s="263">
        <f>'[2]CPS-Median Household Income'!AD36</f>
        <v>51775.45884134098</v>
      </c>
      <c r="AE33" s="263">
        <f>'[2]CPS-Median Household Income'!AE36</f>
        <v>56307</v>
      </c>
      <c r="AF33" s="263">
        <f>'[2]CPS-Median Household Income'!AF36</f>
        <v>48999</v>
      </c>
      <c r="AG33" s="263">
        <f>'[2]CPS-Median Household Income'!AG36</f>
        <v>58875</v>
      </c>
      <c r="AH33" s="263">
        <f>'[2]CPS-Median Household Income'!AH36</f>
        <v>60834</v>
      </c>
      <c r="AI33" s="263">
        <f>'[2]CPS-Median Household Income'!AI36</f>
        <v>59135</v>
      </c>
      <c r="AJ33" s="263">
        <f>'[2]CPS-Median Household Income'!AJ36</f>
        <v>64610</v>
      </c>
    </row>
    <row r="34" spans="1:36">
      <c r="A34" s="263" t="s">
        <v>121</v>
      </c>
      <c r="B34" s="254">
        <f>'[2]CPS-Median Household Income'!B37</f>
        <v>23057</v>
      </c>
      <c r="C34" s="254">
        <f>'[2]CPS-Median Household Income'!C37</f>
        <v>25238</v>
      </c>
      <c r="D34" s="254">
        <f>'[2]CPS-Median Household Income'!D37</f>
        <v>26281</v>
      </c>
      <c r="E34" s="254">
        <f>'[2]CPS-Median Household Income'!E37</f>
        <v>26529</v>
      </c>
      <c r="F34" s="254">
        <f>'[2]CPS-Median Household Income'!F37</f>
        <v>26313</v>
      </c>
      <c r="G34" s="254">
        <f>'[2]CPS-Median Household Income'!G37</f>
        <v>30717</v>
      </c>
      <c r="H34" s="254">
        <f>'[2]CPS-Median Household Income'!H37</f>
        <v>30142</v>
      </c>
      <c r="I34" s="254">
        <f>'[2]CPS-Median Household Income'!I37</f>
        <v>28016</v>
      </c>
      <c r="J34" s="254">
        <f>'[2]CPS-Median Household Income'!J37</f>
        <v>34251</v>
      </c>
      <c r="K34" s="254">
        <f>'[2]CPS-Median Household Income'!K37</f>
        <v>35786</v>
      </c>
      <c r="L34" s="254">
        <f>'[2]CPS-Median Household Income'!L37</f>
        <v>35716</v>
      </c>
      <c r="M34" s="254">
        <f>'[2]CPS-Median Household Income'!M37</f>
        <v>36480</v>
      </c>
      <c r="N34" s="254">
        <f>'[2]CPS-Median Household Income'!N37</f>
        <v>37038</v>
      </c>
      <c r="O34" s="254">
        <f>'[2]CPS-Median Household Income'!O37</f>
        <v>42775</v>
      </c>
      <c r="P34" s="254">
        <f>'[2]CPS-Median Household Income'!P37</f>
        <v>44299</v>
      </c>
      <c r="Q34" s="254">
        <f>'[2]CPS-Median Household Income'!Q37</f>
        <v>46050</v>
      </c>
      <c r="R34" s="254">
        <f>'[2]CPS-Median Household Income'!R37</f>
        <v>47550</v>
      </c>
      <c r="S34" s="254">
        <f>'[2]CPS-Median Household Income'!S37</f>
        <v>47342</v>
      </c>
      <c r="T34" s="254">
        <f>'[2]CPS-Median Household Income'!T37</f>
        <v>47861</v>
      </c>
      <c r="U34" s="254">
        <f>'[2]CPS-Median Household Income'!U37</f>
        <v>49275</v>
      </c>
      <c r="V34" s="254">
        <f>'[2]CPS-Median Household Income'!V37</f>
        <v>50871</v>
      </c>
      <c r="W34" s="254">
        <f>'[2]CPS-Median Household Income'!W37</f>
        <v>54813</v>
      </c>
      <c r="X34" s="254">
        <f>'[2]CPS-Median Household Income'!X37</f>
        <v>54628</v>
      </c>
      <c r="Y34" s="254">
        <f>'[2]CPS-Median Household Income'!Y37</f>
        <v>53529</v>
      </c>
      <c r="Z34" s="263">
        <f>'[2]CPS-Median Household Income'!Z37</f>
        <v>62537</v>
      </c>
      <c r="AA34" s="263">
        <f>'[2]CPS-Median Household Income'!AA37</f>
        <v>58491</v>
      </c>
      <c r="AB34" s="263">
        <f>'[2]CPS-Median Household Income'!AB37</f>
        <v>56701</v>
      </c>
      <c r="AC34" s="263">
        <f>'[2]CPS-Median Household Income'!AC37</f>
        <v>55493</v>
      </c>
      <c r="AD34" s="263">
        <f>'[2]CPS-Median Household Income'!AD37</f>
        <v>58341.014548129671</v>
      </c>
      <c r="AE34" s="263">
        <f>'[2]CPS-Median Household Income'!AE37</f>
        <v>62967</v>
      </c>
      <c r="AF34" s="263">
        <f>'[2]CPS-Median Household Income'!AF37</f>
        <v>61047</v>
      </c>
      <c r="AG34" s="263">
        <f>'[2]CPS-Median Household Income'!AG37</f>
        <v>63383</v>
      </c>
      <c r="AH34" s="263">
        <f>'[2]CPS-Median Household Income'!AH37</f>
        <v>66258</v>
      </c>
      <c r="AI34" s="263">
        <f>'[2]CPS-Median Household Income'!AI37</f>
        <v>67481</v>
      </c>
      <c r="AJ34" s="263">
        <f>'[2]CPS-Median Household Income'!AJ37</f>
        <v>71319</v>
      </c>
    </row>
    <row r="35" spans="1:36">
      <c r="A35" s="263" t="s">
        <v>122</v>
      </c>
      <c r="B35" s="254">
        <f>'[2]CPS-Median Household Income'!B38</f>
        <v>25017</v>
      </c>
      <c r="C35" s="254">
        <f>'[2]CPS-Median Household Income'!C38</f>
        <v>24000</v>
      </c>
      <c r="D35" s="254">
        <f>'[2]CPS-Median Household Income'!D38</f>
        <v>26881</v>
      </c>
      <c r="E35" s="254">
        <f>'[2]CPS-Median Household Income'!E38</f>
        <v>27319</v>
      </c>
      <c r="F35" s="254">
        <f>'[2]CPS-Median Household Income'!F38</f>
        <v>32327</v>
      </c>
      <c r="G35" s="254">
        <f>'[2]CPS-Median Household Income'!G38</f>
        <v>31961</v>
      </c>
      <c r="H35" s="254">
        <f>'[2]CPS-Median Household Income'!H38</f>
        <v>32112</v>
      </c>
      <c r="I35" s="254">
        <f>'[2]CPS-Median Household Income'!I38</f>
        <v>33970</v>
      </c>
      <c r="J35" s="254">
        <f>'[2]CPS-Median Household Income'!J38</f>
        <v>33900</v>
      </c>
      <c r="K35" s="254">
        <f>'[2]CPS-Median Household Income'!K38</f>
        <v>35655</v>
      </c>
      <c r="L35" s="254">
        <f>'[2]CPS-Median Household Income'!L38</f>
        <v>33533</v>
      </c>
      <c r="M35" s="254">
        <f>'[2]CPS-Median Household Income'!M38</f>
        <v>35568</v>
      </c>
      <c r="N35" s="254">
        <f>'[2]CPS-Median Household Income'!N38</f>
        <v>36676</v>
      </c>
      <c r="O35" s="254">
        <f>'[2]CPS-Median Household Income'!O38</f>
        <v>44562</v>
      </c>
      <c r="P35" s="254">
        <f>'[2]CPS-Median Household Income'!P38</f>
        <v>47421</v>
      </c>
      <c r="Q35" s="254">
        <f>'[2]CPS-Median Household Income'!Q38</f>
        <v>45473</v>
      </c>
      <c r="R35" s="254">
        <f>'[2]CPS-Median Household Income'!R38</f>
        <v>42525</v>
      </c>
      <c r="S35" s="254">
        <f>'[2]CPS-Median Household Income'!S38</f>
        <v>42490</v>
      </c>
      <c r="T35" s="254">
        <f>'[2]CPS-Median Household Income'!T38</f>
        <v>45183</v>
      </c>
      <c r="U35" s="254">
        <f>'[2]CPS-Median Household Income'!U38</f>
        <v>47508</v>
      </c>
      <c r="V35" s="254">
        <f>'[2]CPS-Median Household Income'!V38</f>
        <v>49922</v>
      </c>
      <c r="W35" s="254">
        <f>'[2]CPS-Median Household Income'!W38</f>
        <v>50646</v>
      </c>
      <c r="X35" s="254">
        <f>'[2]CPS-Median Household Income'!X38</f>
        <v>54723</v>
      </c>
      <c r="Y35" s="254">
        <f>'[2]CPS-Median Household Income'!Y38</f>
        <v>58080</v>
      </c>
      <c r="Z35" s="263">
        <f>'[2]CPS-Median Household Income'!Z38</f>
        <v>56631</v>
      </c>
      <c r="AA35" s="263">
        <f>'[2]CPS-Median Household Income'!AA38</f>
        <v>60392</v>
      </c>
      <c r="AB35" s="263">
        <f>'[2]CPS-Median Household Income'!AB38</f>
        <v>56162</v>
      </c>
      <c r="AC35" s="263">
        <f>'[2]CPS-Median Household Income'!AC38</f>
        <v>56850</v>
      </c>
      <c r="AD35" s="263">
        <f>'[2]CPS-Median Household Income'!AD38</f>
        <v>62186.634090030901</v>
      </c>
      <c r="AE35" s="263">
        <f>'[2]CPS-Median Household Income'!AE38</f>
        <v>60106</v>
      </c>
      <c r="AF35" s="263">
        <f>'[2]CPS-Median Household Income'!AF38</f>
        <v>63922</v>
      </c>
      <c r="AG35" s="263">
        <f>'[2]CPS-Median Household Income'!AG38</f>
        <v>59068</v>
      </c>
      <c r="AH35" s="263">
        <f>'[2]CPS-Median Household Income'!AH38</f>
        <v>67243</v>
      </c>
      <c r="AI35" s="263">
        <f>'[2]CPS-Median Household Income'!AI38</f>
        <v>70310</v>
      </c>
      <c r="AJ35" s="263">
        <f>'[2]CPS-Median Household Income'!AJ38</f>
        <v>75418</v>
      </c>
    </row>
    <row r="36" spans="1:36">
      <c r="A36" s="256" t="s">
        <v>123</v>
      </c>
      <c r="B36" s="258">
        <f>'[2]CPS-Median Household Income'!B39</f>
        <v>23816</v>
      </c>
      <c r="C36" s="258">
        <f>'[2]CPS-Median Household Income'!C39</f>
        <v>22081</v>
      </c>
      <c r="D36" s="258">
        <f>'[2]CPS-Median Household Income'!D39</f>
        <v>23559</v>
      </c>
      <c r="E36" s="258">
        <f>'[2]CPS-Median Household Income'!E39</f>
        <v>27590</v>
      </c>
      <c r="F36" s="258">
        <f>'[2]CPS-Median Household Income'!F39</f>
        <v>26419</v>
      </c>
      <c r="G36" s="258">
        <f>'[2]CPS-Median Household Income'!G39</f>
        <v>29521</v>
      </c>
      <c r="H36" s="258">
        <f>'[2]CPS-Median Household Income'!H39</f>
        <v>29460</v>
      </c>
      <c r="I36" s="258">
        <f>'[2]CPS-Median Household Income'!I39</f>
        <v>29050</v>
      </c>
      <c r="J36" s="258">
        <f>'[2]CPS-Median Household Income'!J39</f>
        <v>30209</v>
      </c>
      <c r="K36" s="258">
        <f>'[2]CPS-Median Household Income'!K39</f>
        <v>29442</v>
      </c>
      <c r="L36" s="258">
        <f>'[2]CPS-Median Household Income'!L39</f>
        <v>33140</v>
      </c>
      <c r="M36" s="258">
        <f>'[2]CPS-Median Household Income'!M39</f>
        <v>31529</v>
      </c>
      <c r="N36" s="258">
        <f>'[2]CPS-Median Household Income'!N39</f>
        <v>30953</v>
      </c>
      <c r="O36" s="258">
        <f>'[2]CPS-Median Household Income'!O39</f>
        <v>33423</v>
      </c>
      <c r="P36" s="258">
        <f>'[2]CPS-Median Household Income'!P39</f>
        <v>35250</v>
      </c>
      <c r="Q36" s="258">
        <f>'[2]CPS-Median Household Income'!Q39</f>
        <v>37248</v>
      </c>
      <c r="R36" s="258">
        <f>'[2]CPS-Median Household Income'!R39</f>
        <v>39629</v>
      </c>
      <c r="S36" s="258">
        <f>'[2]CPS-Median Household Income'!S39</f>
        <v>39719</v>
      </c>
      <c r="T36" s="258">
        <f>'[2]CPS-Median Household Income'!T39</f>
        <v>39763</v>
      </c>
      <c r="U36" s="258">
        <f>'[2]CPS-Median Household Income'!U39</f>
        <v>42555</v>
      </c>
      <c r="V36" s="258">
        <f>'[2]CPS-Median Household Income'!V39</f>
        <v>45397</v>
      </c>
      <c r="W36" s="258">
        <f>'[2]CPS-Median Household Income'!W39</f>
        <v>44718</v>
      </c>
      <c r="X36" s="258">
        <f>'[2]CPS-Median Household Income'!X39</f>
        <v>47041</v>
      </c>
      <c r="Y36" s="258">
        <f>'[2]CPS-Median Household Income'!Y39</f>
        <v>48744</v>
      </c>
      <c r="Z36" s="256">
        <f>'[2]CPS-Median Household Income'!Z39</f>
        <v>53337</v>
      </c>
      <c r="AA36" s="256">
        <f>'[2]CPS-Median Household Income'!AA39</f>
        <v>52470</v>
      </c>
      <c r="AB36" s="256">
        <f>'[2]CPS-Median Household Income'!AB39</f>
        <v>52200</v>
      </c>
      <c r="AC36" s="256">
        <f>'[2]CPS-Median Household Income'!AC39</f>
        <v>54509</v>
      </c>
      <c r="AD36" s="256">
        <f>'[2]CPS-Median Household Income'!AD39</f>
        <v>57512.158688412412</v>
      </c>
      <c r="AE36" s="256">
        <f>'[2]CPS-Median Household Income'!AE39</f>
        <v>55700</v>
      </c>
      <c r="AF36" s="256">
        <f>'[2]CPS-Median Household Income'!AF39</f>
        <v>67441</v>
      </c>
      <c r="AG36" s="256">
        <f>'[2]CPS-Median Household Income'!AG39</f>
        <v>55690</v>
      </c>
      <c r="AH36" s="256">
        <f>'[2]CPS-Median Household Income'!AH39</f>
        <v>60925</v>
      </c>
      <c r="AI36" s="256">
        <f>'[2]CPS-Median Household Income'!AI39</f>
        <v>57829</v>
      </c>
      <c r="AJ36" s="256">
        <f>'[2]CPS-Median Household Income'!AJ39</f>
        <v>57837</v>
      </c>
    </row>
    <row r="37" spans="1:36">
      <c r="A37" s="266" t="s">
        <v>171</v>
      </c>
      <c r="B37" s="251">
        <f>'[2]CPS-Median Household Income'!B7</f>
        <v>22083.5</v>
      </c>
      <c r="C37" s="251">
        <f>'[2]CPS-Median Household Income'!C7</f>
        <v>22731.5</v>
      </c>
      <c r="D37" s="251">
        <f>'[2]CPS-Median Household Income'!D7</f>
        <v>23327</v>
      </c>
      <c r="E37" s="251">
        <f>'[2]CPS-Median Household Income'!E7</f>
        <v>24651.5</v>
      </c>
      <c r="F37" s="251">
        <f>'[2]CPS-Median Household Income'!F7</f>
        <v>25929.5</v>
      </c>
      <c r="G37" s="251">
        <f>'[2]CPS-Median Household Income'!G7</f>
        <v>26679.5</v>
      </c>
      <c r="H37" s="251">
        <f>'[2]CPS-Median Household Income'!H7</f>
        <v>28699.5</v>
      </c>
      <c r="I37" s="251">
        <f>'[2]CPS-Median Household Income'!I7</f>
        <v>29387</v>
      </c>
      <c r="J37" s="251">
        <f>'[2]CPS-Median Household Income'!J7</f>
        <v>30197</v>
      </c>
      <c r="K37" s="251">
        <f>'[2]CPS-Median Household Income'!K7</f>
        <v>30389</v>
      </c>
      <c r="L37" s="251">
        <f>'[2]CPS-Median Household Income'!L7</f>
        <v>31824.5</v>
      </c>
      <c r="M37" s="251">
        <f>'[2]CPS-Median Household Income'!M7</f>
        <v>34883</v>
      </c>
      <c r="N37" s="251">
        <f>'[2]CPS-Median Household Income'!N7</f>
        <v>34167.5</v>
      </c>
      <c r="O37" s="251">
        <f>'[2]CPS-Median Household Income'!O7</f>
        <v>36512</v>
      </c>
      <c r="P37" s="251">
        <f>'[2]CPS-Median Household Income'!P7</f>
        <v>39328</v>
      </c>
      <c r="Q37" s="251">
        <f>'[2]CPS-Median Household Income'!Q7</f>
        <v>40968</v>
      </c>
      <c r="R37" s="251">
        <f>'[2]CPS-Median Household Income'!R7</f>
        <v>42356</v>
      </c>
      <c r="S37" s="251">
        <f>'[2]CPS-Median Household Income'!S7</f>
        <v>41600</v>
      </c>
      <c r="T37" s="251">
        <f>'[2]CPS-Median Household Income'!T7</f>
        <v>42697</v>
      </c>
      <c r="U37" s="251">
        <f>'[2]CPS-Median Household Income'!U7</f>
        <v>43868</v>
      </c>
      <c r="V37" s="251">
        <f>'[2]CPS-Median Household Income'!V7</f>
        <v>42692</v>
      </c>
      <c r="W37" s="251">
        <f>'[2]CPS-Median Household Income'!W7</f>
        <v>44426.5</v>
      </c>
      <c r="X37" s="251">
        <f>'[2]CPS-Median Household Income'!X7</f>
        <v>47013</v>
      </c>
      <c r="Y37" s="251">
        <f>'[2]CPS-Median Household Income'!Y7</f>
        <v>49003.5</v>
      </c>
      <c r="Z37" s="251">
        <f>'[2]CPS-Median Household Income'!Z7</f>
        <v>49965</v>
      </c>
      <c r="AA37" s="251">
        <f>'[2]CPS-Median Household Income'!AA7</f>
        <v>49182</v>
      </c>
      <c r="AB37" s="251">
        <f>'[2]CPS-Median Household Income'!AB7</f>
        <v>47646</v>
      </c>
      <c r="AC37" s="251">
        <f>'[2]CPS-Median Household Income'!AC7</f>
        <v>49549</v>
      </c>
      <c r="AD37" s="251">
        <f>'[2]CPS-Median Household Income'!AD7</f>
        <v>50876.173533886235</v>
      </c>
      <c r="AE37" s="251">
        <f>'[2]CPS-Median Household Income'!AE7</f>
        <v>53331</v>
      </c>
      <c r="AF37" s="251">
        <f>'[2]CPS-Median Household Income'!AF7</f>
        <v>53675</v>
      </c>
      <c r="AG37" s="251">
        <f>'[2]CPS-Median Household Income'!AG7</f>
        <v>55773</v>
      </c>
      <c r="AH37" s="251">
        <f>'[2]CPS-Median Household Income'!AH7</f>
        <v>56420</v>
      </c>
      <c r="AI37" s="251">
        <f>'[2]CPS-Median Household Income'!AI7</f>
        <v>58272</v>
      </c>
      <c r="AJ37" s="251">
        <f>'[2]CPS-Median Household Income'!AJ7</f>
        <v>59693.5</v>
      </c>
    </row>
    <row r="38" spans="1:36">
      <c r="A38" s="266"/>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row>
    <row r="39" spans="1:36">
      <c r="A39" s="263" t="s">
        <v>125</v>
      </c>
      <c r="B39" s="254">
        <f>'[2]CPS-Median Household Income'!B41</f>
        <v>23752</v>
      </c>
      <c r="C39" s="254">
        <f>'[2]CPS-Median Household Income'!C41</f>
        <v>24870</v>
      </c>
      <c r="D39" s="254">
        <f>'[2]CPS-Median Household Income'!D41</f>
        <v>26511</v>
      </c>
      <c r="E39" s="254">
        <f>'[2]CPS-Median Household Income'!E41</f>
        <v>27084</v>
      </c>
      <c r="F39" s="254">
        <f>'[2]CPS-Median Household Income'!F41</f>
        <v>29524</v>
      </c>
      <c r="G39" s="254">
        <f>'[2]CPS-Median Household Income'!G41</f>
        <v>31300</v>
      </c>
      <c r="H39" s="254">
        <f>'[2]CPS-Median Household Income'!H41</f>
        <v>32542</v>
      </c>
      <c r="I39" s="254">
        <f>'[2]CPS-Median Household Income'!I41</f>
        <v>31884</v>
      </c>
      <c r="J39" s="254">
        <f>'[2]CPS-Median Household Income'!J41</f>
        <v>31551</v>
      </c>
      <c r="K39" s="254">
        <f>'[2]CPS-Median Household Income'!K41</f>
        <v>32857</v>
      </c>
      <c r="L39" s="254">
        <f>'[2]CPS-Median Household Income'!L41</f>
        <v>35081</v>
      </c>
      <c r="M39" s="254">
        <f>'[2]CPS-Median Household Income'!M41</f>
        <v>38071</v>
      </c>
      <c r="N39" s="254">
        <f>'[2]CPS-Median Household Income'!N41</f>
        <v>39554</v>
      </c>
      <c r="O39" s="254">
        <f>'[2]CPS-Median Household Income'!O41</f>
        <v>41283</v>
      </c>
      <c r="P39" s="254">
        <f>'[2]CPS-Median Household Income'!P41</f>
        <v>43178</v>
      </c>
      <c r="Q39" s="254">
        <f>'[2]CPS-Median Household Income'!Q41</f>
        <v>46330</v>
      </c>
      <c r="R39" s="254">
        <f>'[2]CPS-Median Household Income'!R41</f>
        <v>46064</v>
      </c>
      <c r="S39" s="254">
        <f>'[2]CPS-Median Household Income'!S41</f>
        <v>46171</v>
      </c>
      <c r="T39" s="254">
        <f>'[2]CPS-Median Household Income'!T41</f>
        <v>42710</v>
      </c>
      <c r="U39" s="254">
        <f>'[2]CPS-Median Household Income'!U41</f>
        <v>45153</v>
      </c>
      <c r="V39" s="254">
        <f>'[2]CPS-Median Household Income'!V41</f>
        <v>46077</v>
      </c>
      <c r="W39" s="254">
        <f>'[2]CPS-Median Household Income'!W41</f>
        <v>48398</v>
      </c>
      <c r="X39" s="254">
        <f>'[2]CPS-Median Household Income'!X41</f>
        <v>48671</v>
      </c>
      <c r="Y39" s="254">
        <f>'[2]CPS-Median Household Income'!Y41</f>
        <v>52506</v>
      </c>
      <c r="Z39" s="263">
        <f>'[2]CPS-Median Household Income'!Z41</f>
        <v>53254</v>
      </c>
      <c r="AA39" s="263">
        <f>'[2]CPS-Median Household Income'!AA41</f>
        <v>52870</v>
      </c>
      <c r="AB39" s="263">
        <f>'[2]CPS-Median Household Income'!AB41</f>
        <v>50728</v>
      </c>
      <c r="AC39" s="263">
        <f>'[2]CPS-Median Household Income'!AC41</f>
        <v>50637</v>
      </c>
      <c r="AD39" s="263">
        <f>'[2]CPS-Median Household Income'!AD41</f>
        <v>51737.543434969644</v>
      </c>
      <c r="AE39" s="263">
        <f>'[2]CPS-Median Household Income'!AE41</f>
        <v>57196</v>
      </c>
      <c r="AF39" s="263">
        <f>'[2]CPS-Median Household Income'!AF41</f>
        <v>53937</v>
      </c>
      <c r="AG39" s="263">
        <f>'[2]CPS-Median Household Income'!AG41</f>
        <v>54916</v>
      </c>
      <c r="AH39" s="263">
        <f>'[2]CPS-Median Household Income'!AH41</f>
        <v>60413</v>
      </c>
      <c r="AI39" s="263">
        <f>'[2]CPS-Median Household Income'!AI41</f>
        <v>61386</v>
      </c>
      <c r="AJ39" s="263">
        <f>'[2]CPS-Median Household Income'!AJ41</f>
        <v>64609</v>
      </c>
    </row>
    <row r="40" spans="1:36">
      <c r="A40" s="263" t="s">
        <v>126</v>
      </c>
      <c r="B40" s="254">
        <f>'[2]CPS-Median Household Income'!B42</f>
        <v>22770</v>
      </c>
      <c r="C40" s="254">
        <f>'[2]CPS-Median Household Income'!C42</f>
        <v>22675</v>
      </c>
      <c r="D40" s="254">
        <f>'[2]CPS-Median Household Income'!D42</f>
        <v>22728</v>
      </c>
      <c r="E40" s="254">
        <f>'[2]CPS-Median Household Income'!E42</f>
        <v>22519</v>
      </c>
      <c r="F40" s="254">
        <f>'[2]CPS-Median Household Income'!F42</f>
        <v>26293</v>
      </c>
      <c r="G40" s="254">
        <f>'[2]CPS-Median Household Income'!G42</f>
        <v>25898</v>
      </c>
      <c r="H40" s="254">
        <f>'[2]CPS-Median Household Income'!H42</f>
        <v>26928</v>
      </c>
      <c r="I40" s="254">
        <f>'[2]CPS-Median Household Income'!I42</f>
        <v>27089</v>
      </c>
      <c r="J40" s="254">
        <f>'[2]CPS-Median Household Income'!J42</f>
        <v>28530</v>
      </c>
      <c r="K40" s="254">
        <f>'[2]CPS-Median Household Income'!K42</f>
        <v>29475</v>
      </c>
      <c r="L40" s="254">
        <f>'[2]CPS-Median Household Income'!L42</f>
        <v>27858</v>
      </c>
      <c r="M40" s="254">
        <f>'[2]CPS-Median Household Income'!M42</f>
        <v>33385</v>
      </c>
      <c r="N40" s="254">
        <f>'[2]CPS-Median Household Income'!N42</f>
        <v>35147</v>
      </c>
      <c r="O40" s="254">
        <f>'[2]CPS-Median Household Income'!O42</f>
        <v>38889</v>
      </c>
      <c r="P40" s="254">
        <f>'[2]CPS-Median Household Income'!P42</f>
        <v>39731</v>
      </c>
      <c r="Q40" s="254">
        <f>'[2]CPS-Median Household Income'!Q42</f>
        <v>40838</v>
      </c>
      <c r="R40" s="254">
        <f>'[2]CPS-Median Household Income'!R42</f>
        <v>40865</v>
      </c>
      <c r="S40" s="254">
        <f>'[2]CPS-Median Household Income'!S42</f>
        <v>40379</v>
      </c>
      <c r="T40" s="254">
        <f>'[2]CPS-Median Household Income'!T42</f>
        <v>41047</v>
      </c>
      <c r="U40" s="254">
        <f>'[2]CPS-Median Household Income'!U42</f>
        <v>42425</v>
      </c>
      <c r="V40" s="254">
        <f>'[2]CPS-Median Household Income'!V42</f>
        <v>42329</v>
      </c>
      <c r="W40" s="254">
        <f>'[2]CPS-Median Household Income'!W42</f>
        <v>42437</v>
      </c>
      <c r="X40" s="254">
        <f>'[2]CPS-Median Household Income'!X42</f>
        <v>45407</v>
      </c>
      <c r="Y40" s="254">
        <f>'[2]CPS-Median Household Income'!Y42</f>
        <v>47453</v>
      </c>
      <c r="Z40" s="263">
        <f>'[2]CPS-Median Household Income'!Z42</f>
        <v>46520</v>
      </c>
      <c r="AA40" s="263">
        <f>'[2]CPS-Median Household Income'!AA42</f>
        <v>44305</v>
      </c>
      <c r="AB40" s="263">
        <f>'[2]CPS-Median Household Income'!AB42</f>
        <v>46140</v>
      </c>
      <c r="AC40" s="263">
        <f>'[2]CPS-Median Household Income'!AC42</f>
        <v>44445</v>
      </c>
      <c r="AD40" s="263">
        <f>'[2]CPS-Median Household Income'!AD42</f>
        <v>46158.025716154771</v>
      </c>
      <c r="AE40" s="263">
        <f>'[2]CPS-Median Household Income'!AE42</f>
        <v>50553</v>
      </c>
      <c r="AF40" s="263">
        <f>'[2]CPS-Median Household Income'!AF42</f>
        <v>49455</v>
      </c>
      <c r="AG40" s="263">
        <f>'[2]CPS-Median Household Income'!AG42</f>
        <v>48060</v>
      </c>
      <c r="AH40" s="263">
        <f>'[2]CPS-Median Household Income'!AH42</f>
        <v>51983</v>
      </c>
      <c r="AI40" s="263">
        <f>'[2]CPS-Median Household Income'!AI42</f>
        <v>56094</v>
      </c>
      <c r="AJ40" s="263">
        <f>'[2]CPS-Median Household Income'!AJ42</f>
        <v>58873</v>
      </c>
    </row>
    <row r="41" spans="1:36">
      <c r="A41" s="263" t="s">
        <v>127</v>
      </c>
      <c r="B41" s="254">
        <f>'[2]CPS-Median Household Income'!B43</f>
        <v>19863</v>
      </c>
      <c r="C41" s="254">
        <f>'[2]CPS-Median Household Income'!C43</f>
        <v>20927</v>
      </c>
      <c r="D41" s="254">
        <f>'[2]CPS-Median Household Income'!D43</f>
        <v>22459</v>
      </c>
      <c r="E41" s="254">
        <f>'[2]CPS-Median Household Income'!E43</f>
        <v>22190</v>
      </c>
      <c r="F41" s="254">
        <f>'[2]CPS-Median Household Income'!F43</f>
        <v>24305</v>
      </c>
      <c r="G41" s="254">
        <f>'[2]CPS-Median Household Income'!G43</f>
        <v>26265</v>
      </c>
      <c r="H41" s="254">
        <f>'[2]CPS-Median Household Income'!H43</f>
        <v>27288</v>
      </c>
      <c r="I41" s="254">
        <f>'[2]CPS-Median Household Income'!I43</f>
        <v>28553</v>
      </c>
      <c r="J41" s="254">
        <f>'[2]CPS-Median Household Income'!J43</f>
        <v>28743</v>
      </c>
      <c r="K41" s="254">
        <f>'[2]CPS-Median Household Income'!K43</f>
        <v>28663</v>
      </c>
      <c r="L41" s="254">
        <f>'[2]CPS-Median Household Income'!L43</f>
        <v>33079</v>
      </c>
      <c r="M41" s="254">
        <f>'[2]CPS-Median Household Income'!M43</f>
        <v>35519</v>
      </c>
      <c r="N41" s="254">
        <f>'[2]CPS-Median Household Income'!N43</f>
        <v>33209</v>
      </c>
      <c r="O41" s="254">
        <f>'[2]CPS-Median Household Income'!O43</f>
        <v>33783</v>
      </c>
      <c r="P41" s="254">
        <f>'[2]CPS-Median Household Income'!P43</f>
        <v>37019</v>
      </c>
      <c r="Q41" s="254">
        <f>'[2]CPS-Median Household Income'!Q43</f>
        <v>41098</v>
      </c>
      <c r="R41" s="254">
        <f>'[2]CPS-Median Household Income'!R43</f>
        <v>40991</v>
      </c>
      <c r="S41" s="254">
        <f>'[2]CPS-Median Household Income'!S43</f>
        <v>40976</v>
      </c>
      <c r="T41" s="254">
        <f>'[2]CPS-Median Household Income'!T43</f>
        <v>41049</v>
      </c>
      <c r="U41" s="254">
        <f>'[2]CPS-Median Household Income'!U43</f>
        <v>41384</v>
      </c>
      <c r="V41" s="254">
        <f>'[2]CPS-Median Household Income'!V43</f>
        <v>43391</v>
      </c>
      <c r="W41" s="254">
        <f>'[2]CPS-Median Household Income'!W43</f>
        <v>46500</v>
      </c>
      <c r="X41" s="254">
        <f>'[2]CPS-Median Household Income'!X43</f>
        <v>48126</v>
      </c>
      <c r="Y41" s="254">
        <f>'[2]CPS-Median Household Income'!Y43</f>
        <v>48908</v>
      </c>
      <c r="Z41" s="263">
        <f>'[2]CPS-Median Household Income'!Z43</f>
        <v>50142</v>
      </c>
      <c r="AA41" s="263">
        <f>'[2]CPS-Median Household Income'!AA43</f>
        <v>50721</v>
      </c>
      <c r="AB41" s="263">
        <f>'[2]CPS-Median Household Income'!AB43</f>
        <v>49016</v>
      </c>
      <c r="AC41" s="263">
        <f>'[2]CPS-Median Household Income'!AC43</f>
        <v>50219</v>
      </c>
      <c r="AD41" s="263">
        <f>'[2]CPS-Median Household Income'!AD43</f>
        <v>53442.415041373875</v>
      </c>
      <c r="AE41" s="263">
        <f>'[2]CPS-Median Household Income'!AE43</f>
        <v>54855</v>
      </c>
      <c r="AF41" s="263">
        <f>'[2]CPS-Median Household Income'!AF43</f>
        <v>60156</v>
      </c>
      <c r="AG41" s="263">
        <f>'[2]CPS-Median Household Income'!AG43</f>
        <v>57810</v>
      </c>
      <c r="AH41" s="263">
        <f>'[2]CPS-Median Household Income'!AH43</f>
        <v>60855</v>
      </c>
      <c r="AI41" s="263">
        <f>'[2]CPS-Median Household Income'!AI43</f>
        <v>59094</v>
      </c>
      <c r="AJ41" s="263">
        <f>'[2]CPS-Median Household Income'!AJ43</f>
        <v>63481</v>
      </c>
    </row>
    <row r="42" spans="1:36">
      <c r="A42" s="263" t="s">
        <v>128</v>
      </c>
      <c r="B42" s="254">
        <f>'[2]CPS-Median Household Income'!B44</f>
        <v>24629</v>
      </c>
      <c r="C42" s="254">
        <f>'[2]CPS-Median Household Income'!C44</f>
        <v>22788</v>
      </c>
      <c r="D42" s="254">
        <f>'[2]CPS-Median Household Income'!D44</f>
        <v>23926</v>
      </c>
      <c r="E42" s="254">
        <f>'[2]CPS-Median Household Income'!E44</f>
        <v>25583</v>
      </c>
      <c r="F42" s="254">
        <f>'[2]CPS-Median Household Income'!F44</f>
        <v>25566</v>
      </c>
      <c r="G42" s="254">
        <f>'[2]CPS-Median Household Income'!G44</f>
        <v>26862</v>
      </c>
      <c r="H42" s="254">
        <f>'[2]CPS-Median Household Income'!H44</f>
        <v>29917</v>
      </c>
      <c r="I42" s="254">
        <f>'[2]CPS-Median Household Income'!I44</f>
        <v>29295</v>
      </c>
      <c r="J42" s="254">
        <f>'[2]CPS-Median Household Income'!J44</f>
        <v>30346</v>
      </c>
      <c r="K42" s="254">
        <f>'[2]CPS-Median Household Income'!K44</f>
        <v>29770</v>
      </c>
      <c r="L42" s="254">
        <f>'[2]CPS-Median Household Income'!L44</f>
        <v>28322</v>
      </c>
      <c r="M42" s="254">
        <f>'[2]CPS-Median Household Income'!M44</f>
        <v>30341</v>
      </c>
      <c r="N42" s="254">
        <f>'[2]CPS-Median Household Income'!N44</f>
        <v>32585</v>
      </c>
      <c r="O42" s="254">
        <f>'[2]CPS-Median Household Income'!O44</f>
        <v>36471</v>
      </c>
      <c r="P42" s="254">
        <f>'[2]CPS-Median Household Income'!P44</f>
        <v>36711</v>
      </c>
      <c r="Q42" s="254">
        <f>'[2]CPS-Median Household Income'!Q44</f>
        <v>37348</v>
      </c>
      <c r="R42" s="254">
        <f>'[2]CPS-Median Household Income'!R44</f>
        <v>41059</v>
      </c>
      <c r="S42" s="254">
        <f>'[2]CPS-Median Household Income'!S44</f>
        <v>41415</v>
      </c>
      <c r="T42" s="254">
        <f>'[2]CPS-Median Household Income'!T44</f>
        <v>42619</v>
      </c>
      <c r="U42" s="254">
        <f>'[2]CPS-Median Household Income'!U44</f>
        <v>44232</v>
      </c>
      <c r="V42" s="254">
        <f>'[2]CPS-Median Household Income'!V44</f>
        <v>41066</v>
      </c>
      <c r="W42" s="254">
        <f>'[2]CPS-Median Household Income'!W44</f>
        <v>42027</v>
      </c>
      <c r="X42" s="254">
        <f>'[2]CPS-Median Household Income'!X44</f>
        <v>45552</v>
      </c>
      <c r="Y42" s="254">
        <f>'[2]CPS-Median Household Income'!Y44</f>
        <v>48497</v>
      </c>
      <c r="Z42" s="263">
        <f>'[2]CPS-Median Household Income'!Z44</f>
        <v>47877</v>
      </c>
      <c r="AA42" s="263">
        <f>'[2]CPS-Median Household Income'!AA44</f>
        <v>44717</v>
      </c>
      <c r="AB42" s="263">
        <f>'[2]CPS-Median Household Income'!AB44</f>
        <v>46053</v>
      </c>
      <c r="AC42" s="263">
        <f>'[2]CPS-Median Household Income'!AC44</f>
        <v>46147</v>
      </c>
      <c r="AD42" s="263">
        <f>'[2]CPS-Median Household Income'!AD44</f>
        <v>50002.501362937066</v>
      </c>
      <c r="AE42" s="263">
        <f>'[2]CPS-Median Household Income'!AE44</f>
        <v>51485</v>
      </c>
      <c r="AF42" s="263">
        <f>'[2]CPS-Median Household Income'!AF44</f>
        <v>47820</v>
      </c>
      <c r="AG42" s="263">
        <f>'[2]CPS-Median Household Income'!AG44</f>
        <v>53444</v>
      </c>
      <c r="AH42" s="263">
        <f>'[2]CPS-Median Household Income'!AH44</f>
        <v>54865</v>
      </c>
      <c r="AI42" s="263">
        <f>'[2]CPS-Median Household Income'!AI44</f>
        <v>56810</v>
      </c>
      <c r="AJ42" s="263">
        <f>'[2]CPS-Median Household Income'!AJ44</f>
        <v>57872</v>
      </c>
    </row>
    <row r="43" spans="1:36">
      <c r="A43" s="263" t="s">
        <v>129</v>
      </c>
      <c r="B43" s="254">
        <f>'[2]CPS-Median Household Income'!B45</f>
        <v>22965</v>
      </c>
      <c r="C43" s="254">
        <f>'[2]CPS-Median Household Income'!C45</f>
        <v>24242</v>
      </c>
      <c r="D43" s="254">
        <f>'[2]CPS-Median Household Income'!D45</f>
        <v>26605</v>
      </c>
      <c r="E43" s="254">
        <f>'[2]CPS-Median Household Income'!E45</f>
        <v>27702</v>
      </c>
      <c r="F43" s="254">
        <f>'[2]CPS-Median Household Income'!F45</f>
        <v>29472</v>
      </c>
      <c r="G43" s="254">
        <f>'[2]CPS-Median Household Income'!G45</f>
        <v>30775</v>
      </c>
      <c r="H43" s="254">
        <f>'[2]CPS-Median Household Income'!H45</f>
        <v>29937</v>
      </c>
      <c r="I43" s="254">
        <f>'[2]CPS-Median Household Income'!I45</f>
        <v>32117</v>
      </c>
      <c r="J43" s="254">
        <f>'[2]CPS-Median Household Income'!J45</f>
        <v>32267</v>
      </c>
      <c r="K43" s="254">
        <f>'[2]CPS-Median Household Income'!K45</f>
        <v>32662</v>
      </c>
      <c r="L43" s="254">
        <f>'[2]CPS-Median Household Income'!L45</f>
        <v>35284</v>
      </c>
      <c r="M43" s="254">
        <f>'[2]CPS-Median Household Income'!M45</f>
        <v>36426</v>
      </c>
      <c r="N43" s="254">
        <f>'[2]CPS-Median Household Income'!N45</f>
        <v>39225</v>
      </c>
      <c r="O43" s="254">
        <f>'[2]CPS-Median Household Income'!O45</f>
        <v>38742</v>
      </c>
      <c r="P43" s="254">
        <f>'[2]CPS-Median Household Income'!P45</f>
        <v>41821</v>
      </c>
      <c r="Q43" s="254">
        <f>'[2]CPS-Median Household Income'!Q45</f>
        <v>46089</v>
      </c>
      <c r="R43" s="254">
        <f>'[2]CPS-Median Household Income'!R45</f>
        <v>45512</v>
      </c>
      <c r="S43" s="254">
        <f>'[2]CPS-Median Household Income'!S45</f>
        <v>45047</v>
      </c>
      <c r="T43" s="254">
        <f>'[2]CPS-Median Household Income'!T45</f>
        <v>42715</v>
      </c>
      <c r="U43" s="254">
        <f>'[2]CPS-Median Household Income'!U45</f>
        <v>45022</v>
      </c>
      <c r="V43" s="254">
        <f>'[2]CPS-Median Household Income'!V45</f>
        <v>42256</v>
      </c>
      <c r="W43" s="254">
        <f>'[2]CPS-Median Household Income'!W45</f>
        <v>45933</v>
      </c>
      <c r="X43" s="254">
        <f>'[2]CPS-Median Household Income'!X45</f>
        <v>48647</v>
      </c>
      <c r="Y43" s="254">
        <f>'[2]CPS-Median Household Income'!Y45</f>
        <v>49370</v>
      </c>
      <c r="Z43" s="263">
        <f>'[2]CPS-Median Household Income'!Z45</f>
        <v>49788</v>
      </c>
      <c r="AA43" s="263">
        <f>'[2]CPS-Median Household Income'!AA45</f>
        <v>45994</v>
      </c>
      <c r="AB43" s="263">
        <f>'[2]CPS-Median Household Income'!AB45</f>
        <v>46276</v>
      </c>
      <c r="AC43" s="263">
        <f>'[2]CPS-Median Household Income'!AC45</f>
        <v>48879</v>
      </c>
      <c r="AD43" s="263">
        <f>'[2]CPS-Median Household Income'!AD45</f>
        <v>50014.803632802817</v>
      </c>
      <c r="AE43" s="263">
        <f>'[2]CPS-Median Household Income'!AE45</f>
        <v>48801</v>
      </c>
      <c r="AF43" s="263">
        <f>'[2]CPS-Median Household Income'!AF45</f>
        <v>56567</v>
      </c>
      <c r="AG43" s="263">
        <f>'[2]CPS-Median Household Income'!AG45</f>
        <v>52005</v>
      </c>
      <c r="AH43" s="263">
        <f>'[2]CPS-Median Household Income'!AH45</f>
        <v>54203</v>
      </c>
      <c r="AI43" s="263">
        <f>'[2]CPS-Median Household Income'!AI45</f>
        <v>57091</v>
      </c>
      <c r="AJ43" s="263">
        <f>'[2]CPS-Median Household Income'!AJ45</f>
        <v>57700</v>
      </c>
    </row>
    <row r="44" spans="1:36">
      <c r="A44" s="263" t="s">
        <v>130</v>
      </c>
      <c r="B44" s="254">
        <f>'[2]CPS-Median Household Income'!B46</f>
        <v>24436</v>
      </c>
      <c r="C44" s="254">
        <f>'[2]CPS-Median Household Income'!C46</f>
        <v>23856</v>
      </c>
      <c r="D44" s="254">
        <f>'[2]CPS-Median Household Income'!D46</f>
        <v>26443</v>
      </c>
      <c r="E44" s="254">
        <f>'[2]CPS-Median Household Income'!E46</f>
        <v>28082</v>
      </c>
      <c r="F44" s="254">
        <f>'[2]CPS-Median Household Income'!F46</f>
        <v>29087</v>
      </c>
      <c r="G44" s="254">
        <f>'[2]CPS-Median Household Income'!G46</f>
        <v>30185</v>
      </c>
      <c r="H44" s="254">
        <f>'[2]CPS-Median Household Income'!H46</f>
        <v>31465</v>
      </c>
      <c r="I44" s="254">
        <f>'[2]CPS-Median Household Income'!I46</f>
        <v>29479</v>
      </c>
      <c r="J44" s="254">
        <f>'[2]CPS-Median Household Income'!J46</f>
        <v>30981</v>
      </c>
      <c r="K44" s="254">
        <f>'[2]CPS-Median Household Income'!K46</f>
        <v>33682</v>
      </c>
      <c r="L44" s="254">
        <f>'[2]CPS-Median Household Income'!L46</f>
        <v>33644</v>
      </c>
      <c r="M44" s="254">
        <f>'[2]CPS-Median Household Income'!M46</f>
        <v>37933</v>
      </c>
      <c r="N44" s="254">
        <f>'[2]CPS-Median Household Income'!N46</f>
        <v>40991</v>
      </c>
      <c r="O44" s="254">
        <f>'[2]CPS-Median Household Income'!O46</f>
        <v>42564</v>
      </c>
      <c r="P44" s="254">
        <f>'[2]CPS-Median Household Income'!P46</f>
        <v>47926</v>
      </c>
      <c r="Q44" s="254">
        <f>'[2]CPS-Median Household Income'!Q46</f>
        <v>47038</v>
      </c>
      <c r="R44" s="254">
        <f>'[2]CPS-Median Household Income'!R46</f>
        <v>54251</v>
      </c>
      <c r="S44" s="254">
        <f>'[2]CPS-Median Household Income'!S46</f>
        <v>52681</v>
      </c>
      <c r="T44" s="254">
        <f>'[2]CPS-Median Household Income'!T46</f>
        <v>54622</v>
      </c>
      <c r="U44" s="254">
        <f>'[2]CPS-Median Household Income'!U46</f>
        <v>52823</v>
      </c>
      <c r="V44" s="254">
        <f>'[2]CPS-Median Household Income'!V46</f>
        <v>56104</v>
      </c>
      <c r="W44" s="254">
        <f>'[2]CPS-Median Household Income'!W46</f>
        <v>54215</v>
      </c>
      <c r="X44" s="254">
        <f>'[2]CPS-Median Household Income'!X46</f>
        <v>56211</v>
      </c>
      <c r="Y44" s="254">
        <f>'[2]CPS-Median Household Income'!Y46</f>
        <v>58058</v>
      </c>
      <c r="Z44" s="263">
        <f>'[2]CPS-Median Household Income'!Z46</f>
        <v>54925</v>
      </c>
      <c r="AA44" s="263">
        <f>'[2]CPS-Median Household Income'!AA46</f>
        <v>56090</v>
      </c>
      <c r="AB44" s="263">
        <f>'[2]CPS-Median Household Income'!AB46</f>
        <v>52322</v>
      </c>
      <c r="AC44" s="263">
        <f>'[2]CPS-Median Household Income'!AC46</f>
        <v>57820</v>
      </c>
      <c r="AD44" s="263">
        <f>'[2]CPS-Median Household Income'!AD46</f>
        <v>61794.916262512932</v>
      </c>
      <c r="AE44" s="263">
        <f>'[2]CPS-Median Household Income'!AE46</f>
        <v>60907</v>
      </c>
      <c r="AF44" s="263">
        <f>'[2]CPS-Median Household Income'!AF46</f>
        <v>64324</v>
      </c>
      <c r="AG44" s="263">
        <f>'[2]CPS-Median Household Income'!AG46</f>
        <v>67244</v>
      </c>
      <c r="AH44" s="263">
        <f>'[2]CPS-Median Household Income'!AH46</f>
        <v>68730</v>
      </c>
      <c r="AI44" s="263">
        <f>'[2]CPS-Median Household Income'!AI46</f>
        <v>70218</v>
      </c>
      <c r="AJ44" s="263">
        <f>'[2]CPS-Median Household Income'!AJ46</f>
        <v>71920</v>
      </c>
    </row>
    <row r="45" spans="1:36">
      <c r="A45" s="263" t="s">
        <v>131</v>
      </c>
      <c r="B45" s="254">
        <f>'[2]CPS-Median Household Income'!B47</f>
        <v>20775</v>
      </c>
      <c r="C45" s="254">
        <f>'[2]CPS-Median Household Income'!C47</f>
        <v>21939</v>
      </c>
      <c r="D45" s="254">
        <f>'[2]CPS-Median Household Income'!D47</f>
        <v>21925</v>
      </c>
      <c r="E45" s="254">
        <f>'[2]CPS-Median Household Income'!E47</f>
        <v>23720</v>
      </c>
      <c r="F45" s="254">
        <f>'[2]CPS-Median Household Income'!F47</f>
        <v>23443</v>
      </c>
      <c r="G45" s="254">
        <f>'[2]CPS-Median Household Income'!G47</f>
        <v>26497</v>
      </c>
      <c r="H45" s="254">
        <f>'[2]CPS-Median Household Income'!H47</f>
        <v>27332</v>
      </c>
      <c r="I45" s="254">
        <f>'[2]CPS-Median Household Income'!I47</f>
        <v>27926</v>
      </c>
      <c r="J45" s="254">
        <f>'[2]CPS-Median Household Income'!J47</f>
        <v>27361</v>
      </c>
      <c r="K45" s="254">
        <f>'[2]CPS-Median Household Income'!K47</f>
        <v>28682</v>
      </c>
      <c r="L45" s="254">
        <f>'[2]CPS-Median Household Income'!L47</f>
        <v>30190</v>
      </c>
      <c r="M45" s="254">
        <f>'[2]CPS-Median Household Income'!M47</f>
        <v>34825</v>
      </c>
      <c r="N45" s="254">
        <f>'[2]CPS-Median Household Income'!N47</f>
        <v>34265</v>
      </c>
      <c r="O45" s="254">
        <f>'[2]CPS-Median Household Income'!O47</f>
        <v>36553</v>
      </c>
      <c r="P45" s="254">
        <f>'[2]CPS-Median Household Income'!P47</f>
        <v>40201</v>
      </c>
      <c r="Q45" s="254">
        <f>'[2]CPS-Median Household Income'!Q47</f>
        <v>41383</v>
      </c>
      <c r="R45" s="254">
        <f>'[2]CPS-Median Household Income'!R47</f>
        <v>45097</v>
      </c>
      <c r="S45" s="254">
        <f>'[2]CPS-Median Household Income'!S47</f>
        <v>41339</v>
      </c>
      <c r="T45" s="254">
        <f>'[2]CPS-Median Household Income'!T47</f>
        <v>42776</v>
      </c>
      <c r="U45" s="254">
        <f>'[2]CPS-Median Household Income'!U47</f>
        <v>43762</v>
      </c>
      <c r="V45" s="254">
        <f>'[2]CPS-Median Household Income'!V47</f>
        <v>42137</v>
      </c>
      <c r="W45" s="254">
        <f>'[2]CPS-Median Household Income'!W47</f>
        <v>42986</v>
      </c>
      <c r="X45" s="254">
        <f>'[2]CPS-Median Household Income'!X47</f>
        <v>44579</v>
      </c>
      <c r="Y45" s="254">
        <f>'[2]CPS-Median Household Income'!Y47</f>
        <v>46005</v>
      </c>
      <c r="Z45" s="263">
        <f>'[2]CPS-Median Household Income'!Z47</f>
        <v>46038</v>
      </c>
      <c r="AA45" s="263">
        <f>'[2]CPS-Median Household Income'!AA47</f>
        <v>48769</v>
      </c>
      <c r="AB45" s="263">
        <f>'[2]CPS-Median Household Income'!AB47</f>
        <v>45817</v>
      </c>
      <c r="AC45" s="263">
        <f>'[2]CPS-Median Household Income'!AC47</f>
        <v>45774</v>
      </c>
      <c r="AD45" s="263">
        <f>'[2]CPS-Median Household Income'!AD47</f>
        <v>49764.262455751792</v>
      </c>
      <c r="AE45" s="263">
        <f>'[2]CPS-Median Household Income'!AE47</f>
        <v>50311</v>
      </c>
      <c r="AF45" s="263">
        <f>'[2]CPS-Median Household Income'!AF47</f>
        <v>46303</v>
      </c>
      <c r="AG45" s="263">
        <f>'[2]CPS-Median Household Income'!AG47</f>
        <v>56630</v>
      </c>
      <c r="AH45" s="263">
        <f>'[2]CPS-Median Household Income'!AH47</f>
        <v>59196</v>
      </c>
      <c r="AI45" s="263">
        <f>'[2]CPS-Median Household Income'!AI47</f>
        <v>55016</v>
      </c>
      <c r="AJ45" s="263">
        <f>'[2]CPS-Median Household Income'!AJ47</f>
        <v>56885</v>
      </c>
    </row>
    <row r="46" spans="1:36">
      <c r="A46" s="263" t="s">
        <v>132</v>
      </c>
      <c r="B46" s="254">
        <f>'[2]CPS-Median Household Income'!B48</f>
        <v>21397</v>
      </c>
      <c r="C46" s="254">
        <f>'[2]CPS-Median Household Income'!C48</f>
        <v>21799</v>
      </c>
      <c r="D46" s="254">
        <f>'[2]CPS-Median Household Income'!D48</f>
        <v>21772</v>
      </c>
      <c r="E46" s="254">
        <f>'[2]CPS-Median Household Income'!E48</f>
        <v>23268</v>
      </c>
      <c r="F46" s="254">
        <f>'[2]CPS-Median Household Income'!F48</f>
        <v>25159</v>
      </c>
      <c r="G46" s="254">
        <f>'[2]CPS-Median Household Income'!G48</f>
        <v>26319</v>
      </c>
      <c r="H46" s="254">
        <f>'[2]CPS-Median Household Income'!H48</f>
        <v>27482</v>
      </c>
      <c r="I46" s="254">
        <f>'[2]CPS-Median Household Income'!I48</f>
        <v>29549</v>
      </c>
      <c r="J46" s="254">
        <f>'[2]CPS-Median Household Income'!J48</f>
        <v>30048</v>
      </c>
      <c r="K46" s="254">
        <f>'[2]CPS-Median Household Income'!K48</f>
        <v>31008</v>
      </c>
      <c r="L46" s="254">
        <f>'[2]CPS-Median Household Income'!L48</f>
        <v>31794</v>
      </c>
      <c r="M46" s="254">
        <f>'[2]CPS-Median Household Income'!M48</f>
        <v>32929</v>
      </c>
      <c r="N46" s="254">
        <f>'[2]CPS-Median Household Income'!N48</f>
        <v>34014</v>
      </c>
      <c r="O46" s="254">
        <f>'[2]CPS-Median Household Income'!O48</f>
        <v>34692</v>
      </c>
      <c r="P46" s="254">
        <f>'[2]CPS-Median Household Income'!P48</f>
        <v>36413</v>
      </c>
      <c r="Q46" s="254">
        <f>'[2]CPS-Median Household Income'!Q48</f>
        <v>38626</v>
      </c>
      <c r="R46" s="254">
        <f>'[2]CPS-Median Household Income'!R48</f>
        <v>41750</v>
      </c>
      <c r="S46" s="254">
        <f>'[2]CPS-Median Household Income'!S48</f>
        <v>43611</v>
      </c>
      <c r="T46" s="254">
        <f>'[2]CPS-Median Household Income'!T48</f>
        <v>42796</v>
      </c>
      <c r="U46" s="254">
        <f>'[2]CPS-Median Household Income'!U48</f>
        <v>43974</v>
      </c>
      <c r="V46" s="254">
        <f>'[2]CPS-Median Household Income'!V48</f>
        <v>43786</v>
      </c>
      <c r="W46" s="254">
        <f>'[2]CPS-Median Household Income'!W48</f>
        <v>47923</v>
      </c>
      <c r="X46" s="254">
        <f>'[2]CPS-Median Household Income'!X48</f>
        <v>48145</v>
      </c>
      <c r="Y46" s="254">
        <f>'[2]CPS-Median Household Income'!Y48</f>
        <v>49174</v>
      </c>
      <c r="Z46" s="263">
        <f>'[2]CPS-Median Household Income'!Z48</f>
        <v>50728</v>
      </c>
      <c r="AA46" s="263">
        <f>'[2]CPS-Median Household Income'!AA48</f>
        <v>49595</v>
      </c>
      <c r="AB46" s="263">
        <f>'[2]CPS-Median Household Income'!AB48</f>
        <v>52504</v>
      </c>
      <c r="AC46" s="263">
        <f>'[2]CPS-Median Household Income'!AC48</f>
        <v>55616</v>
      </c>
      <c r="AD46" s="263">
        <f>'[2]CPS-Median Household Income'!AD48</f>
        <v>52196.223667223479</v>
      </c>
      <c r="AE46" s="263">
        <f>'[2]CPS-Median Household Income'!AE48</f>
        <v>53774</v>
      </c>
      <c r="AF46" s="263">
        <f>'[2]CPS-Median Household Income'!AF48</f>
        <v>57623</v>
      </c>
      <c r="AG46" s="263">
        <f>'[2]CPS-Median Household Income'!AG48</f>
        <v>56870</v>
      </c>
      <c r="AH46" s="263">
        <f>'[2]CPS-Median Household Income'!AH48</f>
        <v>60474</v>
      </c>
      <c r="AI46" s="263">
        <f>'[2]CPS-Median Household Income'!AI48</f>
        <v>59374</v>
      </c>
      <c r="AJ46" s="263">
        <f>'[2]CPS-Median Household Income'!AJ48</f>
        <v>59619</v>
      </c>
    </row>
    <row r="47" spans="1:36">
      <c r="A47" s="263" t="s">
        <v>133</v>
      </c>
      <c r="B47" s="254">
        <f>'[2]CPS-Median Household Income'!B49</f>
        <v>20771</v>
      </c>
      <c r="C47" s="254">
        <f>'[2]CPS-Median Household Income'!C49</f>
        <v>21205</v>
      </c>
      <c r="D47" s="254">
        <f>'[2]CPS-Median Household Income'!D49</f>
        <v>21508</v>
      </c>
      <c r="E47" s="254">
        <f>'[2]CPS-Median Household Income'!E49</f>
        <v>22576</v>
      </c>
      <c r="F47" s="254">
        <f>'[2]CPS-Median Household Income'!F49</f>
        <v>24092</v>
      </c>
      <c r="G47" s="254">
        <f>'[2]CPS-Median Household Income'!G49</f>
        <v>25229</v>
      </c>
      <c r="H47" s="254">
        <f>'[2]CPS-Median Household Income'!H49</f>
        <v>25264</v>
      </c>
      <c r="I47" s="254">
        <f>'[2]CPS-Median Household Income'!I49</f>
        <v>25892</v>
      </c>
      <c r="J47" s="254">
        <f>'[2]CPS-Median Household Income'!J49</f>
        <v>26959</v>
      </c>
      <c r="K47" s="254">
        <f>'[2]CPS-Median Household Income'!K49</f>
        <v>28118</v>
      </c>
      <c r="L47" s="254">
        <f>'[2]CPS-Median Household Income'!L49</f>
        <v>28278</v>
      </c>
      <c r="M47" s="254">
        <f>'[2]CPS-Median Household Income'!M49</f>
        <v>29089</v>
      </c>
      <c r="N47" s="254">
        <f>'[2]CPS-Median Household Income'!N49</f>
        <v>31470</v>
      </c>
      <c r="O47" s="254">
        <f>'[2]CPS-Median Household Income'!O49</f>
        <v>31661</v>
      </c>
      <c r="P47" s="254">
        <f>'[2]CPS-Median Household Income'!P49</f>
        <v>30304</v>
      </c>
      <c r="Q47" s="254">
        <f>'[2]CPS-Median Household Income'!Q49</f>
        <v>32663</v>
      </c>
      <c r="R47" s="254">
        <f>'[2]CPS-Median Household Income'!R49</f>
        <v>35996</v>
      </c>
      <c r="S47" s="254">
        <f>'[2]CPS-Median Household Income'!S49</f>
        <v>35793</v>
      </c>
      <c r="T47" s="254">
        <f>'[2]CPS-Median Household Income'!T49</f>
        <v>36200</v>
      </c>
      <c r="U47" s="254">
        <f>'[2]CPS-Median Household Income'!U49</f>
        <v>40410</v>
      </c>
      <c r="V47" s="254">
        <f>'[2]CPS-Median Household Income'!V49</f>
        <v>39220</v>
      </c>
      <c r="W47" s="254">
        <f>'[2]CPS-Median Household Income'!W49</f>
        <v>42192</v>
      </c>
      <c r="X47" s="254">
        <f>'[2]CPS-Median Household Income'!X49</f>
        <v>41047</v>
      </c>
      <c r="Y47" s="254">
        <f>'[2]CPS-Median Household Income'!Y49</f>
        <v>47205</v>
      </c>
      <c r="Z47" s="263">
        <f>'[2]CPS-Median Household Income'!Z49</f>
        <v>49631</v>
      </c>
      <c r="AA47" s="263">
        <f>'[2]CPS-Median Household Income'!AA49</f>
        <v>50075</v>
      </c>
      <c r="AB47" s="263">
        <f>'[2]CPS-Median Household Income'!AB49</f>
        <v>51005</v>
      </c>
      <c r="AC47" s="263">
        <f>'[2]CPS-Median Household Income'!AC49</f>
        <v>56361</v>
      </c>
      <c r="AD47" s="263">
        <f>'[2]CPS-Median Household Income'!AD49</f>
        <v>55765.907051028153</v>
      </c>
      <c r="AE47" s="263">
        <f>'[2]CPS-Median Household Income'!AE49</f>
        <v>52888</v>
      </c>
      <c r="AF47" s="263">
        <f>'[2]CPS-Median Household Income'!AF49</f>
        <v>59152</v>
      </c>
      <c r="AG47" s="263">
        <f>'[2]CPS-Median Household Income'!AG49</f>
        <v>60730</v>
      </c>
      <c r="AH47" s="263">
        <f>'[2]CPS-Median Household Income'!AH49</f>
        <v>57415</v>
      </c>
      <c r="AI47" s="263">
        <f>'[2]CPS-Median Household Income'!AI49</f>
        <v>60184</v>
      </c>
      <c r="AJ47" s="263">
        <f>'[2]CPS-Median Household Income'!AJ49</f>
        <v>59886</v>
      </c>
    </row>
    <row r="48" spans="1:36">
      <c r="A48" s="263" t="s">
        <v>134</v>
      </c>
      <c r="B48" s="254">
        <f>'[2]CPS-Median Household Income'!B50</f>
        <v>23123</v>
      </c>
      <c r="C48" s="254">
        <f>'[2]CPS-Median Household Income'!C50</f>
        <v>25174</v>
      </c>
      <c r="D48" s="254">
        <f>'[2]CPS-Median Household Income'!D50</f>
        <v>25115</v>
      </c>
      <c r="E48" s="254">
        <f>'[2]CPS-Median Household Income'!E50</f>
        <v>25773</v>
      </c>
      <c r="F48" s="254">
        <f>'[2]CPS-Median Household Income'!F50</f>
        <v>27740</v>
      </c>
      <c r="G48" s="254">
        <f>'[2]CPS-Median Household Income'!G50</f>
        <v>29021</v>
      </c>
      <c r="H48" s="254">
        <f>'[2]CPS-Median Household Income'!H50</f>
        <v>30013</v>
      </c>
      <c r="I48" s="254">
        <f>'[2]CPS-Median Household Income'!I50</f>
        <v>29790</v>
      </c>
      <c r="J48" s="254">
        <f>'[2]CPS-Median Household Income'!J50</f>
        <v>31404</v>
      </c>
      <c r="K48" s="254">
        <f>'[2]CPS-Median Household Income'!K50</f>
        <v>31285</v>
      </c>
      <c r="L48" s="254">
        <f>'[2]CPS-Median Household Income'!L50</f>
        <v>31855</v>
      </c>
      <c r="M48" s="254">
        <f>'[2]CPS-Median Household Income'!M50</f>
        <v>34941</v>
      </c>
      <c r="N48" s="254">
        <f>'[2]CPS-Median Household Income'!N50</f>
        <v>34070</v>
      </c>
      <c r="O48" s="254">
        <f>'[2]CPS-Median Household Income'!O50</f>
        <v>36134</v>
      </c>
      <c r="P48" s="254">
        <f>'[2]CPS-Median Household Income'!P50</f>
        <v>38925</v>
      </c>
      <c r="Q48" s="254">
        <f>'[2]CPS-Median Household Income'!Q50</f>
        <v>39489</v>
      </c>
      <c r="R48" s="254">
        <f>'[2]CPS-Median Household Income'!R50</f>
        <v>42962</v>
      </c>
      <c r="S48" s="254">
        <f>'[2]CPS-Median Household Income'!S50</f>
        <v>41785</v>
      </c>
      <c r="T48" s="254">
        <f>'[2]CPS-Median Household Income'!T50</f>
        <v>42684</v>
      </c>
      <c r="U48" s="254">
        <f>'[2]CPS-Median Household Income'!U50</f>
        <v>43520</v>
      </c>
      <c r="V48" s="254">
        <f>'[2]CPS-Median Household Income'!V50</f>
        <v>43055</v>
      </c>
      <c r="W48" s="254">
        <f>'[2]CPS-Median Household Income'!W50</f>
        <v>44203</v>
      </c>
      <c r="X48" s="254">
        <f>'[2]CPS-Median Household Income'!X50</f>
        <v>45900</v>
      </c>
      <c r="Y48" s="254">
        <f>'[2]CPS-Median Household Income'!Y50</f>
        <v>49099</v>
      </c>
      <c r="Z48" s="263">
        <f>'[2]CPS-Median Household Income'!Z50</f>
        <v>46934</v>
      </c>
      <c r="AA48" s="263">
        <f>'[2]CPS-Median Household Income'!AA50</f>
        <v>45879</v>
      </c>
      <c r="AB48" s="263">
        <f>'[2]CPS-Median Household Income'!AB50</f>
        <v>45886</v>
      </c>
      <c r="AC48" s="263">
        <f>'[2]CPS-Median Household Income'!AC50</f>
        <v>44648</v>
      </c>
      <c r="AD48" s="263">
        <f>'[2]CPS-Median Household Income'!AD50</f>
        <v>44375.109538157245</v>
      </c>
      <c r="AE48" s="263">
        <f>'[2]CPS-Median Household Income'!AE50</f>
        <v>46398</v>
      </c>
      <c r="AF48" s="263">
        <f>'[2]CPS-Median Household Income'!AF50</f>
        <v>50748</v>
      </c>
      <c r="AG48" s="263">
        <f>'[2]CPS-Median Household Income'!AG50</f>
        <v>49644</v>
      </c>
      <c r="AH48" s="263">
        <f>'[2]CPS-Median Household Income'!AH50</f>
        <v>53301</v>
      </c>
      <c r="AI48" s="263">
        <f>'[2]CPS-Median Household Income'!AI50</f>
        <v>53985</v>
      </c>
      <c r="AJ48" s="263">
        <f>'[2]CPS-Median Household Income'!AJ50</f>
        <v>59768</v>
      </c>
    </row>
    <row r="49" spans="1:36">
      <c r="A49" s="263" t="s">
        <v>135</v>
      </c>
      <c r="B49" s="254">
        <f>'[2]CPS-Median Household Income'!B51</f>
        <v>19409</v>
      </c>
      <c r="C49" s="254">
        <f>'[2]CPS-Median Household Income'!C51</f>
        <v>18142</v>
      </c>
      <c r="D49" s="254">
        <f>'[2]CPS-Median Household Income'!D51</f>
        <v>19898</v>
      </c>
      <c r="E49" s="254">
        <f>'[2]CPS-Median Household Income'!E51</f>
        <v>21151</v>
      </c>
      <c r="F49" s="254">
        <f>'[2]CPS-Median Household Income'!F51</f>
        <v>22294</v>
      </c>
      <c r="G49" s="254">
        <f>'[2]CPS-Median Household Income'!G51</f>
        <v>24108</v>
      </c>
      <c r="H49" s="254">
        <f>'[2]CPS-Median Household Income'!H51</f>
        <v>24571</v>
      </c>
      <c r="I49" s="254">
        <f>'[2]CPS-Median Household Income'!I51</f>
        <v>24639</v>
      </c>
      <c r="J49" s="254">
        <f>'[2]CPS-Median Household Income'!J51</f>
        <v>26259</v>
      </c>
      <c r="K49" s="254">
        <f>'[2]CPS-Median Household Income'!K51</f>
        <v>27737</v>
      </c>
      <c r="L49" s="254">
        <f>'[2]CPS-Median Household Income'!L51</f>
        <v>29733</v>
      </c>
      <c r="M49" s="254">
        <f>'[2]CPS-Median Household Income'!M51</f>
        <v>29578</v>
      </c>
      <c r="N49" s="254">
        <f>'[2]CPS-Median Household Income'!N51</f>
        <v>29526</v>
      </c>
      <c r="O49" s="254">
        <f>'[2]CPS-Median Household Income'!O51</f>
        <v>29694</v>
      </c>
      <c r="P49" s="254">
        <f>'[2]CPS-Median Household Income'!P51</f>
        <v>32786</v>
      </c>
      <c r="Q49" s="254">
        <f>'[2]CPS-Median Household Income'!Q51</f>
        <v>35828</v>
      </c>
      <c r="R49" s="254">
        <f>'[2]CPS-Median Household Income'!R51</f>
        <v>36475</v>
      </c>
      <c r="S49" s="254">
        <f>'[2]CPS-Median Household Income'!S51</f>
        <v>39671</v>
      </c>
      <c r="T49" s="254">
        <f>'[2]CPS-Median Household Income'!T51</f>
        <v>37873</v>
      </c>
      <c r="U49" s="254">
        <f>'[2]CPS-Median Household Income'!U51</f>
        <v>39522</v>
      </c>
      <c r="V49" s="254">
        <f>'[2]CPS-Median Household Income'!V51</f>
        <v>41107</v>
      </c>
      <c r="W49" s="254">
        <f>'[2]CPS-Median Household Income'!W51</f>
        <v>43151</v>
      </c>
      <c r="X49" s="254">
        <f>'[2]CPS-Median Household Income'!X51</f>
        <v>45427</v>
      </c>
      <c r="Y49" s="254">
        <f>'[2]CPS-Median Household Income'!Y51</f>
        <v>46418</v>
      </c>
      <c r="Z49" s="263">
        <f>'[2]CPS-Median Household Income'!Z51</f>
        <v>51600</v>
      </c>
      <c r="AA49" s="263">
        <f>'[2]CPS-Median Household Income'!AA51</f>
        <v>45826</v>
      </c>
      <c r="AB49" s="263">
        <f>'[2]CPS-Median Household Income'!AB51</f>
        <v>45352</v>
      </c>
      <c r="AC49" s="263">
        <f>'[2]CPS-Median Household Income'!AC51</f>
        <v>47223</v>
      </c>
      <c r="AD49" s="263">
        <f>'[2]CPS-Median Household Income'!AD51</f>
        <v>49414.797866132809</v>
      </c>
      <c r="AE49" s="263">
        <f>'[2]CPS-Median Household Income'!AE51</f>
        <v>54453</v>
      </c>
      <c r="AF49" s="263">
        <f>'[2]CPS-Median Household Income'!AF51</f>
        <v>53413</v>
      </c>
      <c r="AG49" s="263">
        <f>'[2]CPS-Median Household Income'!AG51</f>
        <v>53053</v>
      </c>
      <c r="AH49" s="263">
        <f>'[2]CPS-Median Household Income'!AH51</f>
        <v>55065</v>
      </c>
      <c r="AI49" s="263">
        <f>'[2]CPS-Median Household Income'!AI51</f>
        <v>57450</v>
      </c>
      <c r="AJ49" s="263">
        <f>'[2]CPS-Median Household Income'!AJ51</f>
        <v>56894</v>
      </c>
    </row>
    <row r="50" spans="1:36">
      <c r="A50" s="256" t="s">
        <v>136</v>
      </c>
      <c r="B50" s="258">
        <f>'[2]CPS-Median Household Income'!B52</f>
        <v>20743</v>
      </c>
      <c r="C50" s="258">
        <f>'[2]CPS-Median Household Income'!C52</f>
        <v>23246</v>
      </c>
      <c r="D50" s="258">
        <f>'[2]CPS-Median Household Income'!D52</f>
        <v>26430</v>
      </c>
      <c r="E50" s="258">
        <f>'[2]CPS-Median Household Income'!E52</f>
        <v>26369</v>
      </c>
      <c r="F50" s="258">
        <f>'[2]CPS-Median Household Income'!F52</f>
        <v>29575</v>
      </c>
      <c r="G50" s="258">
        <f>'[2]CPS-Median Household Income'!G52</f>
        <v>29123</v>
      </c>
      <c r="H50" s="258">
        <f>'[2]CPS-Median Household Income'!H52</f>
        <v>30711</v>
      </c>
      <c r="I50" s="258">
        <f>'[2]CPS-Median Household Income'!I52</f>
        <v>31133</v>
      </c>
      <c r="J50" s="258">
        <f>'[2]CPS-Median Household Income'!J52</f>
        <v>33308</v>
      </c>
      <c r="K50" s="258">
        <f>'[2]CPS-Median Household Income'!K52</f>
        <v>31766</v>
      </c>
      <c r="L50" s="258">
        <f>'[2]CPS-Median Household Income'!L52</f>
        <v>35388</v>
      </c>
      <c r="M50" s="258">
        <f>'[2]CPS-Median Household Income'!M52</f>
        <v>40955</v>
      </c>
      <c r="N50" s="258">
        <f>'[2]CPS-Median Household Income'!N52</f>
        <v>40001</v>
      </c>
      <c r="O50" s="258">
        <f>'[2]CPS-Median Household Income'!O52</f>
        <v>39595</v>
      </c>
      <c r="P50" s="258">
        <f>'[2]CPS-Median Household Income'!P52</f>
        <v>41327</v>
      </c>
      <c r="Q50" s="258">
        <f>'[2]CPS-Median Household Income'!Q52</f>
        <v>45667</v>
      </c>
      <c r="R50" s="258">
        <f>'[2]CPS-Median Household Income'!R52</f>
        <v>45088</v>
      </c>
      <c r="S50" s="258">
        <f>'[2]CPS-Median Household Income'!S52</f>
        <v>45346</v>
      </c>
      <c r="T50" s="258">
        <f>'[2]CPS-Median Household Income'!T52</f>
        <v>45903</v>
      </c>
      <c r="U50" s="258">
        <f>'[2]CPS-Median Household Income'!U52</f>
        <v>46269</v>
      </c>
      <c r="V50" s="258">
        <f>'[2]CPS-Median Household Income'!V52</f>
        <v>45732</v>
      </c>
      <c r="W50" s="258">
        <f>'[2]CPS-Median Household Income'!W52</f>
        <v>44650</v>
      </c>
      <c r="X50" s="258">
        <f>'[2]CPS-Median Household Income'!X52</f>
        <v>51692</v>
      </c>
      <c r="Y50" s="258">
        <f>'[2]CPS-Median Household Income'!Y52</f>
        <v>51277</v>
      </c>
      <c r="Z50" s="256">
        <f>'[2]CPS-Median Household Income'!Z52</f>
        <v>51200</v>
      </c>
      <c r="AA50" s="256">
        <f>'[2]CPS-Median Household Income'!AA52</f>
        <v>51237</v>
      </c>
      <c r="AB50" s="256">
        <f>'[2]CPS-Median Household Income'!AB52</f>
        <v>50351</v>
      </c>
      <c r="AC50" s="256">
        <f>'[2]CPS-Median Household Income'!AC52</f>
        <v>52058</v>
      </c>
      <c r="AD50" s="256">
        <f>'[2]CPS-Median Household Income'!AD52</f>
        <v>53079.006440359903</v>
      </c>
      <c r="AE50" s="256">
        <f>'[2]CPS-Median Household Income'!AE52</f>
        <v>55258</v>
      </c>
      <c r="AF50" s="256">
        <f>'[2]CPS-Median Household Income'!AF52</f>
        <v>51726</v>
      </c>
      <c r="AG50" s="256">
        <f>'[2]CPS-Median Household Income'!AG52</f>
        <v>58080</v>
      </c>
      <c r="AH50" s="256">
        <f>'[2]CPS-Median Household Income'!AH52</f>
        <v>55425</v>
      </c>
      <c r="AI50" s="256">
        <f>'[2]CPS-Median Household Income'!AI52</f>
        <v>59817</v>
      </c>
      <c r="AJ50" s="256">
        <f>'[2]CPS-Median Household Income'!AJ52</f>
        <v>63451</v>
      </c>
    </row>
    <row r="51" spans="1:36">
      <c r="A51" s="266" t="s">
        <v>172</v>
      </c>
      <c r="B51" s="251">
        <f>'[2]CPS-Median Household Income'!B8</f>
        <v>22578</v>
      </c>
      <c r="C51" s="251">
        <f>'[2]CPS-Median Household Income'!C8</f>
        <v>26000</v>
      </c>
      <c r="D51" s="251">
        <f>'[2]CPS-Median Household Income'!D8</f>
        <v>26540</v>
      </c>
      <c r="E51" s="251">
        <f>'[2]CPS-Median Household Income'!E8</f>
        <v>28292</v>
      </c>
      <c r="F51" s="251">
        <f>'[2]CPS-Median Household Income'!F8</f>
        <v>29842</v>
      </c>
      <c r="G51" s="251">
        <f>'[2]CPS-Median Household Income'!G8</f>
        <v>31496</v>
      </c>
      <c r="H51" s="251">
        <f>'[2]CPS-Median Household Income'!H8</f>
        <v>31968</v>
      </c>
      <c r="I51" s="251">
        <f>'[2]CPS-Median Household Income'!I8</f>
        <v>31794</v>
      </c>
      <c r="J51" s="251">
        <f>'[2]CPS-Median Household Income'!J8</f>
        <v>32755</v>
      </c>
      <c r="K51" s="251">
        <f>'[2]CPS-Median Household Income'!K8</f>
        <v>33509</v>
      </c>
      <c r="L51" s="251">
        <f>'[2]CPS-Median Household Income'!L8</f>
        <v>35245</v>
      </c>
      <c r="M51" s="251">
        <f>'[2]CPS-Median Household Income'!M8</f>
        <v>35359</v>
      </c>
      <c r="N51" s="251">
        <f>'[2]CPS-Median Household Income'!N8</f>
        <v>36986</v>
      </c>
      <c r="O51" s="251">
        <f>'[2]CPS-Median Household Income'!O8</f>
        <v>37517</v>
      </c>
      <c r="P51" s="251">
        <f>'[2]CPS-Median Household Income'!P8</f>
        <v>40686</v>
      </c>
      <c r="Q51" s="251">
        <f>'[2]CPS-Median Household Income'!Q8</f>
        <v>42719</v>
      </c>
      <c r="R51" s="251">
        <f>'[2]CPS-Median Household Income'!R8</f>
        <v>42197</v>
      </c>
      <c r="S51" s="251">
        <f>'[2]CPS-Median Household Income'!S8</f>
        <v>45723</v>
      </c>
      <c r="T51" s="251">
        <f>'[2]CPS-Median Household Income'!T8</f>
        <v>42999</v>
      </c>
      <c r="U51" s="251">
        <f>'[2]CPS-Median Household Income'!U8</f>
        <v>44711</v>
      </c>
      <c r="V51" s="251">
        <f>'[2]CPS-Median Household Income'!V8</f>
        <v>47935</v>
      </c>
      <c r="W51" s="251">
        <f>'[2]CPS-Median Household Income'!W8</f>
        <v>50704</v>
      </c>
      <c r="X51" s="251">
        <f>'[2]CPS-Median Household Income'!X8</f>
        <v>53736</v>
      </c>
      <c r="Y51" s="251">
        <f>'[2]CPS-Median Household Income'!Y8</f>
        <v>54210</v>
      </c>
      <c r="Z51" s="251">
        <f>'[2]CPS-Median Household Income'!Z8</f>
        <v>53241</v>
      </c>
      <c r="AA51" s="251">
        <f>'[2]CPS-Median Household Income'!AA8</f>
        <v>52318</v>
      </c>
      <c r="AB51" s="251">
        <f>'[2]CPS-Median Household Income'!AB8</f>
        <v>55928</v>
      </c>
      <c r="AC51" s="251">
        <f>'[2]CPS-Median Household Income'!AC8</f>
        <v>51862</v>
      </c>
      <c r="AD51" s="251">
        <f>'[2]CPS-Median Household Income'!AD8</f>
        <v>56065.313883437644</v>
      </c>
      <c r="AE51" s="251">
        <f>'[2]CPS-Median Household Income'!AE8</f>
        <v>57812</v>
      </c>
      <c r="AF51" s="251">
        <f>'[2]CPS-Median Household Income'!AF8</f>
        <v>62529</v>
      </c>
      <c r="AG51" s="251">
        <f>'[2]CPS-Median Household Income'!AG8</f>
        <v>60708</v>
      </c>
      <c r="AH51" s="251">
        <f>'[2]CPS-Median Household Income'!AH8</f>
        <v>60389</v>
      </c>
      <c r="AI51" s="251">
        <f>'[2]CPS-Median Household Income'!AI8</f>
        <v>61528</v>
      </c>
      <c r="AJ51" s="251">
        <f>'[2]CPS-Median Household Income'!AJ8</f>
        <v>66390</v>
      </c>
    </row>
    <row r="52" spans="1:36">
      <c r="A52" s="266"/>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row>
    <row r="53" spans="1:36">
      <c r="A53" s="263" t="s">
        <v>138</v>
      </c>
      <c r="B53" s="254">
        <f>'[2]CPS-Median Household Income'!B54</f>
        <v>29951</v>
      </c>
      <c r="C53" s="254">
        <f>'[2]CPS-Median Household Income'!C54</f>
        <v>31090</v>
      </c>
      <c r="D53" s="254">
        <f>'[2]CPS-Median Household Income'!D54</f>
        <v>32721</v>
      </c>
      <c r="E53" s="254">
        <f>'[2]CPS-Median Household Income'!E54</f>
        <v>32862</v>
      </c>
      <c r="F53" s="254">
        <f>'[2]CPS-Median Household Income'!F54</f>
        <v>36213</v>
      </c>
      <c r="G53" s="254">
        <f>'[2]CPS-Median Household Income'!G54</f>
        <v>42321</v>
      </c>
      <c r="H53" s="254">
        <f>'[2]CPS-Median Household Income'!H54</f>
        <v>38870</v>
      </c>
      <c r="I53" s="254">
        <f>'[2]CPS-Median Household Income'!I54</f>
        <v>42154</v>
      </c>
      <c r="J53" s="254">
        <f>'[2]CPS-Median Household Income'!J54</f>
        <v>40841</v>
      </c>
      <c r="K53" s="254">
        <f>'[2]CPS-Median Household Income'!K54</f>
        <v>39516</v>
      </c>
      <c r="L53" s="254">
        <f>'[2]CPS-Median Household Income'!L54</f>
        <v>41097</v>
      </c>
      <c r="M53" s="254">
        <f>'[2]CPS-Median Household Income'!M54</f>
        <v>40243</v>
      </c>
      <c r="N53" s="254">
        <f>'[2]CPS-Median Household Income'!N54</f>
        <v>42119</v>
      </c>
      <c r="O53" s="254">
        <f>'[2]CPS-Median Household Income'!O54</f>
        <v>43985</v>
      </c>
      <c r="P53" s="254">
        <f>'[2]CPS-Median Household Income'!P54</f>
        <v>46508</v>
      </c>
      <c r="Q53" s="254">
        <f>'[2]CPS-Median Household Income'!Q54</f>
        <v>50593</v>
      </c>
      <c r="R53" s="254">
        <f>'[2]CPS-Median Household Income'!R54</f>
        <v>50172</v>
      </c>
      <c r="S53" s="254">
        <f>'[2]CPS-Median Household Income'!S54</f>
        <v>53347</v>
      </c>
      <c r="T53" s="254">
        <f>'[2]CPS-Median Household Income'!T54</f>
        <v>53387</v>
      </c>
      <c r="U53" s="254">
        <f>'[2]CPS-Median Household Income'!U54</f>
        <v>54965</v>
      </c>
      <c r="V53" s="254">
        <f>'[2]CPS-Median Household Income'!V54</f>
        <v>55100</v>
      </c>
      <c r="W53" s="254">
        <f>'[2]CPS-Median Household Income'!W54</f>
        <v>56835</v>
      </c>
      <c r="X53" s="254">
        <f>'[2]CPS-Median Household Income'!X54</f>
        <v>62404</v>
      </c>
      <c r="Y53" s="254">
        <f>'[2]CPS-Median Household Income'!Y54</f>
        <v>64141</v>
      </c>
      <c r="Z53" s="263">
        <f>'[2]CPS-Median Household Income'!Z54</f>
        <v>64682</v>
      </c>
      <c r="AA53" s="263">
        <f>'[2]CPS-Median Household Income'!AA54</f>
        <v>64851</v>
      </c>
      <c r="AB53" s="263">
        <f>'[2]CPS-Median Household Income'!AB54</f>
        <v>65998</v>
      </c>
      <c r="AC53" s="263">
        <f>'[2]CPS-Median Household Income'!AC54</f>
        <v>65415</v>
      </c>
      <c r="AD53" s="263">
        <f>'[2]CPS-Median Household Income'!AD54</f>
        <v>64247.280660311095</v>
      </c>
      <c r="AE53" s="263">
        <f>'[2]CPS-Median Household Income'!AE54</f>
        <v>67781</v>
      </c>
      <c r="AF53" s="263">
        <f>'[2]CPS-Median Household Income'!AF54</f>
        <v>69291</v>
      </c>
      <c r="AG53" s="263">
        <f>'[2]CPS-Median Household Income'!AG54</f>
        <v>70161</v>
      </c>
      <c r="AH53" s="263">
        <f>'[2]CPS-Median Household Income'!AH54</f>
        <v>72889</v>
      </c>
      <c r="AI53" s="263">
        <f>'[2]CPS-Median Household Income'!AI54</f>
        <v>75923</v>
      </c>
      <c r="AJ53" s="263">
        <f>'[2]CPS-Median Household Income'!AJ54</f>
        <v>72780</v>
      </c>
    </row>
    <row r="54" spans="1:36">
      <c r="A54" s="263" t="s">
        <v>139</v>
      </c>
      <c r="B54" s="254">
        <f>'[2]CPS-Median Household Income'!B55</f>
        <v>20648</v>
      </c>
      <c r="C54" s="254">
        <f>'[2]CPS-Median Household Income'!C55</f>
        <v>20519</v>
      </c>
      <c r="D54" s="254">
        <f>'[2]CPS-Median Household Income'!D55</f>
        <v>23424</v>
      </c>
      <c r="E54" s="254">
        <f>'[2]CPS-Median Household Income'!E55</f>
        <v>23600</v>
      </c>
      <c r="F54" s="254">
        <f>'[2]CPS-Median Household Income'!F55</f>
        <v>26402</v>
      </c>
      <c r="G54" s="254">
        <f>'[2]CPS-Median Household Income'!G55</f>
        <v>28221</v>
      </c>
      <c r="H54" s="254">
        <f>'[2]CPS-Median Household Income'!H55</f>
        <v>27464</v>
      </c>
      <c r="I54" s="254">
        <f>'[2]CPS-Median Household Income'!I55</f>
        <v>27868</v>
      </c>
      <c r="J54" s="254">
        <f>'[2]CPS-Median Household Income'!J55</f>
        <v>29617</v>
      </c>
      <c r="K54" s="254">
        <f>'[2]CPS-Median Household Income'!K55</f>
        <v>27438</v>
      </c>
      <c r="L54" s="254">
        <f>'[2]CPS-Median Household Income'!L55</f>
        <v>30316</v>
      </c>
      <c r="M54" s="254">
        <f>'[2]CPS-Median Household Income'!M55</f>
        <v>33858</v>
      </c>
      <c r="N54" s="254">
        <f>'[2]CPS-Median Household Income'!N55</f>
        <v>34696</v>
      </c>
      <c r="O54" s="254">
        <f>'[2]CPS-Median Household Income'!O55</f>
        <v>32772</v>
      </c>
      <c r="P54" s="254">
        <f>'[2]CPS-Median Household Income'!P55</f>
        <v>35640</v>
      </c>
      <c r="Q54" s="254">
        <f>'[2]CPS-Median Household Income'!Q55</f>
        <v>38862</v>
      </c>
      <c r="R54" s="254">
        <f>'[2]CPS-Median Household Income'!R55</f>
        <v>37266</v>
      </c>
      <c r="S54" s="254">
        <f>'[2]CPS-Median Household Income'!S55</f>
        <v>36612</v>
      </c>
      <c r="T54" s="254">
        <f>'[2]CPS-Median Household Income'!T55</f>
        <v>36853</v>
      </c>
      <c r="U54" s="254">
        <f>'[2]CPS-Median Household Income'!U55</f>
        <v>37113</v>
      </c>
      <c r="V54" s="254">
        <f>'[2]CPS-Median Household Income'!V55</f>
        <v>41329</v>
      </c>
      <c r="W54" s="254">
        <f>'[2]CPS-Median Household Income'!W55</f>
        <v>43923</v>
      </c>
      <c r="X54" s="254">
        <f>'[2]CPS-Median Household Income'!X55</f>
        <v>45642</v>
      </c>
      <c r="Y54" s="254">
        <f>'[2]CPS-Median Household Income'!Y55</f>
        <v>47894</v>
      </c>
      <c r="Z54" s="263">
        <f>'[2]CPS-Median Household Income'!Z55</f>
        <v>47228</v>
      </c>
      <c r="AA54" s="263">
        <f>'[2]CPS-Median Household Income'!AA55</f>
        <v>47502</v>
      </c>
      <c r="AB54" s="263">
        <f>'[2]CPS-Median Household Income'!AB55</f>
        <v>47930</v>
      </c>
      <c r="AC54" s="263">
        <f>'[2]CPS-Median Household Income'!AC55</f>
        <v>49693</v>
      </c>
      <c r="AD54" s="263">
        <f>'[2]CPS-Median Household Income'!AD55</f>
        <v>49157.958539987354</v>
      </c>
      <c r="AE54" s="263">
        <f>'[2]CPS-Median Household Income'!AE55</f>
        <v>50121</v>
      </c>
      <c r="AF54" s="263">
        <f>'[2]CPS-Median Household Income'!AF55</f>
        <v>54957</v>
      </c>
      <c r="AG54" s="263">
        <f>'[2]CPS-Median Household Income'!AG55</f>
        <v>51710</v>
      </c>
      <c r="AH54" s="263">
        <f>'[2]CPS-Median Household Income'!AH55</f>
        <v>50756</v>
      </c>
      <c r="AI54" s="263">
        <f>'[2]CPS-Median Household Income'!AI55</f>
        <v>50856</v>
      </c>
      <c r="AJ54" s="263">
        <f>'[2]CPS-Median Household Income'!AJ55</f>
        <v>51664</v>
      </c>
    </row>
    <row r="55" spans="1:36">
      <c r="A55" s="263" t="s">
        <v>140</v>
      </c>
      <c r="B55" s="254">
        <f>'[2]CPS-Median Household Income'!B56</f>
        <v>26959</v>
      </c>
      <c r="C55" s="254">
        <f>'[2]CPS-Median Household Income'!C56</f>
        <v>28207</v>
      </c>
      <c r="D55" s="254">
        <f>'[2]CPS-Median Household Income'!D56</f>
        <v>30339</v>
      </c>
      <c r="E55" s="254">
        <f>'[2]CPS-Median Household Income'!E56</f>
        <v>32241</v>
      </c>
      <c r="F55" s="254">
        <f>'[2]CPS-Median Household Income'!F56</f>
        <v>33213</v>
      </c>
      <c r="G55" s="254">
        <f>'[2]CPS-Median Household Income'!G56</f>
        <v>36086</v>
      </c>
      <c r="H55" s="254">
        <f>'[2]CPS-Median Household Income'!H56</f>
        <v>36247</v>
      </c>
      <c r="I55" s="254">
        <f>'[2]CPS-Median Household Income'!I56</f>
        <v>35714</v>
      </c>
      <c r="J55" s="254">
        <f>'[2]CPS-Median Household Income'!J56</f>
        <v>36359</v>
      </c>
      <c r="K55" s="254">
        <f>'[2]CPS-Median Household Income'!K56</f>
        <v>37064</v>
      </c>
      <c r="L55" s="254">
        <f>'[2]CPS-Median Household Income'!L56</f>
        <v>40500</v>
      </c>
      <c r="M55" s="254">
        <f>'[2]CPS-Median Household Income'!M56</f>
        <v>38574</v>
      </c>
      <c r="N55" s="254">
        <f>'[2]CPS-Median Household Income'!N56</f>
        <v>39494</v>
      </c>
      <c r="O55" s="254">
        <f>'[2]CPS-Median Household Income'!O56</f>
        <v>42023</v>
      </c>
      <c r="P55" s="254">
        <f>'[2]CPS-Median Household Income'!P56</f>
        <v>42345</v>
      </c>
      <c r="Q55" s="254">
        <f>'[2]CPS-Median Household Income'!Q56</f>
        <v>44005</v>
      </c>
      <c r="R55" s="254">
        <f>'[2]CPS-Median Household Income'!R56</f>
        <v>46753</v>
      </c>
      <c r="S55" s="254">
        <f>'[2]CPS-Median Household Income'!S56</f>
        <v>52253</v>
      </c>
      <c r="T55" s="254">
        <f>'[2]CPS-Median Household Income'!T56</f>
        <v>49855</v>
      </c>
      <c r="U55" s="254">
        <f>'[2]CPS-Median Household Income'!U56</f>
        <v>50955</v>
      </c>
      <c r="V55" s="254">
        <f>'[2]CPS-Median Household Income'!V56</f>
        <v>52019</v>
      </c>
      <c r="W55" s="254">
        <f>'[2]CPS-Median Household Income'!W56</f>
        <v>56017</v>
      </c>
      <c r="X55" s="254">
        <f>'[2]CPS-Median Household Income'!X56</f>
        <v>55330</v>
      </c>
      <c r="Y55" s="254">
        <f>'[2]CPS-Median Household Income'!Y56</f>
        <v>58463</v>
      </c>
      <c r="Z55" s="263">
        <f>'[2]CPS-Median Household Income'!Z56</f>
        <v>60320</v>
      </c>
      <c r="AA55" s="263">
        <f>'[2]CPS-Median Household Income'!AA56</f>
        <v>59373</v>
      </c>
      <c r="AB55" s="263">
        <f>'[2]CPS-Median Household Income'!AB56</f>
        <v>60934</v>
      </c>
      <c r="AC55" s="263">
        <f>'[2]CPS-Median Household Income'!AC56</f>
        <v>63313</v>
      </c>
      <c r="AD55" s="263">
        <f>'[2]CPS-Median Household Income'!AD56</f>
        <v>63655.897167099407</v>
      </c>
      <c r="AE55" s="263">
        <f>'[2]CPS-Median Household Income'!AE56</f>
        <v>62963</v>
      </c>
      <c r="AF55" s="263">
        <f>'[2]CPS-Median Household Income'!AF56</f>
        <v>62529</v>
      </c>
      <c r="AG55" s="263">
        <f>'[2]CPS-Median Household Income'!AG56</f>
        <v>63151</v>
      </c>
      <c r="AH55" s="263">
        <f>'[2]CPS-Median Household Income'!AH56</f>
        <v>67861</v>
      </c>
      <c r="AI55" s="263">
        <f>'[2]CPS-Median Household Income'!AI56</f>
        <v>72266</v>
      </c>
      <c r="AJ55" s="263">
        <f>'[2]CPS-Median Household Income'!AJ56</f>
        <v>73227</v>
      </c>
    </row>
    <row r="56" spans="1:36">
      <c r="A56" s="263" t="s">
        <v>141</v>
      </c>
      <c r="B56" s="254">
        <f>'[2]CPS-Median Household Income'!B57</f>
        <v>25914</v>
      </c>
      <c r="C56" s="254">
        <f>'[2]CPS-Median Household Income'!C57</f>
        <v>26403</v>
      </c>
      <c r="D56" s="254">
        <f>'[2]CPS-Median Household Income'!D57</f>
        <v>30548</v>
      </c>
      <c r="E56" s="254">
        <f>'[2]CPS-Median Household Income'!E57</f>
        <v>32338</v>
      </c>
      <c r="F56" s="254">
        <f>'[2]CPS-Median Household Income'!F57</f>
        <v>34625</v>
      </c>
      <c r="G56" s="254">
        <f>'[2]CPS-Median Household Income'!G57</f>
        <v>37532</v>
      </c>
      <c r="H56" s="254">
        <f>'[2]CPS-Median Household Income'!H57</f>
        <v>40805</v>
      </c>
      <c r="I56" s="254">
        <f>'[2]CPS-Median Household Income'!I57</f>
        <v>36032</v>
      </c>
      <c r="J56" s="254">
        <f>'[2]CPS-Median Household Income'!J57</f>
        <v>39436</v>
      </c>
      <c r="K56" s="254">
        <f>'[2]CPS-Median Household Income'!K57</f>
        <v>37964</v>
      </c>
      <c r="L56" s="254">
        <f>'[2]CPS-Median Household Income'!L57</f>
        <v>35245</v>
      </c>
      <c r="M56" s="254">
        <f>'[2]CPS-Median Household Income'!M57</f>
        <v>39171</v>
      </c>
      <c r="N56" s="254">
        <f>'[2]CPS-Median Household Income'!N57</f>
        <v>39407</v>
      </c>
      <c r="O56" s="254">
        <f>'[2]CPS-Median Household Income'!O57</f>
        <v>40998</v>
      </c>
      <c r="P56" s="254">
        <f>'[2]CPS-Median Household Income'!P57</f>
        <v>44958</v>
      </c>
      <c r="Q56" s="254">
        <f>'[2]CPS-Median Household Income'!Q57</f>
        <v>46055</v>
      </c>
      <c r="R56" s="254">
        <f>'[2]CPS-Median Household Income'!R57</f>
        <v>50926</v>
      </c>
      <c r="S56" s="254">
        <f>'[2]CPS-Median Household Income'!S57</f>
        <v>51331</v>
      </c>
      <c r="T56" s="254">
        <f>'[2]CPS-Median Household Income'!T57</f>
        <v>55321</v>
      </c>
      <c r="U56" s="254">
        <f>'[2]CPS-Median Household Income'!U57</f>
        <v>55567</v>
      </c>
      <c r="V56" s="254">
        <f>'[2]CPS-Median Household Income'!V57</f>
        <v>56815</v>
      </c>
      <c r="W56" s="254">
        <f>'[2]CPS-Median Household Income'!W57</f>
        <v>56984</v>
      </c>
      <c r="X56" s="254">
        <f>'[2]CPS-Median Household Income'!X57</f>
        <v>61970</v>
      </c>
      <c r="Y56" s="254">
        <f>'[2]CPS-Median Household Income'!Y57</f>
        <v>67576</v>
      </c>
      <c r="Z56" s="263">
        <f>'[2]CPS-Median Household Income'!Z57</f>
        <v>66176</v>
      </c>
      <c r="AA56" s="263">
        <f>'[2]CPS-Median Household Income'!AA57</f>
        <v>64131</v>
      </c>
      <c r="AB56" s="263">
        <f>'[2]CPS-Median Household Income'!AB57</f>
        <v>66633</v>
      </c>
      <c r="AC56" s="263">
        <f>'[2]CPS-Median Household Income'!AC57</f>
        <v>65880</v>
      </c>
      <c r="AD56" s="263">
        <f>'[2]CPS-Median Household Income'!AD57</f>
        <v>67818.752379380006</v>
      </c>
      <c r="AE56" s="263">
        <f>'[2]CPS-Median Household Income'!AE57</f>
        <v>71322</v>
      </c>
      <c r="AF56" s="263">
        <f>'[2]CPS-Median Household Income'!AF57</f>
        <v>69099</v>
      </c>
      <c r="AG56" s="263">
        <f>'[2]CPS-Median Household Income'!AG57</f>
        <v>73397</v>
      </c>
      <c r="AH56" s="263">
        <f>'[2]CPS-Median Household Income'!AH57</f>
        <v>75675</v>
      </c>
      <c r="AI56" s="263">
        <f>'[2]CPS-Median Household Income'!AI57</f>
        <v>76260</v>
      </c>
      <c r="AJ56" s="263">
        <f>'[2]CPS-Median Household Income'!AJ57</f>
        <v>74801</v>
      </c>
    </row>
    <row r="57" spans="1:36">
      <c r="A57" s="263" t="s">
        <v>142</v>
      </c>
      <c r="B57" s="254">
        <f>'[2]CPS-Median Household Income'!B58</f>
        <v>27776</v>
      </c>
      <c r="C57" s="254">
        <f>'[2]CPS-Median Household Income'!C58</f>
        <v>30980</v>
      </c>
      <c r="D57" s="254">
        <f>'[2]CPS-Median Household Income'!D58</f>
        <v>31715</v>
      </c>
      <c r="E57" s="254">
        <f>'[2]CPS-Median Household Income'!E58</f>
        <v>34241</v>
      </c>
      <c r="F57" s="254">
        <f>'[2]CPS-Median Household Income'!F58</f>
        <v>36287</v>
      </c>
      <c r="G57" s="254">
        <f>'[2]CPS-Median Household Income'!G58</f>
        <v>39120</v>
      </c>
      <c r="H57" s="254">
        <f>'[2]CPS-Median Household Income'!H58</f>
        <v>38734</v>
      </c>
      <c r="I57" s="254">
        <f>'[2]CPS-Median Household Income'!I58</f>
        <v>40049</v>
      </c>
      <c r="J57" s="254">
        <f>'[2]CPS-Median Household Income'!J58</f>
        <v>39000</v>
      </c>
      <c r="K57" s="254">
        <f>'[2]CPS-Median Household Income'!K58</f>
        <v>40500</v>
      </c>
      <c r="L57" s="254">
        <f>'[2]CPS-Median Household Income'!L58</f>
        <v>42280</v>
      </c>
      <c r="M57" s="254">
        <f>'[2]CPS-Median Household Income'!M58</f>
        <v>43924</v>
      </c>
      <c r="N57" s="254">
        <f>'[2]CPS-Median Household Income'!N58</f>
        <v>47468</v>
      </c>
      <c r="O57" s="254">
        <f>'[2]CPS-Median Household Income'!O58</f>
        <v>48021</v>
      </c>
      <c r="P57" s="254">
        <f>'[2]CPS-Median Household Income'!P58</f>
        <v>49826</v>
      </c>
      <c r="Q57" s="254">
        <f>'[2]CPS-Median Household Income'!Q58</f>
        <v>49734</v>
      </c>
      <c r="R57" s="254">
        <f>'[2]CPS-Median Household Income'!R58</f>
        <v>50405</v>
      </c>
      <c r="S57" s="254">
        <f>'[2]CPS-Median Household Income'!S58</f>
        <v>51771</v>
      </c>
      <c r="T57" s="254">
        <f>'[2]CPS-Median Household Income'!T58</f>
        <v>54568</v>
      </c>
      <c r="U57" s="254">
        <f>'[2]CPS-Median Household Income'!U58</f>
        <v>56045</v>
      </c>
      <c r="V57" s="254">
        <f>'[2]CPS-Median Household Income'!V58</f>
        <v>55275</v>
      </c>
      <c r="W57" s="254">
        <f>'[2]CPS-Median Household Income'!W58</f>
        <v>63368</v>
      </c>
      <c r="X57" s="254">
        <f>'[2]CPS-Median Household Income'!X58</f>
        <v>68059</v>
      </c>
      <c r="Y57" s="254">
        <f>'[2]CPS-Median Household Income'!Y58</f>
        <v>60508</v>
      </c>
      <c r="Z57" s="263">
        <f>'[2]CPS-Median Household Income'!Z58</f>
        <v>65306</v>
      </c>
      <c r="AA57" s="263">
        <f>'[2]CPS-Median Household Income'!AA58</f>
        <v>64777</v>
      </c>
      <c r="AB57" s="263">
        <f>'[2]CPS-Median Household Income'!AB58</f>
        <v>62968</v>
      </c>
      <c r="AC57" s="263">
        <f>'[2]CPS-Median Household Income'!AC58</f>
        <v>62338</v>
      </c>
      <c r="AD57" s="263">
        <f>'[2]CPS-Median Household Income'!AD58</f>
        <v>66692.485315596103</v>
      </c>
      <c r="AE57" s="263">
        <f>'[2]CPS-Median Household Income'!AE58</f>
        <v>61782</v>
      </c>
      <c r="AF57" s="263">
        <f>'[2]CPS-Median Household Income'!AF58</f>
        <v>63754</v>
      </c>
      <c r="AG57" s="263">
        <f>'[2]CPS-Median Household Income'!AG58</f>
        <v>65243</v>
      </c>
      <c r="AH57" s="263">
        <f>'[2]CPS-Median Household Income'!AH58</f>
        <v>68357</v>
      </c>
      <c r="AI57" s="263">
        <f>'[2]CPS-Median Household Income'!AI58</f>
        <v>68468</v>
      </c>
      <c r="AJ57" s="263">
        <f>'[2]CPS-Median Household Income'!AJ58</f>
        <v>72997</v>
      </c>
    </row>
    <row r="58" spans="1:36">
      <c r="A58" s="263" t="s">
        <v>143</v>
      </c>
      <c r="B58" s="254">
        <f>'[2]CPS-Median Household Income'!B59</f>
        <v>22027</v>
      </c>
      <c r="C58" s="254">
        <f>'[2]CPS-Median Household Income'!C59</f>
        <v>23639</v>
      </c>
      <c r="D58" s="254">
        <f>'[2]CPS-Median Household Income'!D59</f>
        <v>25025</v>
      </c>
      <c r="E58" s="254">
        <f>'[2]CPS-Median Household Income'!E59</f>
        <v>26384</v>
      </c>
      <c r="F58" s="254">
        <f>'[2]CPS-Median Household Income'!F59</f>
        <v>28915</v>
      </c>
      <c r="G58" s="254">
        <f>'[2]CPS-Median Household Income'!G59</f>
        <v>31496</v>
      </c>
      <c r="H58" s="254">
        <f>'[2]CPS-Median Household Income'!H59</f>
        <v>31591</v>
      </c>
      <c r="I58" s="254">
        <f>'[2]CPS-Median Household Income'!I59</f>
        <v>31794</v>
      </c>
      <c r="J58" s="254">
        <f>'[2]CPS-Median Household Income'!J59</f>
        <v>31051</v>
      </c>
      <c r="K58" s="254">
        <f>'[2]CPS-Median Household Income'!K59</f>
        <v>31697</v>
      </c>
      <c r="L58" s="254">
        <f>'[2]CPS-Median Household Income'!L59</f>
        <v>31899</v>
      </c>
      <c r="M58" s="254">
        <f>'[2]CPS-Median Household Income'!M59</f>
        <v>33028</v>
      </c>
      <c r="N58" s="254">
        <f>'[2]CPS-Median Household Income'!N59</f>
        <v>35410</v>
      </c>
      <c r="O58" s="254">
        <f>'[2]CPS-Median Household Income'!O59</f>
        <v>35798</v>
      </c>
      <c r="P58" s="254">
        <f>'[2]CPS-Median Household Income'!P59</f>
        <v>37394</v>
      </c>
      <c r="Q58" s="254">
        <f>'[2]CPS-Median Household Income'!Q59</f>
        <v>39989</v>
      </c>
      <c r="R58" s="254">
        <f>'[2]CPS-Median Household Income'!R59</f>
        <v>40744</v>
      </c>
      <c r="S58" s="254">
        <f>'[2]CPS-Median Household Income'!S59</f>
        <v>42114</v>
      </c>
      <c r="T58" s="254">
        <f>'[2]CPS-Median Household Income'!T59</f>
        <v>41966</v>
      </c>
      <c r="U58" s="254">
        <f>'[2]CPS-Median Household Income'!U59</f>
        <v>42788</v>
      </c>
      <c r="V58" s="254">
        <f>'[2]CPS-Median Household Income'!V59</f>
        <v>44649</v>
      </c>
      <c r="W58" s="254">
        <f>'[2]CPS-Median Household Income'!W59</f>
        <v>47176</v>
      </c>
      <c r="X58" s="254">
        <f>'[2]CPS-Median Household Income'!X59</f>
        <v>48222</v>
      </c>
      <c r="Y58" s="254">
        <f>'[2]CPS-Median Household Income'!Y59</f>
        <v>48944</v>
      </c>
      <c r="Z58" s="263">
        <f>'[2]CPS-Median Household Income'!Z59</f>
        <v>50461</v>
      </c>
      <c r="AA58" s="263">
        <f>'[2]CPS-Median Household Income'!AA59</f>
        <v>50216</v>
      </c>
      <c r="AB58" s="263">
        <f>'[2]CPS-Median Household Income'!AB59</f>
        <v>49781</v>
      </c>
      <c r="AC58" s="263">
        <f>'[2]CPS-Median Household Income'!AC59</f>
        <v>50636</v>
      </c>
      <c r="AD58" s="263">
        <f>'[2]CPS-Median Household Income'!AD59</f>
        <v>47680.251231079856</v>
      </c>
      <c r="AE58" s="263">
        <f>'[2]CPS-Median Household Income'!AE59</f>
        <v>53843</v>
      </c>
      <c r="AF58" s="263">
        <f>'[2]CPS-Median Household Income'!AF59</f>
        <v>49966</v>
      </c>
      <c r="AG58" s="263">
        <f>'[2]CPS-Median Household Income'!AG59</f>
        <v>54310</v>
      </c>
      <c r="AH58" s="263">
        <f>'[2]CPS-Median Household Income'!AH59</f>
        <v>58005</v>
      </c>
      <c r="AI58" s="263">
        <f>'[2]CPS-Median Household Income'!AI59</f>
        <v>61437</v>
      </c>
      <c r="AJ58" s="263">
        <f>'[2]CPS-Median Household Income'!AJ59</f>
        <v>62447</v>
      </c>
    </row>
    <row r="59" spans="1:36">
      <c r="A59" s="263" t="s">
        <v>144</v>
      </c>
      <c r="B59" s="254">
        <f>'[2]CPS-Median Household Income'!B60</f>
        <v>20346</v>
      </c>
      <c r="C59" s="254">
        <f>'[2]CPS-Median Household Income'!C60</f>
        <v>22877</v>
      </c>
      <c r="D59" s="254">
        <f>'[2]CPS-Median Household Income'!D60</f>
        <v>23807</v>
      </c>
      <c r="E59" s="254">
        <f>'[2]CPS-Median Household Income'!E60</f>
        <v>25424</v>
      </c>
      <c r="F59" s="254">
        <f>'[2]CPS-Median Household Income'!F60</f>
        <v>26742</v>
      </c>
      <c r="G59" s="254">
        <f>'[2]CPS-Median Household Income'!G60</f>
        <v>28690</v>
      </c>
      <c r="H59" s="254">
        <f>'[2]CPS-Median Household Income'!H60</f>
        <v>29005</v>
      </c>
      <c r="I59" s="254">
        <f>'[2]CPS-Median Household Income'!I60</f>
        <v>30367</v>
      </c>
      <c r="J59" s="254">
        <f>'[2]CPS-Median Household Income'!J60</f>
        <v>29882</v>
      </c>
      <c r="K59" s="254">
        <f>'[2]CPS-Median Household Income'!K60</f>
        <v>30995</v>
      </c>
      <c r="L59" s="254">
        <f>'[2]CPS-Median Household Income'!L60</f>
        <v>32066</v>
      </c>
      <c r="M59" s="254">
        <f>'[2]CPS-Median Household Income'!M60</f>
        <v>34524</v>
      </c>
      <c r="N59" s="254">
        <f>'[2]CPS-Median Household Income'!N60</f>
        <v>34899</v>
      </c>
      <c r="O59" s="254">
        <f>'[2]CPS-Median Household Income'!O60</f>
        <v>37517</v>
      </c>
      <c r="P59" s="254">
        <f>'[2]CPS-Median Household Income'!P60</f>
        <v>39015</v>
      </c>
      <c r="Q59" s="254">
        <f>'[2]CPS-Median Household Income'!Q60</f>
        <v>37758</v>
      </c>
      <c r="R59" s="254">
        <f>'[2]CPS-Median Household Income'!R60</f>
        <v>42176</v>
      </c>
      <c r="S59" s="254">
        <f>'[2]CPS-Median Household Income'!S60</f>
        <v>43499</v>
      </c>
      <c r="T59" s="254">
        <f>'[2]CPS-Median Household Income'!T60</f>
        <v>42498</v>
      </c>
      <c r="U59" s="254">
        <f>'[2]CPS-Median Household Income'!U60</f>
        <v>42933</v>
      </c>
      <c r="V59" s="254">
        <f>'[2]CPS-Median Household Income'!V60</f>
        <v>44106</v>
      </c>
      <c r="W59" s="254">
        <f>'[2]CPS-Median Household Income'!W60</f>
        <v>46300</v>
      </c>
      <c r="X59" s="254">
        <f>'[2]CPS-Median Household Income'!X60</f>
        <v>48477</v>
      </c>
      <c r="Y59" s="254">
        <f>'[2]CPS-Median Household Income'!Y60</f>
        <v>48437</v>
      </c>
      <c r="Z59" s="263">
        <f>'[2]CPS-Median Household Income'!Z60</f>
        <v>51402</v>
      </c>
      <c r="AA59" s="263">
        <f>'[2]CPS-Median Household Income'!AA60</f>
        <v>48172</v>
      </c>
      <c r="AB59" s="263">
        <f>'[2]CPS-Median Household Income'!AB60</f>
        <v>48314</v>
      </c>
      <c r="AC59" s="263">
        <f>'[2]CPS-Median Household Income'!AC60</f>
        <v>49910</v>
      </c>
      <c r="AD59" s="263">
        <f>'[2]CPS-Median Household Income'!AD60</f>
        <v>51904.073128287222</v>
      </c>
      <c r="AE59" s="263">
        <f>'[2]CPS-Median Household Income'!AE60</f>
        <v>53952</v>
      </c>
      <c r="AF59" s="263">
        <f>'[2]CPS-Median Household Income'!AF60</f>
        <v>55156</v>
      </c>
      <c r="AG59" s="263">
        <f>'[2]CPS-Median Household Income'!AG60</f>
        <v>55173</v>
      </c>
      <c r="AH59" s="263">
        <f>'[2]CPS-Median Household Income'!AH60</f>
        <v>60389</v>
      </c>
      <c r="AI59" s="263">
        <f>'[2]CPS-Median Household Income'!AI60</f>
        <v>60979</v>
      </c>
      <c r="AJ59" s="263">
        <f>'[2]CPS-Median Household Income'!AJ60</f>
        <v>63173</v>
      </c>
    </row>
    <row r="60" spans="1:36">
      <c r="A60" s="263" t="s">
        <v>145</v>
      </c>
      <c r="B60" s="254">
        <f>'[2]CPS-Median Household Income'!B61</f>
        <v>21612</v>
      </c>
      <c r="C60" s="254">
        <f>'[2]CPS-Median Household Income'!C61</f>
        <v>24625</v>
      </c>
      <c r="D60" s="254">
        <f>'[2]CPS-Median Household Income'!D61</f>
        <v>26540</v>
      </c>
      <c r="E60" s="254">
        <f>'[2]CPS-Median Household Income'!E61</f>
        <v>28292</v>
      </c>
      <c r="F60" s="254">
        <f>'[2]CPS-Median Household Income'!F61</f>
        <v>29842</v>
      </c>
      <c r="G60" s="254">
        <f>'[2]CPS-Median Household Income'!G61</f>
        <v>30124</v>
      </c>
      <c r="H60" s="254">
        <f>'[2]CPS-Median Household Income'!H61</f>
        <v>31968</v>
      </c>
      <c r="I60" s="254">
        <f>'[2]CPS-Median Household Income'!I61</f>
        <v>30836</v>
      </c>
      <c r="J60" s="254">
        <f>'[2]CPS-Median Household Income'!J61</f>
        <v>30432</v>
      </c>
      <c r="K60" s="254">
        <f>'[2]CPS-Median Household Income'!K61</f>
        <v>33509</v>
      </c>
      <c r="L60" s="254">
        <f>'[2]CPS-Median Household Income'!L61</f>
        <v>31928</v>
      </c>
      <c r="M60" s="254">
        <f>'[2]CPS-Median Household Income'!M61</f>
        <v>35359</v>
      </c>
      <c r="N60" s="254">
        <f>'[2]CPS-Median Household Income'!N61</f>
        <v>36986</v>
      </c>
      <c r="O60" s="254">
        <f>'[2]CPS-Median Household Income'!O61</f>
        <v>34797</v>
      </c>
      <c r="P60" s="254">
        <f>'[2]CPS-Median Household Income'!P61</f>
        <v>40686</v>
      </c>
      <c r="Q60" s="254">
        <f>'[2]CPS-Median Household Income'!Q61</f>
        <v>42719</v>
      </c>
      <c r="R60" s="254">
        <f>'[2]CPS-Median Household Income'!R61</f>
        <v>42197</v>
      </c>
      <c r="S60" s="254">
        <f>'[2]CPS-Median Household Income'!S61</f>
        <v>45723</v>
      </c>
      <c r="T60" s="254">
        <f>'[2]CPS-Median Household Income'!T61</f>
        <v>42417</v>
      </c>
      <c r="U60" s="254">
        <f>'[2]CPS-Median Household Income'!U61</f>
        <v>44711</v>
      </c>
      <c r="V60" s="254">
        <f>'[2]CPS-Median Household Income'!V61</f>
        <v>47935</v>
      </c>
      <c r="W60" s="254">
        <f>'[2]CPS-Median Household Income'!W61</f>
        <v>49484</v>
      </c>
      <c r="X60" s="254">
        <f>'[2]CPS-Median Household Income'!X61</f>
        <v>53736</v>
      </c>
      <c r="Y60" s="254">
        <f>'[2]CPS-Median Household Income'!Y61</f>
        <v>54210</v>
      </c>
      <c r="Z60" s="263">
        <f>'[2]CPS-Median Household Income'!Z61</f>
        <v>53241</v>
      </c>
      <c r="AA60" s="263">
        <f>'[2]CPS-Median Household Income'!AA61</f>
        <v>51634</v>
      </c>
      <c r="AB60" s="263">
        <f>'[2]CPS-Median Household Income'!AB61</f>
        <v>51624</v>
      </c>
      <c r="AC60" s="263">
        <f>'[2]CPS-Median Household Income'!AC61</f>
        <v>49033</v>
      </c>
      <c r="AD60" s="263">
        <f>'[2]CPS-Median Household Income'!AD61</f>
        <v>56065.313883437644</v>
      </c>
      <c r="AE60" s="263">
        <f>'[2]CPS-Median Household Income'!AE61</f>
        <v>57812</v>
      </c>
      <c r="AF60" s="263">
        <f>'[2]CPS-Median Household Income'!AF61</f>
        <v>56323</v>
      </c>
      <c r="AG60" s="263">
        <f>'[2]CPS-Median Household Income'!AG61</f>
        <v>58633</v>
      </c>
      <c r="AH60" s="263">
        <f>'[2]CPS-Median Household Income'!AH61</f>
        <v>55701</v>
      </c>
      <c r="AI60" s="263">
        <f>'[2]CPS-Median Household Income'!AI61</f>
        <v>61528</v>
      </c>
      <c r="AJ60" s="263">
        <f>'[2]CPS-Median Household Income'!AJ61</f>
        <v>66390</v>
      </c>
    </row>
    <row r="61" spans="1:36">
      <c r="A61" s="256" t="s">
        <v>146</v>
      </c>
      <c r="B61" s="258">
        <f>'[2]CPS-Median Household Income'!B62</f>
        <v>22578</v>
      </c>
      <c r="C61" s="258">
        <f>'[2]CPS-Median Household Income'!C62</f>
        <v>26000</v>
      </c>
      <c r="D61" s="258">
        <f>'[2]CPS-Median Household Income'!D62</f>
        <v>24599</v>
      </c>
      <c r="E61" s="258">
        <f>'[2]CPS-Median Household Income'!E62</f>
        <v>25415</v>
      </c>
      <c r="F61" s="258">
        <f>'[2]CPS-Median Household Income'!F62</f>
        <v>28988</v>
      </c>
      <c r="G61" s="258">
        <f>'[2]CPS-Median Household Income'!G62</f>
        <v>31295</v>
      </c>
      <c r="H61" s="258">
        <f>'[2]CPS-Median Household Income'!H62</f>
        <v>31098</v>
      </c>
      <c r="I61" s="258">
        <f>'[2]CPS-Median Household Income'!I62</f>
        <v>29155</v>
      </c>
      <c r="J61" s="258">
        <f>'[2]CPS-Median Household Income'!J62</f>
        <v>32755</v>
      </c>
      <c r="K61" s="258">
        <f>'[2]CPS-Median Household Income'!K62</f>
        <v>31065</v>
      </c>
      <c r="L61" s="258">
        <f>'[2]CPS-Median Household Income'!L62</f>
        <v>35802</v>
      </c>
      <c r="M61" s="258">
        <f>'[2]CPS-Median Household Income'!M62</f>
        <v>33824</v>
      </c>
      <c r="N61" s="258">
        <f>'[2]CPS-Median Household Income'!N62</f>
        <v>32358</v>
      </c>
      <c r="O61" s="258">
        <f>'[2]CPS-Median Household Income'!O62</f>
        <v>35053</v>
      </c>
      <c r="P61" s="258">
        <f>'[2]CPS-Median Household Income'!P62</f>
        <v>39372</v>
      </c>
      <c r="Q61" s="258">
        <f>'[2]CPS-Median Household Income'!Q62</f>
        <v>41584</v>
      </c>
      <c r="R61" s="258">
        <f>'[2]CPS-Median Household Income'!R62</f>
        <v>39594</v>
      </c>
      <c r="S61" s="258">
        <f>'[2]CPS-Median Household Income'!S62</f>
        <v>40794</v>
      </c>
      <c r="T61" s="258">
        <f>'[2]CPS-Median Household Income'!T62</f>
        <v>42999</v>
      </c>
      <c r="U61" s="258">
        <f>'[2]CPS-Median Household Income'!U62</f>
        <v>43261</v>
      </c>
      <c r="V61" s="258">
        <f>'[2]CPS-Median Household Income'!V62</f>
        <v>47329</v>
      </c>
      <c r="W61" s="258">
        <f>'[2]CPS-Median Household Income'!W62</f>
        <v>50704</v>
      </c>
      <c r="X61" s="258">
        <f>'[2]CPS-Median Household Income'!X62</f>
        <v>51981</v>
      </c>
      <c r="Y61" s="258">
        <f>'[2]CPS-Median Household Income'!Y62</f>
        <v>47390</v>
      </c>
      <c r="Z61" s="256">
        <f>'[2]CPS-Median Household Income'!Z62</f>
        <v>50706</v>
      </c>
      <c r="AA61" s="256">
        <f>'[2]CPS-Median Household Income'!AA62</f>
        <v>52318</v>
      </c>
      <c r="AB61" s="256">
        <f>'[2]CPS-Median Household Income'!AB62</f>
        <v>55928</v>
      </c>
      <c r="AC61" s="256">
        <f>'[2]CPS-Median Household Income'!AC62</f>
        <v>51862</v>
      </c>
      <c r="AD61" s="256">
        <f>'[2]CPS-Median Household Income'!AD62</f>
        <v>55581.825993897495</v>
      </c>
      <c r="AE61" s="256">
        <f>'[2]CPS-Median Household Income'!AE62</f>
        <v>54842</v>
      </c>
      <c r="AF61" s="256">
        <f>'[2]CPS-Median Household Income'!AF62</f>
        <v>65513</v>
      </c>
      <c r="AG61" s="256">
        <f>'[2]CPS-Median Household Income'!AG62</f>
        <v>60708</v>
      </c>
      <c r="AH61" s="256">
        <f>'[2]CPS-Median Household Income'!AH62</f>
        <v>59494</v>
      </c>
      <c r="AI61" s="256">
        <f>'[2]CPS-Median Household Income'!AI62</f>
        <v>60837</v>
      </c>
      <c r="AJ61" s="256">
        <f>'[2]CPS-Median Household Income'!AJ62</f>
        <v>63805</v>
      </c>
    </row>
    <row r="62" spans="1:36">
      <c r="A62" s="281" t="s">
        <v>147</v>
      </c>
      <c r="B62" s="282">
        <f>'[2]CPS-Median Household Income'!B63</f>
        <v>20408</v>
      </c>
      <c r="C62" s="282">
        <f>'[2]CPS-Median Household Income'!C63</f>
        <v>21076</v>
      </c>
      <c r="D62" s="282">
        <f>'[2]CPS-Median Household Income'!D63</f>
        <v>24322</v>
      </c>
      <c r="E62" s="282">
        <f>'[2]CPS-Median Household Income'!E63</f>
        <v>27455</v>
      </c>
      <c r="F62" s="282">
        <f>'[2]CPS-Median Household Income'!F63</f>
        <v>26741</v>
      </c>
      <c r="G62" s="282">
        <f>'[2]CPS-Median Household Income'!G63</f>
        <v>26752</v>
      </c>
      <c r="H62" s="282">
        <f>'[2]CPS-Median Household Income'!H63</f>
        <v>27392</v>
      </c>
      <c r="I62" s="282">
        <f>'[2]CPS-Median Household Income'!I63</f>
        <v>29885</v>
      </c>
      <c r="J62" s="282">
        <f>'[2]CPS-Median Household Income'!J63</f>
        <v>30247</v>
      </c>
      <c r="K62" s="282">
        <f>'[2]CPS-Median Household Income'!K63</f>
        <v>27304</v>
      </c>
      <c r="L62" s="282">
        <f>'[2]CPS-Median Household Income'!L63</f>
        <v>30116</v>
      </c>
      <c r="M62" s="282">
        <f>'[2]CPS-Median Household Income'!M63</f>
        <v>30748</v>
      </c>
      <c r="N62" s="282">
        <f>'[2]CPS-Median Household Income'!N63</f>
        <v>31966</v>
      </c>
      <c r="O62" s="282">
        <f>'[2]CPS-Median Household Income'!O63</f>
        <v>31860</v>
      </c>
      <c r="P62" s="282">
        <f>'[2]CPS-Median Household Income'!P63</f>
        <v>33433</v>
      </c>
      <c r="Q62" s="282">
        <f>'[2]CPS-Median Household Income'!Q63</f>
        <v>38670</v>
      </c>
      <c r="R62" s="282">
        <f>'[2]CPS-Median Household Income'!R63</f>
        <v>41222</v>
      </c>
      <c r="S62" s="282">
        <f>'[2]CPS-Median Household Income'!S63</f>
        <v>41169</v>
      </c>
      <c r="T62" s="282">
        <f>'[2]CPS-Median Household Income'!T63</f>
        <v>39070</v>
      </c>
      <c r="U62" s="282">
        <f>'[2]CPS-Median Household Income'!U63</f>
        <v>45044</v>
      </c>
      <c r="V62" s="282">
        <f>'[2]CPS-Median Household Income'!V63</f>
        <v>43451</v>
      </c>
      <c r="W62" s="282">
        <f>'[2]CPS-Median Household Income'!W63</f>
        <v>44993</v>
      </c>
      <c r="X62" s="282">
        <f>'[2]CPS-Median Household Income'!X63</f>
        <v>48477</v>
      </c>
      <c r="Y62" s="282">
        <f>'[2]CPS-Median Household Income'!Y63</f>
        <v>50783</v>
      </c>
      <c r="Z62" s="275">
        <f>'[2]CPS-Median Household Income'!Z63</f>
        <v>55590</v>
      </c>
      <c r="AA62" s="275">
        <f>'[2]CPS-Median Household Income'!AA63</f>
        <v>53141</v>
      </c>
      <c r="AB62" s="275">
        <f>'[2]CPS-Median Household Income'!AB63</f>
        <v>53141</v>
      </c>
      <c r="AC62" s="275">
        <f>'[2]CPS-Median Household Income'!AC63</f>
        <v>55251</v>
      </c>
      <c r="AD62" s="275">
        <f>'[2]CPS-Median Household Income'!AD63</f>
        <v>65246.199983535618</v>
      </c>
      <c r="AE62" s="275">
        <f>'[2]CPS-Median Household Income'!AE63</f>
        <v>60675</v>
      </c>
      <c r="AF62" s="275">
        <f>'[2]CPS-Median Household Income'!AF63</f>
        <v>60057</v>
      </c>
      <c r="AG62" s="275">
        <f>'[2]CPS-Median Household Income'!AG63</f>
        <v>68277</v>
      </c>
      <c r="AH62" s="275">
        <f>'[2]CPS-Median Household Income'!AH63</f>
        <v>70071</v>
      </c>
      <c r="AI62" s="275">
        <f>'[2]CPS-Median Household Income'!AI63</f>
        <v>70982</v>
      </c>
      <c r="AJ62" s="275">
        <f>'[2]CPS-Median Household Income'!AJ63</f>
        <v>83382</v>
      </c>
    </row>
    <row r="64" spans="1:36">
      <c r="B64" s="248"/>
    </row>
    <row r="65" spans="1:1">
      <c r="A65" s="277" t="s">
        <v>237</v>
      </c>
    </row>
  </sheetData>
  <phoneticPr fontId="0" type="noConversion"/>
  <pageMargins left="0.5" right="0.4" top="0.5" bottom="0.3" header="0.5" footer="0.5"/>
  <pageSetup orientation="portrait"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BX82"/>
  <sheetViews>
    <sheetView showGridLines="0" showZeros="0" zoomScale="80" zoomScaleNormal="80" workbookViewId="0">
      <pane xSplit="1" ySplit="4" topLeftCell="BD20" activePane="bottomRight" state="frozen"/>
      <selection pane="topRight" activeCell="B1" sqref="B1"/>
      <selection pane="bottomLeft" activeCell="A5" sqref="A5"/>
      <selection pane="bottomRight" activeCell="BS45" sqref="BS45"/>
    </sheetView>
  </sheetViews>
  <sheetFormatPr defaultColWidth="8.85546875" defaultRowHeight="12.75"/>
  <cols>
    <col min="1" max="1" width="23.42578125" style="248" customWidth="1"/>
    <col min="2" max="2" width="8.42578125" style="250" customWidth="1"/>
    <col min="3" max="4" width="8.28515625" style="250" customWidth="1"/>
    <col min="5" max="5" width="8.42578125" style="250" customWidth="1"/>
    <col min="6" max="6" width="10.28515625" style="250" customWidth="1"/>
    <col min="7" max="7" width="8.42578125" style="271" customWidth="1"/>
    <col min="8" max="8" width="8.140625" style="255" customWidth="1"/>
    <col min="9" max="9" width="8.5703125" style="255" customWidth="1"/>
    <col min="10" max="10" width="8.28515625" style="255" customWidth="1"/>
    <col min="11" max="11" width="10" style="255" customWidth="1"/>
    <col min="12" max="12" width="10.5703125" style="271" customWidth="1"/>
    <col min="13" max="13" width="9.28515625" style="255" customWidth="1"/>
    <col min="14" max="14" width="8.5703125" style="255" customWidth="1"/>
    <col min="15" max="15" width="8.28515625" style="255" customWidth="1"/>
    <col min="16" max="16" width="10" style="255" customWidth="1"/>
    <col min="17" max="17" width="10" style="271" customWidth="1"/>
    <col min="18" max="18" width="9.28515625" style="255" customWidth="1"/>
    <col min="19" max="19" width="8.5703125" style="255" customWidth="1"/>
    <col min="20" max="20" width="8.28515625" style="255" customWidth="1"/>
    <col min="21" max="21" width="10" style="255" customWidth="1"/>
    <col min="22" max="22" width="8.42578125" style="271" customWidth="1"/>
    <col min="23" max="23" width="9.28515625" style="255" customWidth="1"/>
    <col min="24" max="24" width="8.5703125" style="255" customWidth="1"/>
    <col min="25" max="25" width="9.85546875" style="255" customWidth="1"/>
    <col min="26" max="26" width="10" style="255" customWidth="1"/>
    <col min="27" max="27" width="8.42578125" style="271" customWidth="1"/>
    <col min="28" max="28" width="9.28515625" style="255" customWidth="1"/>
    <col min="29" max="29" width="8.5703125" style="255" customWidth="1"/>
    <col min="30" max="30" width="10.140625" style="255" customWidth="1"/>
    <col min="31" max="31" width="10" style="255" customWidth="1"/>
    <col min="32" max="34" width="8.85546875" style="255"/>
    <col min="35" max="36" width="9.5703125" style="255" bestFit="1" customWidth="1"/>
    <col min="37" max="39" width="8.85546875" style="255"/>
    <col min="40" max="40" width="10.28515625" style="255" customWidth="1"/>
    <col min="41" max="41" width="10.7109375" style="255" customWidth="1"/>
    <col min="42" max="44" width="8.85546875" style="255"/>
    <col min="45" max="46" width="9.7109375" style="255" customWidth="1"/>
    <col min="47" max="49" width="8.85546875" style="255"/>
    <col min="50" max="51" width="9.5703125" style="255" bestFit="1" customWidth="1"/>
    <col min="52" max="54" width="8.85546875" style="255"/>
    <col min="55" max="56" width="9.5703125" style="255" bestFit="1" customWidth="1"/>
    <col min="57" max="59" width="8.85546875" style="255"/>
    <col min="60" max="61" width="9.5703125" style="255" bestFit="1" customWidth="1"/>
    <col min="62" max="64" width="8.85546875" style="255"/>
    <col min="65" max="66" width="9.5703125" style="255" customWidth="1"/>
    <col min="67" max="69" width="8.85546875" style="255"/>
    <col min="70" max="71" width="9.5703125" style="255" bestFit="1" customWidth="1"/>
    <col min="72" max="74" width="8.85546875" style="255"/>
    <col min="75" max="76" width="9.5703125" style="255" bestFit="1" customWidth="1"/>
    <col min="77" max="252" width="8.85546875" style="255"/>
    <col min="253" max="253" width="23.42578125" style="255" customWidth="1"/>
    <col min="254" max="254" width="8.42578125" style="255" customWidth="1"/>
    <col min="255" max="256" width="8.28515625" style="255" customWidth="1"/>
    <col min="257" max="257" width="8.42578125" style="255" customWidth="1"/>
    <col min="258" max="258" width="10.28515625" style="255" customWidth="1"/>
    <col min="259" max="259" width="8.42578125" style="255" customWidth="1"/>
    <col min="260" max="260" width="8.140625" style="255" customWidth="1"/>
    <col min="261" max="261" width="8.5703125" style="255" customWidth="1"/>
    <col min="262" max="262" width="8.28515625" style="255" customWidth="1"/>
    <col min="263" max="263" width="10" style="255" customWidth="1"/>
    <col min="264" max="264" width="8.42578125" style="255" customWidth="1"/>
    <col min="265" max="265" width="9.28515625" style="255" customWidth="1"/>
    <col min="266" max="266" width="8.5703125" style="255" customWidth="1"/>
    <col min="267" max="267" width="8.28515625" style="255" customWidth="1"/>
    <col min="268" max="268" width="10" style="255" customWidth="1"/>
    <col min="269" max="269" width="8.42578125" style="255" customWidth="1"/>
    <col min="270" max="270" width="9.28515625" style="255" customWidth="1"/>
    <col min="271" max="271" width="8.5703125" style="255" customWidth="1"/>
    <col min="272" max="272" width="8.28515625" style="255" customWidth="1"/>
    <col min="273" max="273" width="10" style="255" customWidth="1"/>
    <col min="274" max="274" width="8.42578125" style="255" customWidth="1"/>
    <col min="275" max="275" width="9.28515625" style="255" customWidth="1"/>
    <col min="276" max="276" width="8.5703125" style="255" customWidth="1"/>
    <col min="277" max="277" width="9.85546875" style="255" customWidth="1"/>
    <col min="278" max="278" width="10" style="255" customWidth="1"/>
    <col min="279" max="279" width="8.42578125" style="255" customWidth="1"/>
    <col min="280" max="280" width="9.28515625" style="255" customWidth="1"/>
    <col min="281" max="281" width="8.5703125" style="255" customWidth="1"/>
    <col min="282" max="282" width="10.140625" style="255" customWidth="1"/>
    <col min="283" max="283" width="10" style="255" customWidth="1"/>
    <col min="284" max="286" width="8.85546875" style="255"/>
    <col min="287" max="288" width="9.5703125" style="255" bestFit="1" customWidth="1"/>
    <col min="289" max="508" width="8.85546875" style="255"/>
    <col min="509" max="509" width="23.42578125" style="255" customWidth="1"/>
    <col min="510" max="510" width="8.42578125" style="255" customWidth="1"/>
    <col min="511" max="512" width="8.28515625" style="255" customWidth="1"/>
    <col min="513" max="513" width="8.42578125" style="255" customWidth="1"/>
    <col min="514" max="514" width="10.28515625" style="255" customWidth="1"/>
    <col min="515" max="515" width="8.42578125" style="255" customWidth="1"/>
    <col min="516" max="516" width="8.140625" style="255" customWidth="1"/>
    <col min="517" max="517" width="8.5703125" style="255" customWidth="1"/>
    <col min="518" max="518" width="8.28515625" style="255" customWidth="1"/>
    <col min="519" max="519" width="10" style="255" customWidth="1"/>
    <col min="520" max="520" width="8.42578125" style="255" customWidth="1"/>
    <col min="521" max="521" width="9.28515625" style="255" customWidth="1"/>
    <col min="522" max="522" width="8.5703125" style="255" customWidth="1"/>
    <col min="523" max="523" width="8.28515625" style="255" customWidth="1"/>
    <col min="524" max="524" width="10" style="255" customWidth="1"/>
    <col min="525" max="525" width="8.42578125" style="255" customWidth="1"/>
    <col min="526" max="526" width="9.28515625" style="255" customWidth="1"/>
    <col min="527" max="527" width="8.5703125" style="255" customWidth="1"/>
    <col min="528" max="528" width="8.28515625" style="255" customWidth="1"/>
    <col min="529" max="529" width="10" style="255" customWidth="1"/>
    <col min="530" max="530" width="8.42578125" style="255" customWidth="1"/>
    <col min="531" max="531" width="9.28515625" style="255" customWidth="1"/>
    <col min="532" max="532" width="8.5703125" style="255" customWidth="1"/>
    <col min="533" max="533" width="9.85546875" style="255" customWidth="1"/>
    <col min="534" max="534" width="10" style="255" customWidth="1"/>
    <col min="535" max="535" width="8.42578125" style="255" customWidth="1"/>
    <col min="536" max="536" width="9.28515625" style="255" customWidth="1"/>
    <col min="537" max="537" width="8.5703125" style="255" customWidth="1"/>
    <col min="538" max="538" width="10.140625" style="255" customWidth="1"/>
    <col min="539" max="539" width="10" style="255" customWidth="1"/>
    <col min="540" max="542" width="8.85546875" style="255"/>
    <col min="543" max="544" width="9.5703125" style="255" bestFit="1" customWidth="1"/>
    <col min="545" max="764" width="8.85546875" style="255"/>
    <col min="765" max="765" width="23.42578125" style="255" customWidth="1"/>
    <col min="766" max="766" width="8.42578125" style="255" customWidth="1"/>
    <col min="767" max="768" width="8.28515625" style="255" customWidth="1"/>
    <col min="769" max="769" width="8.42578125" style="255" customWidth="1"/>
    <col min="770" max="770" width="10.28515625" style="255" customWidth="1"/>
    <col min="771" max="771" width="8.42578125" style="255" customWidth="1"/>
    <col min="772" max="772" width="8.140625" style="255" customWidth="1"/>
    <col min="773" max="773" width="8.5703125" style="255" customWidth="1"/>
    <col min="774" max="774" width="8.28515625" style="255" customWidth="1"/>
    <col min="775" max="775" width="10" style="255" customWidth="1"/>
    <col min="776" max="776" width="8.42578125" style="255" customWidth="1"/>
    <col min="777" max="777" width="9.28515625" style="255" customWidth="1"/>
    <col min="778" max="778" width="8.5703125" style="255" customWidth="1"/>
    <col min="779" max="779" width="8.28515625" style="255" customWidth="1"/>
    <col min="780" max="780" width="10" style="255" customWidth="1"/>
    <col min="781" max="781" width="8.42578125" style="255" customWidth="1"/>
    <col min="782" max="782" width="9.28515625" style="255" customWidth="1"/>
    <col min="783" max="783" width="8.5703125" style="255" customWidth="1"/>
    <col min="784" max="784" width="8.28515625" style="255" customWidth="1"/>
    <col min="785" max="785" width="10" style="255" customWidth="1"/>
    <col min="786" max="786" width="8.42578125" style="255" customWidth="1"/>
    <col min="787" max="787" width="9.28515625" style="255" customWidth="1"/>
    <col min="788" max="788" width="8.5703125" style="255" customWidth="1"/>
    <col min="789" max="789" width="9.85546875" style="255" customWidth="1"/>
    <col min="790" max="790" width="10" style="255" customWidth="1"/>
    <col min="791" max="791" width="8.42578125" style="255" customWidth="1"/>
    <col min="792" max="792" width="9.28515625" style="255" customWidth="1"/>
    <col min="793" max="793" width="8.5703125" style="255" customWidth="1"/>
    <col min="794" max="794" width="10.140625" style="255" customWidth="1"/>
    <col min="795" max="795" width="10" style="255" customWidth="1"/>
    <col min="796" max="798" width="8.85546875" style="255"/>
    <col min="799" max="800" width="9.5703125" style="255" bestFit="1" customWidth="1"/>
    <col min="801" max="1020" width="8.85546875" style="255"/>
    <col min="1021" max="1021" width="23.42578125" style="255" customWidth="1"/>
    <col min="1022" max="1022" width="8.42578125" style="255" customWidth="1"/>
    <col min="1023" max="1024" width="8.28515625" style="255" customWidth="1"/>
    <col min="1025" max="1025" width="8.42578125" style="255" customWidth="1"/>
    <col min="1026" max="1026" width="10.28515625" style="255" customWidth="1"/>
    <col min="1027" max="1027" width="8.42578125" style="255" customWidth="1"/>
    <col min="1028" max="1028" width="8.140625" style="255" customWidth="1"/>
    <col min="1029" max="1029" width="8.5703125" style="255" customWidth="1"/>
    <col min="1030" max="1030" width="8.28515625" style="255" customWidth="1"/>
    <col min="1031" max="1031" width="10" style="255" customWidth="1"/>
    <col min="1032" max="1032" width="8.42578125" style="255" customWidth="1"/>
    <col min="1033" max="1033" width="9.28515625" style="255" customWidth="1"/>
    <col min="1034" max="1034" width="8.5703125" style="255" customWidth="1"/>
    <col min="1035" max="1035" width="8.28515625" style="255" customWidth="1"/>
    <col min="1036" max="1036" width="10" style="255" customWidth="1"/>
    <col min="1037" max="1037" width="8.42578125" style="255" customWidth="1"/>
    <col min="1038" max="1038" width="9.28515625" style="255" customWidth="1"/>
    <col min="1039" max="1039" width="8.5703125" style="255" customWidth="1"/>
    <col min="1040" max="1040" width="8.28515625" style="255" customWidth="1"/>
    <col min="1041" max="1041" width="10" style="255" customWidth="1"/>
    <col min="1042" max="1042" width="8.42578125" style="255" customWidth="1"/>
    <col min="1043" max="1043" width="9.28515625" style="255" customWidth="1"/>
    <col min="1044" max="1044" width="8.5703125" style="255" customWidth="1"/>
    <col min="1045" max="1045" width="9.85546875" style="255" customWidth="1"/>
    <col min="1046" max="1046" width="10" style="255" customWidth="1"/>
    <col min="1047" max="1047" width="8.42578125" style="255" customWidth="1"/>
    <col min="1048" max="1048" width="9.28515625" style="255" customWidth="1"/>
    <col min="1049" max="1049" width="8.5703125" style="255" customWidth="1"/>
    <col min="1050" max="1050" width="10.140625" style="255" customWidth="1"/>
    <col min="1051" max="1051" width="10" style="255" customWidth="1"/>
    <col min="1052" max="1054" width="8.85546875" style="255"/>
    <col min="1055" max="1056" width="9.5703125" style="255" bestFit="1" customWidth="1"/>
    <col min="1057" max="1276" width="8.85546875" style="255"/>
    <col min="1277" max="1277" width="23.42578125" style="255" customWidth="1"/>
    <col min="1278" max="1278" width="8.42578125" style="255" customWidth="1"/>
    <col min="1279" max="1280" width="8.28515625" style="255" customWidth="1"/>
    <col min="1281" max="1281" width="8.42578125" style="255" customWidth="1"/>
    <col min="1282" max="1282" width="10.28515625" style="255" customWidth="1"/>
    <col min="1283" max="1283" width="8.42578125" style="255" customWidth="1"/>
    <col min="1284" max="1284" width="8.140625" style="255" customWidth="1"/>
    <col min="1285" max="1285" width="8.5703125" style="255" customWidth="1"/>
    <col min="1286" max="1286" width="8.28515625" style="255" customWidth="1"/>
    <col min="1287" max="1287" width="10" style="255" customWidth="1"/>
    <col min="1288" max="1288" width="8.42578125" style="255" customWidth="1"/>
    <col min="1289" max="1289" width="9.28515625" style="255" customWidth="1"/>
    <col min="1290" max="1290" width="8.5703125" style="255" customWidth="1"/>
    <col min="1291" max="1291" width="8.28515625" style="255" customWidth="1"/>
    <col min="1292" max="1292" width="10" style="255" customWidth="1"/>
    <col min="1293" max="1293" width="8.42578125" style="255" customWidth="1"/>
    <col min="1294" max="1294" width="9.28515625" style="255" customWidth="1"/>
    <col min="1295" max="1295" width="8.5703125" style="255" customWidth="1"/>
    <col min="1296" max="1296" width="8.28515625" style="255" customWidth="1"/>
    <col min="1297" max="1297" width="10" style="255" customWidth="1"/>
    <col min="1298" max="1298" width="8.42578125" style="255" customWidth="1"/>
    <col min="1299" max="1299" width="9.28515625" style="255" customWidth="1"/>
    <col min="1300" max="1300" width="8.5703125" style="255" customWidth="1"/>
    <col min="1301" max="1301" width="9.85546875" style="255" customWidth="1"/>
    <col min="1302" max="1302" width="10" style="255" customWidth="1"/>
    <col min="1303" max="1303" width="8.42578125" style="255" customWidth="1"/>
    <col min="1304" max="1304" width="9.28515625" style="255" customWidth="1"/>
    <col min="1305" max="1305" width="8.5703125" style="255" customWidth="1"/>
    <col min="1306" max="1306" width="10.140625" style="255" customWidth="1"/>
    <col min="1307" max="1307" width="10" style="255" customWidth="1"/>
    <col min="1308" max="1310" width="8.85546875" style="255"/>
    <col min="1311" max="1312" width="9.5703125" style="255" bestFit="1" customWidth="1"/>
    <col min="1313" max="1532" width="8.85546875" style="255"/>
    <col min="1533" max="1533" width="23.42578125" style="255" customWidth="1"/>
    <col min="1534" max="1534" width="8.42578125" style="255" customWidth="1"/>
    <col min="1535" max="1536" width="8.28515625" style="255" customWidth="1"/>
    <col min="1537" max="1537" width="8.42578125" style="255" customWidth="1"/>
    <col min="1538" max="1538" width="10.28515625" style="255" customWidth="1"/>
    <col min="1539" max="1539" width="8.42578125" style="255" customWidth="1"/>
    <col min="1540" max="1540" width="8.140625" style="255" customWidth="1"/>
    <col min="1541" max="1541" width="8.5703125" style="255" customWidth="1"/>
    <col min="1542" max="1542" width="8.28515625" style="255" customWidth="1"/>
    <col min="1543" max="1543" width="10" style="255" customWidth="1"/>
    <col min="1544" max="1544" width="8.42578125" style="255" customWidth="1"/>
    <col min="1545" max="1545" width="9.28515625" style="255" customWidth="1"/>
    <col min="1546" max="1546" width="8.5703125" style="255" customWidth="1"/>
    <col min="1547" max="1547" width="8.28515625" style="255" customWidth="1"/>
    <col min="1548" max="1548" width="10" style="255" customWidth="1"/>
    <col min="1549" max="1549" width="8.42578125" style="255" customWidth="1"/>
    <col min="1550" max="1550" width="9.28515625" style="255" customWidth="1"/>
    <col min="1551" max="1551" width="8.5703125" style="255" customWidth="1"/>
    <col min="1552" max="1552" width="8.28515625" style="255" customWidth="1"/>
    <col min="1553" max="1553" width="10" style="255" customWidth="1"/>
    <col min="1554" max="1554" width="8.42578125" style="255" customWidth="1"/>
    <col min="1555" max="1555" width="9.28515625" style="255" customWidth="1"/>
    <col min="1556" max="1556" width="8.5703125" style="255" customWidth="1"/>
    <col min="1557" max="1557" width="9.85546875" style="255" customWidth="1"/>
    <col min="1558" max="1558" width="10" style="255" customWidth="1"/>
    <col min="1559" max="1559" width="8.42578125" style="255" customWidth="1"/>
    <col min="1560" max="1560" width="9.28515625" style="255" customWidth="1"/>
    <col min="1561" max="1561" width="8.5703125" style="255" customWidth="1"/>
    <col min="1562" max="1562" width="10.140625" style="255" customWidth="1"/>
    <col min="1563" max="1563" width="10" style="255" customWidth="1"/>
    <col min="1564" max="1566" width="8.85546875" style="255"/>
    <col min="1567" max="1568" width="9.5703125" style="255" bestFit="1" customWidth="1"/>
    <col min="1569" max="1788" width="8.85546875" style="255"/>
    <col min="1789" max="1789" width="23.42578125" style="255" customWidth="1"/>
    <col min="1790" max="1790" width="8.42578125" style="255" customWidth="1"/>
    <col min="1791" max="1792" width="8.28515625" style="255" customWidth="1"/>
    <col min="1793" max="1793" width="8.42578125" style="255" customWidth="1"/>
    <col min="1794" max="1794" width="10.28515625" style="255" customWidth="1"/>
    <col min="1795" max="1795" width="8.42578125" style="255" customWidth="1"/>
    <col min="1796" max="1796" width="8.140625" style="255" customWidth="1"/>
    <col min="1797" max="1797" width="8.5703125" style="255" customWidth="1"/>
    <col min="1798" max="1798" width="8.28515625" style="255" customWidth="1"/>
    <col min="1799" max="1799" width="10" style="255" customWidth="1"/>
    <col min="1800" max="1800" width="8.42578125" style="255" customWidth="1"/>
    <col min="1801" max="1801" width="9.28515625" style="255" customWidth="1"/>
    <col min="1802" max="1802" width="8.5703125" style="255" customWidth="1"/>
    <col min="1803" max="1803" width="8.28515625" style="255" customWidth="1"/>
    <col min="1804" max="1804" width="10" style="255" customWidth="1"/>
    <col min="1805" max="1805" width="8.42578125" style="255" customWidth="1"/>
    <col min="1806" max="1806" width="9.28515625" style="255" customWidth="1"/>
    <col min="1807" max="1807" width="8.5703125" style="255" customWidth="1"/>
    <col min="1808" max="1808" width="8.28515625" style="255" customWidth="1"/>
    <col min="1809" max="1809" width="10" style="255" customWidth="1"/>
    <col min="1810" max="1810" width="8.42578125" style="255" customWidth="1"/>
    <col min="1811" max="1811" width="9.28515625" style="255" customWidth="1"/>
    <col min="1812" max="1812" width="8.5703125" style="255" customWidth="1"/>
    <col min="1813" max="1813" width="9.85546875" style="255" customWidth="1"/>
    <col min="1814" max="1814" width="10" style="255" customWidth="1"/>
    <col min="1815" max="1815" width="8.42578125" style="255" customWidth="1"/>
    <col min="1816" max="1816" width="9.28515625" style="255" customWidth="1"/>
    <col min="1817" max="1817" width="8.5703125" style="255" customWidth="1"/>
    <col min="1818" max="1818" width="10.140625" style="255" customWidth="1"/>
    <col min="1819" max="1819" width="10" style="255" customWidth="1"/>
    <col min="1820" max="1822" width="8.85546875" style="255"/>
    <col min="1823" max="1824" width="9.5703125" style="255" bestFit="1" customWidth="1"/>
    <col min="1825" max="2044" width="8.85546875" style="255"/>
    <col min="2045" max="2045" width="23.42578125" style="255" customWidth="1"/>
    <col min="2046" max="2046" width="8.42578125" style="255" customWidth="1"/>
    <col min="2047" max="2048" width="8.28515625" style="255" customWidth="1"/>
    <col min="2049" max="2049" width="8.42578125" style="255" customWidth="1"/>
    <col min="2050" max="2050" width="10.28515625" style="255" customWidth="1"/>
    <col min="2051" max="2051" width="8.42578125" style="255" customWidth="1"/>
    <col min="2052" max="2052" width="8.140625" style="255" customWidth="1"/>
    <col min="2053" max="2053" width="8.5703125" style="255" customWidth="1"/>
    <col min="2054" max="2054" width="8.28515625" style="255" customWidth="1"/>
    <col min="2055" max="2055" width="10" style="255" customWidth="1"/>
    <col min="2056" max="2056" width="8.42578125" style="255" customWidth="1"/>
    <col min="2057" max="2057" width="9.28515625" style="255" customWidth="1"/>
    <col min="2058" max="2058" width="8.5703125" style="255" customWidth="1"/>
    <col min="2059" max="2059" width="8.28515625" style="255" customWidth="1"/>
    <col min="2060" max="2060" width="10" style="255" customWidth="1"/>
    <col min="2061" max="2061" width="8.42578125" style="255" customWidth="1"/>
    <col min="2062" max="2062" width="9.28515625" style="255" customWidth="1"/>
    <col min="2063" max="2063" width="8.5703125" style="255" customWidth="1"/>
    <col min="2064" max="2064" width="8.28515625" style="255" customWidth="1"/>
    <col min="2065" max="2065" width="10" style="255" customWidth="1"/>
    <col min="2066" max="2066" width="8.42578125" style="255" customWidth="1"/>
    <col min="2067" max="2067" width="9.28515625" style="255" customWidth="1"/>
    <col min="2068" max="2068" width="8.5703125" style="255" customWidth="1"/>
    <col min="2069" max="2069" width="9.85546875" style="255" customWidth="1"/>
    <col min="2070" max="2070" width="10" style="255" customWidth="1"/>
    <col min="2071" max="2071" width="8.42578125" style="255" customWidth="1"/>
    <col min="2072" max="2072" width="9.28515625" style="255" customWidth="1"/>
    <col min="2073" max="2073" width="8.5703125" style="255" customWidth="1"/>
    <col min="2074" max="2074" width="10.140625" style="255" customWidth="1"/>
    <col min="2075" max="2075" width="10" style="255" customWidth="1"/>
    <col min="2076" max="2078" width="8.85546875" style="255"/>
    <col min="2079" max="2080" width="9.5703125" style="255" bestFit="1" customWidth="1"/>
    <col min="2081" max="2300" width="8.85546875" style="255"/>
    <col min="2301" max="2301" width="23.42578125" style="255" customWidth="1"/>
    <col min="2302" max="2302" width="8.42578125" style="255" customWidth="1"/>
    <col min="2303" max="2304" width="8.28515625" style="255" customWidth="1"/>
    <col min="2305" max="2305" width="8.42578125" style="255" customWidth="1"/>
    <col min="2306" max="2306" width="10.28515625" style="255" customWidth="1"/>
    <col min="2307" max="2307" width="8.42578125" style="255" customWidth="1"/>
    <col min="2308" max="2308" width="8.140625" style="255" customWidth="1"/>
    <col min="2309" max="2309" width="8.5703125" style="255" customWidth="1"/>
    <col min="2310" max="2310" width="8.28515625" style="255" customWidth="1"/>
    <col min="2311" max="2311" width="10" style="255" customWidth="1"/>
    <col min="2312" max="2312" width="8.42578125" style="255" customWidth="1"/>
    <col min="2313" max="2313" width="9.28515625" style="255" customWidth="1"/>
    <col min="2314" max="2314" width="8.5703125" style="255" customWidth="1"/>
    <col min="2315" max="2315" width="8.28515625" style="255" customWidth="1"/>
    <col min="2316" max="2316" width="10" style="255" customWidth="1"/>
    <col min="2317" max="2317" width="8.42578125" style="255" customWidth="1"/>
    <col min="2318" max="2318" width="9.28515625" style="255" customWidth="1"/>
    <col min="2319" max="2319" width="8.5703125" style="255" customWidth="1"/>
    <col min="2320" max="2320" width="8.28515625" style="255" customWidth="1"/>
    <col min="2321" max="2321" width="10" style="255" customWidth="1"/>
    <col min="2322" max="2322" width="8.42578125" style="255" customWidth="1"/>
    <col min="2323" max="2323" width="9.28515625" style="255" customWidth="1"/>
    <col min="2324" max="2324" width="8.5703125" style="255" customWidth="1"/>
    <col min="2325" max="2325" width="9.85546875" style="255" customWidth="1"/>
    <col min="2326" max="2326" width="10" style="255" customWidth="1"/>
    <col min="2327" max="2327" width="8.42578125" style="255" customWidth="1"/>
    <col min="2328" max="2328" width="9.28515625" style="255" customWidth="1"/>
    <col min="2329" max="2329" width="8.5703125" style="255" customWidth="1"/>
    <col min="2330" max="2330" width="10.140625" style="255" customWidth="1"/>
    <col min="2331" max="2331" width="10" style="255" customWidth="1"/>
    <col min="2332" max="2334" width="8.85546875" style="255"/>
    <col min="2335" max="2336" width="9.5703125" style="255" bestFit="1" customWidth="1"/>
    <col min="2337" max="2556" width="8.85546875" style="255"/>
    <col min="2557" max="2557" width="23.42578125" style="255" customWidth="1"/>
    <col min="2558" max="2558" width="8.42578125" style="255" customWidth="1"/>
    <col min="2559" max="2560" width="8.28515625" style="255" customWidth="1"/>
    <col min="2561" max="2561" width="8.42578125" style="255" customWidth="1"/>
    <col min="2562" max="2562" width="10.28515625" style="255" customWidth="1"/>
    <col min="2563" max="2563" width="8.42578125" style="255" customWidth="1"/>
    <col min="2564" max="2564" width="8.140625" style="255" customWidth="1"/>
    <col min="2565" max="2565" width="8.5703125" style="255" customWidth="1"/>
    <col min="2566" max="2566" width="8.28515625" style="255" customWidth="1"/>
    <col min="2567" max="2567" width="10" style="255" customWidth="1"/>
    <col min="2568" max="2568" width="8.42578125" style="255" customWidth="1"/>
    <col min="2569" max="2569" width="9.28515625" style="255" customWidth="1"/>
    <col min="2570" max="2570" width="8.5703125" style="255" customWidth="1"/>
    <col min="2571" max="2571" width="8.28515625" style="255" customWidth="1"/>
    <col min="2572" max="2572" width="10" style="255" customWidth="1"/>
    <col min="2573" max="2573" width="8.42578125" style="255" customWidth="1"/>
    <col min="2574" max="2574" width="9.28515625" style="255" customWidth="1"/>
    <col min="2575" max="2575" width="8.5703125" style="255" customWidth="1"/>
    <col min="2576" max="2576" width="8.28515625" style="255" customWidth="1"/>
    <col min="2577" max="2577" width="10" style="255" customWidth="1"/>
    <col min="2578" max="2578" width="8.42578125" style="255" customWidth="1"/>
    <col min="2579" max="2579" width="9.28515625" style="255" customWidth="1"/>
    <col min="2580" max="2580" width="8.5703125" style="255" customWidth="1"/>
    <col min="2581" max="2581" width="9.85546875" style="255" customWidth="1"/>
    <col min="2582" max="2582" width="10" style="255" customWidth="1"/>
    <col min="2583" max="2583" width="8.42578125" style="255" customWidth="1"/>
    <col min="2584" max="2584" width="9.28515625" style="255" customWidth="1"/>
    <col min="2585" max="2585" width="8.5703125" style="255" customWidth="1"/>
    <col min="2586" max="2586" width="10.140625" style="255" customWidth="1"/>
    <col min="2587" max="2587" width="10" style="255" customWidth="1"/>
    <col min="2588" max="2590" width="8.85546875" style="255"/>
    <col min="2591" max="2592" width="9.5703125" style="255" bestFit="1" customWidth="1"/>
    <col min="2593" max="2812" width="8.85546875" style="255"/>
    <col min="2813" max="2813" width="23.42578125" style="255" customWidth="1"/>
    <col min="2814" max="2814" width="8.42578125" style="255" customWidth="1"/>
    <col min="2815" max="2816" width="8.28515625" style="255" customWidth="1"/>
    <col min="2817" max="2817" width="8.42578125" style="255" customWidth="1"/>
    <col min="2818" max="2818" width="10.28515625" style="255" customWidth="1"/>
    <col min="2819" max="2819" width="8.42578125" style="255" customWidth="1"/>
    <col min="2820" max="2820" width="8.140625" style="255" customWidth="1"/>
    <col min="2821" max="2821" width="8.5703125" style="255" customWidth="1"/>
    <col min="2822" max="2822" width="8.28515625" style="255" customWidth="1"/>
    <col min="2823" max="2823" width="10" style="255" customWidth="1"/>
    <col min="2824" max="2824" width="8.42578125" style="255" customWidth="1"/>
    <col min="2825" max="2825" width="9.28515625" style="255" customWidth="1"/>
    <col min="2826" max="2826" width="8.5703125" style="255" customWidth="1"/>
    <col min="2827" max="2827" width="8.28515625" style="255" customWidth="1"/>
    <col min="2828" max="2828" width="10" style="255" customWidth="1"/>
    <col min="2829" max="2829" width="8.42578125" style="255" customWidth="1"/>
    <col min="2830" max="2830" width="9.28515625" style="255" customWidth="1"/>
    <col min="2831" max="2831" width="8.5703125" style="255" customWidth="1"/>
    <col min="2832" max="2832" width="8.28515625" style="255" customWidth="1"/>
    <col min="2833" max="2833" width="10" style="255" customWidth="1"/>
    <col min="2834" max="2834" width="8.42578125" style="255" customWidth="1"/>
    <col min="2835" max="2835" width="9.28515625" style="255" customWidth="1"/>
    <col min="2836" max="2836" width="8.5703125" style="255" customWidth="1"/>
    <col min="2837" max="2837" width="9.85546875" style="255" customWidth="1"/>
    <col min="2838" max="2838" width="10" style="255" customWidth="1"/>
    <col min="2839" max="2839" width="8.42578125" style="255" customWidth="1"/>
    <col min="2840" max="2840" width="9.28515625" style="255" customWidth="1"/>
    <col min="2841" max="2841" width="8.5703125" style="255" customWidth="1"/>
    <col min="2842" max="2842" width="10.140625" style="255" customWidth="1"/>
    <col min="2843" max="2843" width="10" style="255" customWidth="1"/>
    <col min="2844" max="2846" width="8.85546875" style="255"/>
    <col min="2847" max="2848" width="9.5703125" style="255" bestFit="1" customWidth="1"/>
    <col min="2849" max="3068" width="8.85546875" style="255"/>
    <col min="3069" max="3069" width="23.42578125" style="255" customWidth="1"/>
    <col min="3070" max="3070" width="8.42578125" style="255" customWidth="1"/>
    <col min="3071" max="3072" width="8.28515625" style="255" customWidth="1"/>
    <col min="3073" max="3073" width="8.42578125" style="255" customWidth="1"/>
    <col min="3074" max="3074" width="10.28515625" style="255" customWidth="1"/>
    <col min="3075" max="3075" width="8.42578125" style="255" customWidth="1"/>
    <col min="3076" max="3076" width="8.140625" style="255" customWidth="1"/>
    <col min="3077" max="3077" width="8.5703125" style="255" customWidth="1"/>
    <col min="3078" max="3078" width="8.28515625" style="255" customWidth="1"/>
    <col min="3079" max="3079" width="10" style="255" customWidth="1"/>
    <col min="3080" max="3080" width="8.42578125" style="255" customWidth="1"/>
    <col min="3081" max="3081" width="9.28515625" style="255" customWidth="1"/>
    <col min="3082" max="3082" width="8.5703125" style="255" customWidth="1"/>
    <col min="3083" max="3083" width="8.28515625" style="255" customWidth="1"/>
    <col min="3084" max="3084" width="10" style="255" customWidth="1"/>
    <col min="3085" max="3085" width="8.42578125" style="255" customWidth="1"/>
    <col min="3086" max="3086" width="9.28515625" style="255" customWidth="1"/>
    <col min="3087" max="3087" width="8.5703125" style="255" customWidth="1"/>
    <col min="3088" max="3088" width="8.28515625" style="255" customWidth="1"/>
    <col min="3089" max="3089" width="10" style="255" customWidth="1"/>
    <col min="3090" max="3090" width="8.42578125" style="255" customWidth="1"/>
    <col min="3091" max="3091" width="9.28515625" style="255" customWidth="1"/>
    <col min="3092" max="3092" width="8.5703125" style="255" customWidth="1"/>
    <col min="3093" max="3093" width="9.85546875" style="255" customWidth="1"/>
    <col min="3094" max="3094" width="10" style="255" customWidth="1"/>
    <col min="3095" max="3095" width="8.42578125" style="255" customWidth="1"/>
    <col min="3096" max="3096" width="9.28515625" style="255" customWidth="1"/>
    <col min="3097" max="3097" width="8.5703125" style="255" customWidth="1"/>
    <col min="3098" max="3098" width="10.140625" style="255" customWidth="1"/>
    <col min="3099" max="3099" width="10" style="255" customWidth="1"/>
    <col min="3100" max="3102" width="8.85546875" style="255"/>
    <col min="3103" max="3104" width="9.5703125" style="255" bestFit="1" customWidth="1"/>
    <col min="3105" max="3324" width="8.85546875" style="255"/>
    <col min="3325" max="3325" width="23.42578125" style="255" customWidth="1"/>
    <col min="3326" max="3326" width="8.42578125" style="255" customWidth="1"/>
    <col min="3327" max="3328" width="8.28515625" style="255" customWidth="1"/>
    <col min="3329" max="3329" width="8.42578125" style="255" customWidth="1"/>
    <col min="3330" max="3330" width="10.28515625" style="255" customWidth="1"/>
    <col min="3331" max="3331" width="8.42578125" style="255" customWidth="1"/>
    <col min="3332" max="3332" width="8.140625" style="255" customWidth="1"/>
    <col min="3333" max="3333" width="8.5703125" style="255" customWidth="1"/>
    <col min="3334" max="3334" width="8.28515625" style="255" customWidth="1"/>
    <col min="3335" max="3335" width="10" style="255" customWidth="1"/>
    <col min="3336" max="3336" width="8.42578125" style="255" customWidth="1"/>
    <col min="3337" max="3337" width="9.28515625" style="255" customWidth="1"/>
    <col min="3338" max="3338" width="8.5703125" style="255" customWidth="1"/>
    <col min="3339" max="3339" width="8.28515625" style="255" customWidth="1"/>
    <col min="3340" max="3340" width="10" style="255" customWidth="1"/>
    <col min="3341" max="3341" width="8.42578125" style="255" customWidth="1"/>
    <col min="3342" max="3342" width="9.28515625" style="255" customWidth="1"/>
    <col min="3343" max="3343" width="8.5703125" style="255" customWidth="1"/>
    <col min="3344" max="3344" width="8.28515625" style="255" customWidth="1"/>
    <col min="3345" max="3345" width="10" style="255" customWidth="1"/>
    <col min="3346" max="3346" width="8.42578125" style="255" customWidth="1"/>
    <col min="3347" max="3347" width="9.28515625" style="255" customWidth="1"/>
    <col min="3348" max="3348" width="8.5703125" style="255" customWidth="1"/>
    <col min="3349" max="3349" width="9.85546875" style="255" customWidth="1"/>
    <col min="3350" max="3350" width="10" style="255" customWidth="1"/>
    <col min="3351" max="3351" width="8.42578125" style="255" customWidth="1"/>
    <col min="3352" max="3352" width="9.28515625" style="255" customWidth="1"/>
    <col min="3353" max="3353" width="8.5703125" style="255" customWidth="1"/>
    <col min="3354" max="3354" width="10.140625" style="255" customWidth="1"/>
    <col min="3355" max="3355" width="10" style="255" customWidth="1"/>
    <col min="3356" max="3358" width="8.85546875" style="255"/>
    <col min="3359" max="3360" width="9.5703125" style="255" bestFit="1" customWidth="1"/>
    <col min="3361" max="3580" width="8.85546875" style="255"/>
    <col min="3581" max="3581" width="23.42578125" style="255" customWidth="1"/>
    <col min="3582" max="3582" width="8.42578125" style="255" customWidth="1"/>
    <col min="3583" max="3584" width="8.28515625" style="255" customWidth="1"/>
    <col min="3585" max="3585" width="8.42578125" style="255" customWidth="1"/>
    <col min="3586" max="3586" width="10.28515625" style="255" customWidth="1"/>
    <col min="3587" max="3587" width="8.42578125" style="255" customWidth="1"/>
    <col min="3588" max="3588" width="8.140625" style="255" customWidth="1"/>
    <col min="3589" max="3589" width="8.5703125" style="255" customWidth="1"/>
    <col min="3590" max="3590" width="8.28515625" style="255" customWidth="1"/>
    <col min="3591" max="3591" width="10" style="255" customWidth="1"/>
    <col min="3592" max="3592" width="8.42578125" style="255" customWidth="1"/>
    <col min="3593" max="3593" width="9.28515625" style="255" customWidth="1"/>
    <col min="3594" max="3594" width="8.5703125" style="255" customWidth="1"/>
    <col min="3595" max="3595" width="8.28515625" style="255" customWidth="1"/>
    <col min="3596" max="3596" width="10" style="255" customWidth="1"/>
    <col min="3597" max="3597" width="8.42578125" style="255" customWidth="1"/>
    <col min="3598" max="3598" width="9.28515625" style="255" customWidth="1"/>
    <col min="3599" max="3599" width="8.5703125" style="255" customWidth="1"/>
    <col min="3600" max="3600" width="8.28515625" style="255" customWidth="1"/>
    <col min="3601" max="3601" width="10" style="255" customWidth="1"/>
    <col min="3602" max="3602" width="8.42578125" style="255" customWidth="1"/>
    <col min="3603" max="3603" width="9.28515625" style="255" customWidth="1"/>
    <col min="3604" max="3604" width="8.5703125" style="255" customWidth="1"/>
    <col min="3605" max="3605" width="9.85546875" style="255" customWidth="1"/>
    <col min="3606" max="3606" width="10" style="255" customWidth="1"/>
    <col min="3607" max="3607" width="8.42578125" style="255" customWidth="1"/>
    <col min="3608" max="3608" width="9.28515625" style="255" customWidth="1"/>
    <col min="3609" max="3609" width="8.5703125" style="255" customWidth="1"/>
    <col min="3610" max="3610" width="10.140625" style="255" customWidth="1"/>
    <col min="3611" max="3611" width="10" style="255" customWidth="1"/>
    <col min="3612" max="3614" width="8.85546875" style="255"/>
    <col min="3615" max="3616" width="9.5703125" style="255" bestFit="1" customWidth="1"/>
    <col min="3617" max="3836" width="8.85546875" style="255"/>
    <col min="3837" max="3837" width="23.42578125" style="255" customWidth="1"/>
    <col min="3838" max="3838" width="8.42578125" style="255" customWidth="1"/>
    <col min="3839" max="3840" width="8.28515625" style="255" customWidth="1"/>
    <col min="3841" max="3841" width="8.42578125" style="255" customWidth="1"/>
    <col min="3842" max="3842" width="10.28515625" style="255" customWidth="1"/>
    <col min="3843" max="3843" width="8.42578125" style="255" customWidth="1"/>
    <col min="3844" max="3844" width="8.140625" style="255" customWidth="1"/>
    <col min="3845" max="3845" width="8.5703125" style="255" customWidth="1"/>
    <col min="3846" max="3846" width="8.28515625" style="255" customWidth="1"/>
    <col min="3847" max="3847" width="10" style="255" customWidth="1"/>
    <col min="3848" max="3848" width="8.42578125" style="255" customWidth="1"/>
    <col min="3849" max="3849" width="9.28515625" style="255" customWidth="1"/>
    <col min="3850" max="3850" width="8.5703125" style="255" customWidth="1"/>
    <col min="3851" max="3851" width="8.28515625" style="255" customWidth="1"/>
    <col min="3852" max="3852" width="10" style="255" customWidth="1"/>
    <col min="3853" max="3853" width="8.42578125" style="255" customWidth="1"/>
    <col min="3854" max="3854" width="9.28515625" style="255" customWidth="1"/>
    <col min="3855" max="3855" width="8.5703125" style="255" customWidth="1"/>
    <col min="3856" max="3856" width="8.28515625" style="255" customWidth="1"/>
    <col min="3857" max="3857" width="10" style="255" customWidth="1"/>
    <col min="3858" max="3858" width="8.42578125" style="255" customWidth="1"/>
    <col min="3859" max="3859" width="9.28515625" style="255" customWidth="1"/>
    <col min="3860" max="3860" width="8.5703125" style="255" customWidth="1"/>
    <col min="3861" max="3861" width="9.85546875" style="255" customWidth="1"/>
    <col min="3862" max="3862" width="10" style="255" customWidth="1"/>
    <col min="3863" max="3863" width="8.42578125" style="255" customWidth="1"/>
    <col min="3864" max="3864" width="9.28515625" style="255" customWidth="1"/>
    <col min="3865" max="3865" width="8.5703125" style="255" customWidth="1"/>
    <col min="3866" max="3866" width="10.140625" style="255" customWidth="1"/>
    <col min="3867" max="3867" width="10" style="255" customWidth="1"/>
    <col min="3868" max="3870" width="8.85546875" style="255"/>
    <col min="3871" max="3872" width="9.5703125" style="255" bestFit="1" customWidth="1"/>
    <col min="3873" max="4092" width="8.85546875" style="255"/>
    <col min="4093" max="4093" width="23.42578125" style="255" customWidth="1"/>
    <col min="4094" max="4094" width="8.42578125" style="255" customWidth="1"/>
    <col min="4095" max="4096" width="8.28515625" style="255" customWidth="1"/>
    <col min="4097" max="4097" width="8.42578125" style="255" customWidth="1"/>
    <col min="4098" max="4098" width="10.28515625" style="255" customWidth="1"/>
    <col min="4099" max="4099" width="8.42578125" style="255" customWidth="1"/>
    <col min="4100" max="4100" width="8.140625" style="255" customWidth="1"/>
    <col min="4101" max="4101" width="8.5703125" style="255" customWidth="1"/>
    <col min="4102" max="4102" width="8.28515625" style="255" customWidth="1"/>
    <col min="4103" max="4103" width="10" style="255" customWidth="1"/>
    <col min="4104" max="4104" width="8.42578125" style="255" customWidth="1"/>
    <col min="4105" max="4105" width="9.28515625" style="255" customWidth="1"/>
    <col min="4106" max="4106" width="8.5703125" style="255" customWidth="1"/>
    <col min="4107" max="4107" width="8.28515625" style="255" customWidth="1"/>
    <col min="4108" max="4108" width="10" style="255" customWidth="1"/>
    <col min="4109" max="4109" width="8.42578125" style="255" customWidth="1"/>
    <col min="4110" max="4110" width="9.28515625" style="255" customWidth="1"/>
    <col min="4111" max="4111" width="8.5703125" style="255" customWidth="1"/>
    <col min="4112" max="4112" width="8.28515625" style="255" customWidth="1"/>
    <col min="4113" max="4113" width="10" style="255" customWidth="1"/>
    <col min="4114" max="4114" width="8.42578125" style="255" customWidth="1"/>
    <col min="4115" max="4115" width="9.28515625" style="255" customWidth="1"/>
    <col min="4116" max="4116" width="8.5703125" style="255" customWidth="1"/>
    <col min="4117" max="4117" width="9.85546875" style="255" customWidth="1"/>
    <col min="4118" max="4118" width="10" style="255" customWidth="1"/>
    <col min="4119" max="4119" width="8.42578125" style="255" customWidth="1"/>
    <col min="4120" max="4120" width="9.28515625" style="255" customWidth="1"/>
    <col min="4121" max="4121" width="8.5703125" style="255" customWidth="1"/>
    <col min="4122" max="4122" width="10.140625" style="255" customWidth="1"/>
    <col min="4123" max="4123" width="10" style="255" customWidth="1"/>
    <col min="4124" max="4126" width="8.85546875" style="255"/>
    <col min="4127" max="4128" width="9.5703125" style="255" bestFit="1" customWidth="1"/>
    <col min="4129" max="4348" width="8.85546875" style="255"/>
    <col min="4349" max="4349" width="23.42578125" style="255" customWidth="1"/>
    <col min="4350" max="4350" width="8.42578125" style="255" customWidth="1"/>
    <col min="4351" max="4352" width="8.28515625" style="255" customWidth="1"/>
    <col min="4353" max="4353" width="8.42578125" style="255" customWidth="1"/>
    <col min="4354" max="4354" width="10.28515625" style="255" customWidth="1"/>
    <col min="4355" max="4355" width="8.42578125" style="255" customWidth="1"/>
    <col min="4356" max="4356" width="8.140625" style="255" customWidth="1"/>
    <col min="4357" max="4357" width="8.5703125" style="255" customWidth="1"/>
    <col min="4358" max="4358" width="8.28515625" style="255" customWidth="1"/>
    <col min="4359" max="4359" width="10" style="255" customWidth="1"/>
    <col min="4360" max="4360" width="8.42578125" style="255" customWidth="1"/>
    <col min="4361" max="4361" width="9.28515625" style="255" customWidth="1"/>
    <col min="4362" max="4362" width="8.5703125" style="255" customWidth="1"/>
    <col min="4363" max="4363" width="8.28515625" style="255" customWidth="1"/>
    <col min="4364" max="4364" width="10" style="255" customWidth="1"/>
    <col min="4365" max="4365" width="8.42578125" style="255" customWidth="1"/>
    <col min="4366" max="4366" width="9.28515625" style="255" customWidth="1"/>
    <col min="4367" max="4367" width="8.5703125" style="255" customWidth="1"/>
    <col min="4368" max="4368" width="8.28515625" style="255" customWidth="1"/>
    <col min="4369" max="4369" width="10" style="255" customWidth="1"/>
    <col min="4370" max="4370" width="8.42578125" style="255" customWidth="1"/>
    <col min="4371" max="4371" width="9.28515625" style="255" customWidth="1"/>
    <col min="4372" max="4372" width="8.5703125" style="255" customWidth="1"/>
    <col min="4373" max="4373" width="9.85546875" style="255" customWidth="1"/>
    <col min="4374" max="4374" width="10" style="255" customWidth="1"/>
    <col min="4375" max="4375" width="8.42578125" style="255" customWidth="1"/>
    <col min="4376" max="4376" width="9.28515625" style="255" customWidth="1"/>
    <col min="4377" max="4377" width="8.5703125" style="255" customWidth="1"/>
    <col min="4378" max="4378" width="10.140625" style="255" customWidth="1"/>
    <col min="4379" max="4379" width="10" style="255" customWidth="1"/>
    <col min="4380" max="4382" width="8.85546875" style="255"/>
    <col min="4383" max="4384" width="9.5703125" style="255" bestFit="1" customWidth="1"/>
    <col min="4385" max="4604" width="8.85546875" style="255"/>
    <col min="4605" max="4605" width="23.42578125" style="255" customWidth="1"/>
    <col min="4606" max="4606" width="8.42578125" style="255" customWidth="1"/>
    <col min="4607" max="4608" width="8.28515625" style="255" customWidth="1"/>
    <col min="4609" max="4609" width="8.42578125" style="255" customWidth="1"/>
    <col min="4610" max="4610" width="10.28515625" style="255" customWidth="1"/>
    <col min="4611" max="4611" width="8.42578125" style="255" customWidth="1"/>
    <col min="4612" max="4612" width="8.140625" style="255" customWidth="1"/>
    <col min="4613" max="4613" width="8.5703125" style="255" customWidth="1"/>
    <col min="4614" max="4614" width="8.28515625" style="255" customWidth="1"/>
    <col min="4615" max="4615" width="10" style="255" customWidth="1"/>
    <col min="4616" max="4616" width="8.42578125" style="255" customWidth="1"/>
    <col min="4617" max="4617" width="9.28515625" style="255" customWidth="1"/>
    <col min="4618" max="4618" width="8.5703125" style="255" customWidth="1"/>
    <col min="4619" max="4619" width="8.28515625" style="255" customWidth="1"/>
    <col min="4620" max="4620" width="10" style="255" customWidth="1"/>
    <col min="4621" max="4621" width="8.42578125" style="255" customWidth="1"/>
    <col min="4622" max="4622" width="9.28515625" style="255" customWidth="1"/>
    <col min="4623" max="4623" width="8.5703125" style="255" customWidth="1"/>
    <col min="4624" max="4624" width="8.28515625" style="255" customWidth="1"/>
    <col min="4625" max="4625" width="10" style="255" customWidth="1"/>
    <col min="4626" max="4626" width="8.42578125" style="255" customWidth="1"/>
    <col min="4627" max="4627" width="9.28515625" style="255" customWidth="1"/>
    <col min="4628" max="4628" width="8.5703125" style="255" customWidth="1"/>
    <col min="4629" max="4629" width="9.85546875" style="255" customWidth="1"/>
    <col min="4630" max="4630" width="10" style="255" customWidth="1"/>
    <col min="4631" max="4631" width="8.42578125" style="255" customWidth="1"/>
    <col min="4632" max="4632" width="9.28515625" style="255" customWidth="1"/>
    <col min="4633" max="4633" width="8.5703125" style="255" customWidth="1"/>
    <col min="4634" max="4634" width="10.140625" style="255" customWidth="1"/>
    <col min="4635" max="4635" width="10" style="255" customWidth="1"/>
    <col min="4636" max="4638" width="8.85546875" style="255"/>
    <col min="4639" max="4640" width="9.5703125" style="255" bestFit="1" customWidth="1"/>
    <col min="4641" max="4860" width="8.85546875" style="255"/>
    <col min="4861" max="4861" width="23.42578125" style="255" customWidth="1"/>
    <col min="4862" max="4862" width="8.42578125" style="255" customWidth="1"/>
    <col min="4863" max="4864" width="8.28515625" style="255" customWidth="1"/>
    <col min="4865" max="4865" width="8.42578125" style="255" customWidth="1"/>
    <col min="4866" max="4866" width="10.28515625" style="255" customWidth="1"/>
    <col min="4867" max="4867" width="8.42578125" style="255" customWidth="1"/>
    <col min="4868" max="4868" width="8.140625" style="255" customWidth="1"/>
    <col min="4869" max="4869" width="8.5703125" style="255" customWidth="1"/>
    <col min="4870" max="4870" width="8.28515625" style="255" customWidth="1"/>
    <col min="4871" max="4871" width="10" style="255" customWidth="1"/>
    <col min="4872" max="4872" width="8.42578125" style="255" customWidth="1"/>
    <col min="4873" max="4873" width="9.28515625" style="255" customWidth="1"/>
    <col min="4874" max="4874" width="8.5703125" style="255" customWidth="1"/>
    <col min="4875" max="4875" width="8.28515625" style="255" customWidth="1"/>
    <col min="4876" max="4876" width="10" style="255" customWidth="1"/>
    <col min="4877" max="4877" width="8.42578125" style="255" customWidth="1"/>
    <col min="4878" max="4878" width="9.28515625" style="255" customWidth="1"/>
    <col min="4879" max="4879" width="8.5703125" style="255" customWidth="1"/>
    <col min="4880" max="4880" width="8.28515625" style="255" customWidth="1"/>
    <col min="4881" max="4881" width="10" style="255" customWidth="1"/>
    <col min="4882" max="4882" width="8.42578125" style="255" customWidth="1"/>
    <col min="4883" max="4883" width="9.28515625" style="255" customWidth="1"/>
    <col min="4884" max="4884" width="8.5703125" style="255" customWidth="1"/>
    <col min="4885" max="4885" width="9.85546875" style="255" customWidth="1"/>
    <col min="4886" max="4886" width="10" style="255" customWidth="1"/>
    <col min="4887" max="4887" width="8.42578125" style="255" customWidth="1"/>
    <col min="4888" max="4888" width="9.28515625" style="255" customWidth="1"/>
    <col min="4889" max="4889" width="8.5703125" style="255" customWidth="1"/>
    <col min="4890" max="4890" width="10.140625" style="255" customWidth="1"/>
    <col min="4891" max="4891" width="10" style="255" customWidth="1"/>
    <col min="4892" max="4894" width="8.85546875" style="255"/>
    <col min="4895" max="4896" width="9.5703125" style="255" bestFit="1" customWidth="1"/>
    <col min="4897" max="5116" width="8.85546875" style="255"/>
    <col min="5117" max="5117" width="23.42578125" style="255" customWidth="1"/>
    <col min="5118" max="5118" width="8.42578125" style="255" customWidth="1"/>
    <col min="5119" max="5120" width="8.28515625" style="255" customWidth="1"/>
    <col min="5121" max="5121" width="8.42578125" style="255" customWidth="1"/>
    <col min="5122" max="5122" width="10.28515625" style="255" customWidth="1"/>
    <col min="5123" max="5123" width="8.42578125" style="255" customWidth="1"/>
    <col min="5124" max="5124" width="8.140625" style="255" customWidth="1"/>
    <col min="5125" max="5125" width="8.5703125" style="255" customWidth="1"/>
    <col min="5126" max="5126" width="8.28515625" style="255" customWidth="1"/>
    <col min="5127" max="5127" width="10" style="255" customWidth="1"/>
    <col min="5128" max="5128" width="8.42578125" style="255" customWidth="1"/>
    <col min="5129" max="5129" width="9.28515625" style="255" customWidth="1"/>
    <col min="5130" max="5130" width="8.5703125" style="255" customWidth="1"/>
    <col min="5131" max="5131" width="8.28515625" style="255" customWidth="1"/>
    <col min="5132" max="5132" width="10" style="255" customWidth="1"/>
    <col min="5133" max="5133" width="8.42578125" style="255" customWidth="1"/>
    <col min="5134" max="5134" width="9.28515625" style="255" customWidth="1"/>
    <col min="5135" max="5135" width="8.5703125" style="255" customWidth="1"/>
    <col min="5136" max="5136" width="8.28515625" style="255" customWidth="1"/>
    <col min="5137" max="5137" width="10" style="255" customWidth="1"/>
    <col min="5138" max="5138" width="8.42578125" style="255" customWidth="1"/>
    <col min="5139" max="5139" width="9.28515625" style="255" customWidth="1"/>
    <col min="5140" max="5140" width="8.5703125" style="255" customWidth="1"/>
    <col min="5141" max="5141" width="9.85546875" style="255" customWidth="1"/>
    <col min="5142" max="5142" width="10" style="255" customWidth="1"/>
    <col min="5143" max="5143" width="8.42578125" style="255" customWidth="1"/>
    <col min="5144" max="5144" width="9.28515625" style="255" customWidth="1"/>
    <col min="5145" max="5145" width="8.5703125" style="255" customWidth="1"/>
    <col min="5146" max="5146" width="10.140625" style="255" customWidth="1"/>
    <col min="5147" max="5147" width="10" style="255" customWidth="1"/>
    <col min="5148" max="5150" width="8.85546875" style="255"/>
    <col min="5151" max="5152" width="9.5703125" style="255" bestFit="1" customWidth="1"/>
    <col min="5153" max="5372" width="8.85546875" style="255"/>
    <col min="5373" max="5373" width="23.42578125" style="255" customWidth="1"/>
    <col min="5374" max="5374" width="8.42578125" style="255" customWidth="1"/>
    <col min="5375" max="5376" width="8.28515625" style="255" customWidth="1"/>
    <col min="5377" max="5377" width="8.42578125" style="255" customWidth="1"/>
    <col min="5378" max="5378" width="10.28515625" style="255" customWidth="1"/>
    <col min="5379" max="5379" width="8.42578125" style="255" customWidth="1"/>
    <col min="5380" max="5380" width="8.140625" style="255" customWidth="1"/>
    <col min="5381" max="5381" width="8.5703125" style="255" customWidth="1"/>
    <col min="5382" max="5382" width="8.28515625" style="255" customWidth="1"/>
    <col min="5383" max="5383" width="10" style="255" customWidth="1"/>
    <col min="5384" max="5384" width="8.42578125" style="255" customWidth="1"/>
    <col min="5385" max="5385" width="9.28515625" style="255" customWidth="1"/>
    <col min="5386" max="5386" width="8.5703125" style="255" customWidth="1"/>
    <col min="5387" max="5387" width="8.28515625" style="255" customWidth="1"/>
    <col min="5388" max="5388" width="10" style="255" customWidth="1"/>
    <col min="5389" max="5389" width="8.42578125" style="255" customWidth="1"/>
    <col min="5390" max="5390" width="9.28515625" style="255" customWidth="1"/>
    <col min="5391" max="5391" width="8.5703125" style="255" customWidth="1"/>
    <col min="5392" max="5392" width="8.28515625" style="255" customWidth="1"/>
    <col min="5393" max="5393" width="10" style="255" customWidth="1"/>
    <col min="5394" max="5394" width="8.42578125" style="255" customWidth="1"/>
    <col min="5395" max="5395" width="9.28515625" style="255" customWidth="1"/>
    <col min="5396" max="5396" width="8.5703125" style="255" customWidth="1"/>
    <col min="5397" max="5397" width="9.85546875" style="255" customWidth="1"/>
    <col min="5398" max="5398" width="10" style="255" customWidth="1"/>
    <col min="5399" max="5399" width="8.42578125" style="255" customWidth="1"/>
    <col min="5400" max="5400" width="9.28515625" style="255" customWidth="1"/>
    <col min="5401" max="5401" width="8.5703125" style="255" customWidth="1"/>
    <col min="5402" max="5402" width="10.140625" style="255" customWidth="1"/>
    <col min="5403" max="5403" width="10" style="255" customWidth="1"/>
    <col min="5404" max="5406" width="8.85546875" style="255"/>
    <col min="5407" max="5408" width="9.5703125" style="255" bestFit="1" customWidth="1"/>
    <col min="5409" max="5628" width="8.85546875" style="255"/>
    <col min="5629" max="5629" width="23.42578125" style="255" customWidth="1"/>
    <col min="5630" max="5630" width="8.42578125" style="255" customWidth="1"/>
    <col min="5631" max="5632" width="8.28515625" style="255" customWidth="1"/>
    <col min="5633" max="5633" width="8.42578125" style="255" customWidth="1"/>
    <col min="5634" max="5634" width="10.28515625" style="255" customWidth="1"/>
    <col min="5635" max="5635" width="8.42578125" style="255" customWidth="1"/>
    <col min="5636" max="5636" width="8.140625" style="255" customWidth="1"/>
    <col min="5637" max="5637" width="8.5703125" style="255" customWidth="1"/>
    <col min="5638" max="5638" width="8.28515625" style="255" customWidth="1"/>
    <col min="5639" max="5639" width="10" style="255" customWidth="1"/>
    <col min="5640" max="5640" width="8.42578125" style="255" customWidth="1"/>
    <col min="5641" max="5641" width="9.28515625" style="255" customWidth="1"/>
    <col min="5642" max="5642" width="8.5703125" style="255" customWidth="1"/>
    <col min="5643" max="5643" width="8.28515625" style="255" customWidth="1"/>
    <col min="5644" max="5644" width="10" style="255" customWidth="1"/>
    <col min="5645" max="5645" width="8.42578125" style="255" customWidth="1"/>
    <col min="5646" max="5646" width="9.28515625" style="255" customWidth="1"/>
    <col min="5647" max="5647" width="8.5703125" style="255" customWidth="1"/>
    <col min="5648" max="5648" width="8.28515625" style="255" customWidth="1"/>
    <col min="5649" max="5649" width="10" style="255" customWidth="1"/>
    <col min="5650" max="5650" width="8.42578125" style="255" customWidth="1"/>
    <col min="5651" max="5651" width="9.28515625" style="255" customWidth="1"/>
    <col min="5652" max="5652" width="8.5703125" style="255" customWidth="1"/>
    <col min="5653" max="5653" width="9.85546875" style="255" customWidth="1"/>
    <col min="5654" max="5654" width="10" style="255" customWidth="1"/>
    <col min="5655" max="5655" width="8.42578125" style="255" customWidth="1"/>
    <col min="5656" max="5656" width="9.28515625" style="255" customWidth="1"/>
    <col min="5657" max="5657" width="8.5703125" style="255" customWidth="1"/>
    <col min="5658" max="5658" width="10.140625" style="255" customWidth="1"/>
    <col min="5659" max="5659" width="10" style="255" customWidth="1"/>
    <col min="5660" max="5662" width="8.85546875" style="255"/>
    <col min="5663" max="5664" width="9.5703125" style="255" bestFit="1" customWidth="1"/>
    <col min="5665" max="5884" width="8.85546875" style="255"/>
    <col min="5885" max="5885" width="23.42578125" style="255" customWidth="1"/>
    <col min="5886" max="5886" width="8.42578125" style="255" customWidth="1"/>
    <col min="5887" max="5888" width="8.28515625" style="255" customWidth="1"/>
    <col min="5889" max="5889" width="8.42578125" style="255" customWidth="1"/>
    <col min="5890" max="5890" width="10.28515625" style="255" customWidth="1"/>
    <col min="5891" max="5891" width="8.42578125" style="255" customWidth="1"/>
    <col min="5892" max="5892" width="8.140625" style="255" customWidth="1"/>
    <col min="5893" max="5893" width="8.5703125" style="255" customWidth="1"/>
    <col min="5894" max="5894" width="8.28515625" style="255" customWidth="1"/>
    <col min="5895" max="5895" width="10" style="255" customWidth="1"/>
    <col min="5896" max="5896" width="8.42578125" style="255" customWidth="1"/>
    <col min="5897" max="5897" width="9.28515625" style="255" customWidth="1"/>
    <col min="5898" max="5898" width="8.5703125" style="255" customWidth="1"/>
    <col min="5899" max="5899" width="8.28515625" style="255" customWidth="1"/>
    <col min="5900" max="5900" width="10" style="255" customWidth="1"/>
    <col min="5901" max="5901" width="8.42578125" style="255" customWidth="1"/>
    <col min="5902" max="5902" width="9.28515625" style="255" customWidth="1"/>
    <col min="5903" max="5903" width="8.5703125" style="255" customWidth="1"/>
    <col min="5904" max="5904" width="8.28515625" style="255" customWidth="1"/>
    <col min="5905" max="5905" width="10" style="255" customWidth="1"/>
    <col min="5906" max="5906" width="8.42578125" style="255" customWidth="1"/>
    <col min="5907" max="5907" width="9.28515625" style="255" customWidth="1"/>
    <col min="5908" max="5908" width="8.5703125" style="255" customWidth="1"/>
    <col min="5909" max="5909" width="9.85546875" style="255" customWidth="1"/>
    <col min="5910" max="5910" width="10" style="255" customWidth="1"/>
    <col min="5911" max="5911" width="8.42578125" style="255" customWidth="1"/>
    <col min="5912" max="5912" width="9.28515625" style="255" customWidth="1"/>
    <col min="5913" max="5913" width="8.5703125" style="255" customWidth="1"/>
    <col min="5914" max="5914" width="10.140625" style="255" customWidth="1"/>
    <col min="5915" max="5915" width="10" style="255" customWidth="1"/>
    <col min="5916" max="5918" width="8.85546875" style="255"/>
    <col min="5919" max="5920" width="9.5703125" style="255" bestFit="1" customWidth="1"/>
    <col min="5921" max="6140" width="8.85546875" style="255"/>
    <col min="6141" max="6141" width="23.42578125" style="255" customWidth="1"/>
    <col min="6142" max="6142" width="8.42578125" style="255" customWidth="1"/>
    <col min="6143" max="6144" width="8.28515625" style="255" customWidth="1"/>
    <col min="6145" max="6145" width="8.42578125" style="255" customWidth="1"/>
    <col min="6146" max="6146" width="10.28515625" style="255" customWidth="1"/>
    <col min="6147" max="6147" width="8.42578125" style="255" customWidth="1"/>
    <col min="6148" max="6148" width="8.140625" style="255" customWidth="1"/>
    <col min="6149" max="6149" width="8.5703125" style="255" customWidth="1"/>
    <col min="6150" max="6150" width="8.28515625" style="255" customWidth="1"/>
    <col min="6151" max="6151" width="10" style="255" customWidth="1"/>
    <col min="6152" max="6152" width="8.42578125" style="255" customWidth="1"/>
    <col min="6153" max="6153" width="9.28515625" style="255" customWidth="1"/>
    <col min="6154" max="6154" width="8.5703125" style="255" customWidth="1"/>
    <col min="6155" max="6155" width="8.28515625" style="255" customWidth="1"/>
    <col min="6156" max="6156" width="10" style="255" customWidth="1"/>
    <col min="6157" max="6157" width="8.42578125" style="255" customWidth="1"/>
    <col min="6158" max="6158" width="9.28515625" style="255" customWidth="1"/>
    <col min="6159" max="6159" width="8.5703125" style="255" customWidth="1"/>
    <col min="6160" max="6160" width="8.28515625" style="255" customWidth="1"/>
    <col min="6161" max="6161" width="10" style="255" customWidth="1"/>
    <col min="6162" max="6162" width="8.42578125" style="255" customWidth="1"/>
    <col min="6163" max="6163" width="9.28515625" style="255" customWidth="1"/>
    <col min="6164" max="6164" width="8.5703125" style="255" customWidth="1"/>
    <col min="6165" max="6165" width="9.85546875" style="255" customWidth="1"/>
    <col min="6166" max="6166" width="10" style="255" customWidth="1"/>
    <col min="6167" max="6167" width="8.42578125" style="255" customWidth="1"/>
    <col min="6168" max="6168" width="9.28515625" style="255" customWidth="1"/>
    <col min="6169" max="6169" width="8.5703125" style="255" customWidth="1"/>
    <col min="6170" max="6170" width="10.140625" style="255" customWidth="1"/>
    <col min="6171" max="6171" width="10" style="255" customWidth="1"/>
    <col min="6172" max="6174" width="8.85546875" style="255"/>
    <col min="6175" max="6176" width="9.5703125" style="255" bestFit="1" customWidth="1"/>
    <col min="6177" max="6396" width="8.85546875" style="255"/>
    <col min="6397" max="6397" width="23.42578125" style="255" customWidth="1"/>
    <col min="6398" max="6398" width="8.42578125" style="255" customWidth="1"/>
    <col min="6399" max="6400" width="8.28515625" style="255" customWidth="1"/>
    <col min="6401" max="6401" width="8.42578125" style="255" customWidth="1"/>
    <col min="6402" max="6402" width="10.28515625" style="255" customWidth="1"/>
    <col min="6403" max="6403" width="8.42578125" style="255" customWidth="1"/>
    <col min="6404" max="6404" width="8.140625" style="255" customWidth="1"/>
    <col min="6405" max="6405" width="8.5703125" style="255" customWidth="1"/>
    <col min="6406" max="6406" width="8.28515625" style="255" customWidth="1"/>
    <col min="6407" max="6407" width="10" style="255" customWidth="1"/>
    <col min="6408" max="6408" width="8.42578125" style="255" customWidth="1"/>
    <col min="6409" max="6409" width="9.28515625" style="255" customWidth="1"/>
    <col min="6410" max="6410" width="8.5703125" style="255" customWidth="1"/>
    <col min="6411" max="6411" width="8.28515625" style="255" customWidth="1"/>
    <col min="6412" max="6412" width="10" style="255" customWidth="1"/>
    <col min="6413" max="6413" width="8.42578125" style="255" customWidth="1"/>
    <col min="6414" max="6414" width="9.28515625" style="255" customWidth="1"/>
    <col min="6415" max="6415" width="8.5703125" style="255" customWidth="1"/>
    <col min="6416" max="6416" width="8.28515625" style="255" customWidth="1"/>
    <col min="6417" max="6417" width="10" style="255" customWidth="1"/>
    <col min="6418" max="6418" width="8.42578125" style="255" customWidth="1"/>
    <col min="6419" max="6419" width="9.28515625" style="255" customWidth="1"/>
    <col min="6420" max="6420" width="8.5703125" style="255" customWidth="1"/>
    <col min="6421" max="6421" width="9.85546875" style="255" customWidth="1"/>
    <col min="6422" max="6422" width="10" style="255" customWidth="1"/>
    <col min="6423" max="6423" width="8.42578125" style="255" customWidth="1"/>
    <col min="6424" max="6424" width="9.28515625" style="255" customWidth="1"/>
    <col min="6425" max="6425" width="8.5703125" style="255" customWidth="1"/>
    <col min="6426" max="6426" width="10.140625" style="255" customWidth="1"/>
    <col min="6427" max="6427" width="10" style="255" customWidth="1"/>
    <col min="6428" max="6430" width="8.85546875" style="255"/>
    <col min="6431" max="6432" width="9.5703125" style="255" bestFit="1" customWidth="1"/>
    <col min="6433" max="6652" width="8.85546875" style="255"/>
    <col min="6653" max="6653" width="23.42578125" style="255" customWidth="1"/>
    <col min="6654" max="6654" width="8.42578125" style="255" customWidth="1"/>
    <col min="6655" max="6656" width="8.28515625" style="255" customWidth="1"/>
    <col min="6657" max="6657" width="8.42578125" style="255" customWidth="1"/>
    <col min="6658" max="6658" width="10.28515625" style="255" customWidth="1"/>
    <col min="6659" max="6659" width="8.42578125" style="255" customWidth="1"/>
    <col min="6660" max="6660" width="8.140625" style="255" customWidth="1"/>
    <col min="6661" max="6661" width="8.5703125" style="255" customWidth="1"/>
    <col min="6662" max="6662" width="8.28515625" style="255" customWidth="1"/>
    <col min="6663" max="6663" width="10" style="255" customWidth="1"/>
    <col min="6664" max="6664" width="8.42578125" style="255" customWidth="1"/>
    <col min="6665" max="6665" width="9.28515625" style="255" customWidth="1"/>
    <col min="6666" max="6666" width="8.5703125" style="255" customWidth="1"/>
    <col min="6667" max="6667" width="8.28515625" style="255" customWidth="1"/>
    <col min="6668" max="6668" width="10" style="255" customWidth="1"/>
    <col min="6669" max="6669" width="8.42578125" style="255" customWidth="1"/>
    <col min="6670" max="6670" width="9.28515625" style="255" customWidth="1"/>
    <col min="6671" max="6671" width="8.5703125" style="255" customWidth="1"/>
    <col min="6672" max="6672" width="8.28515625" style="255" customWidth="1"/>
    <col min="6673" max="6673" width="10" style="255" customWidth="1"/>
    <col min="6674" max="6674" width="8.42578125" style="255" customWidth="1"/>
    <col min="6675" max="6675" width="9.28515625" style="255" customWidth="1"/>
    <col min="6676" max="6676" width="8.5703125" style="255" customWidth="1"/>
    <col min="6677" max="6677" width="9.85546875" style="255" customWidth="1"/>
    <col min="6678" max="6678" width="10" style="255" customWidth="1"/>
    <col min="6679" max="6679" width="8.42578125" style="255" customWidth="1"/>
    <col min="6680" max="6680" width="9.28515625" style="255" customWidth="1"/>
    <col min="6681" max="6681" width="8.5703125" style="255" customWidth="1"/>
    <col min="6682" max="6682" width="10.140625" style="255" customWidth="1"/>
    <col min="6683" max="6683" width="10" style="255" customWidth="1"/>
    <col min="6684" max="6686" width="8.85546875" style="255"/>
    <col min="6687" max="6688" width="9.5703125" style="255" bestFit="1" customWidth="1"/>
    <col min="6689" max="6908" width="8.85546875" style="255"/>
    <col min="6909" max="6909" width="23.42578125" style="255" customWidth="1"/>
    <col min="6910" max="6910" width="8.42578125" style="255" customWidth="1"/>
    <col min="6911" max="6912" width="8.28515625" style="255" customWidth="1"/>
    <col min="6913" max="6913" width="8.42578125" style="255" customWidth="1"/>
    <col min="6914" max="6914" width="10.28515625" style="255" customWidth="1"/>
    <col min="6915" max="6915" width="8.42578125" style="255" customWidth="1"/>
    <col min="6916" max="6916" width="8.140625" style="255" customWidth="1"/>
    <col min="6917" max="6917" width="8.5703125" style="255" customWidth="1"/>
    <col min="6918" max="6918" width="8.28515625" style="255" customWidth="1"/>
    <col min="6919" max="6919" width="10" style="255" customWidth="1"/>
    <col min="6920" max="6920" width="8.42578125" style="255" customWidth="1"/>
    <col min="6921" max="6921" width="9.28515625" style="255" customWidth="1"/>
    <col min="6922" max="6922" width="8.5703125" style="255" customWidth="1"/>
    <col min="6923" max="6923" width="8.28515625" style="255" customWidth="1"/>
    <col min="6924" max="6924" width="10" style="255" customWidth="1"/>
    <col min="6925" max="6925" width="8.42578125" style="255" customWidth="1"/>
    <col min="6926" max="6926" width="9.28515625" style="255" customWidth="1"/>
    <col min="6927" max="6927" width="8.5703125" style="255" customWidth="1"/>
    <col min="6928" max="6928" width="8.28515625" style="255" customWidth="1"/>
    <col min="6929" max="6929" width="10" style="255" customWidth="1"/>
    <col min="6930" max="6930" width="8.42578125" style="255" customWidth="1"/>
    <col min="6931" max="6931" width="9.28515625" style="255" customWidth="1"/>
    <col min="6932" max="6932" width="8.5703125" style="255" customWidth="1"/>
    <col min="6933" max="6933" width="9.85546875" style="255" customWidth="1"/>
    <col min="6934" max="6934" width="10" style="255" customWidth="1"/>
    <col min="6935" max="6935" width="8.42578125" style="255" customWidth="1"/>
    <col min="6936" max="6936" width="9.28515625" style="255" customWidth="1"/>
    <col min="6937" max="6937" width="8.5703125" style="255" customWidth="1"/>
    <col min="6938" max="6938" width="10.140625" style="255" customWidth="1"/>
    <col min="6939" max="6939" width="10" style="255" customWidth="1"/>
    <col min="6940" max="6942" width="8.85546875" style="255"/>
    <col min="6943" max="6944" width="9.5703125" style="255" bestFit="1" customWidth="1"/>
    <col min="6945" max="7164" width="8.85546875" style="255"/>
    <col min="7165" max="7165" width="23.42578125" style="255" customWidth="1"/>
    <col min="7166" max="7166" width="8.42578125" style="255" customWidth="1"/>
    <col min="7167" max="7168" width="8.28515625" style="255" customWidth="1"/>
    <col min="7169" max="7169" width="8.42578125" style="255" customWidth="1"/>
    <col min="7170" max="7170" width="10.28515625" style="255" customWidth="1"/>
    <col min="7171" max="7171" width="8.42578125" style="255" customWidth="1"/>
    <col min="7172" max="7172" width="8.140625" style="255" customWidth="1"/>
    <col min="7173" max="7173" width="8.5703125" style="255" customWidth="1"/>
    <col min="7174" max="7174" width="8.28515625" style="255" customWidth="1"/>
    <col min="7175" max="7175" width="10" style="255" customWidth="1"/>
    <col min="7176" max="7176" width="8.42578125" style="255" customWidth="1"/>
    <col min="7177" max="7177" width="9.28515625" style="255" customWidth="1"/>
    <col min="7178" max="7178" width="8.5703125" style="255" customWidth="1"/>
    <col min="7179" max="7179" width="8.28515625" style="255" customWidth="1"/>
    <col min="7180" max="7180" width="10" style="255" customWidth="1"/>
    <col min="7181" max="7181" width="8.42578125" style="255" customWidth="1"/>
    <col min="7182" max="7182" width="9.28515625" style="255" customWidth="1"/>
    <col min="7183" max="7183" width="8.5703125" style="255" customWidth="1"/>
    <col min="7184" max="7184" width="8.28515625" style="255" customWidth="1"/>
    <col min="7185" max="7185" width="10" style="255" customWidth="1"/>
    <col min="7186" max="7186" width="8.42578125" style="255" customWidth="1"/>
    <col min="7187" max="7187" width="9.28515625" style="255" customWidth="1"/>
    <col min="7188" max="7188" width="8.5703125" style="255" customWidth="1"/>
    <col min="7189" max="7189" width="9.85546875" style="255" customWidth="1"/>
    <col min="7190" max="7190" width="10" style="255" customWidth="1"/>
    <col min="7191" max="7191" width="8.42578125" style="255" customWidth="1"/>
    <col min="7192" max="7192" width="9.28515625" style="255" customWidth="1"/>
    <col min="7193" max="7193" width="8.5703125" style="255" customWidth="1"/>
    <col min="7194" max="7194" width="10.140625" style="255" customWidth="1"/>
    <col min="7195" max="7195" width="10" style="255" customWidth="1"/>
    <col min="7196" max="7198" width="8.85546875" style="255"/>
    <col min="7199" max="7200" width="9.5703125" style="255" bestFit="1" customWidth="1"/>
    <col min="7201" max="7420" width="8.85546875" style="255"/>
    <col min="7421" max="7421" width="23.42578125" style="255" customWidth="1"/>
    <col min="7422" max="7422" width="8.42578125" style="255" customWidth="1"/>
    <col min="7423" max="7424" width="8.28515625" style="255" customWidth="1"/>
    <col min="7425" max="7425" width="8.42578125" style="255" customWidth="1"/>
    <col min="7426" max="7426" width="10.28515625" style="255" customWidth="1"/>
    <col min="7427" max="7427" width="8.42578125" style="255" customWidth="1"/>
    <col min="7428" max="7428" width="8.140625" style="255" customWidth="1"/>
    <col min="7429" max="7429" width="8.5703125" style="255" customWidth="1"/>
    <col min="7430" max="7430" width="8.28515625" style="255" customWidth="1"/>
    <col min="7431" max="7431" width="10" style="255" customWidth="1"/>
    <col min="7432" max="7432" width="8.42578125" style="255" customWidth="1"/>
    <col min="7433" max="7433" width="9.28515625" style="255" customWidth="1"/>
    <col min="7434" max="7434" width="8.5703125" style="255" customWidth="1"/>
    <col min="7435" max="7435" width="8.28515625" style="255" customWidth="1"/>
    <col min="7436" max="7436" width="10" style="255" customWidth="1"/>
    <col min="7437" max="7437" width="8.42578125" style="255" customWidth="1"/>
    <col min="7438" max="7438" width="9.28515625" style="255" customWidth="1"/>
    <col min="7439" max="7439" width="8.5703125" style="255" customWidth="1"/>
    <col min="7440" max="7440" width="8.28515625" style="255" customWidth="1"/>
    <col min="7441" max="7441" width="10" style="255" customWidth="1"/>
    <col min="7442" max="7442" width="8.42578125" style="255" customWidth="1"/>
    <col min="7443" max="7443" width="9.28515625" style="255" customWidth="1"/>
    <col min="7444" max="7444" width="8.5703125" style="255" customWidth="1"/>
    <col min="7445" max="7445" width="9.85546875" style="255" customWidth="1"/>
    <col min="7446" max="7446" width="10" style="255" customWidth="1"/>
    <col min="7447" max="7447" width="8.42578125" style="255" customWidth="1"/>
    <col min="7448" max="7448" width="9.28515625" style="255" customWidth="1"/>
    <col min="7449" max="7449" width="8.5703125" style="255" customWidth="1"/>
    <col min="7450" max="7450" width="10.140625" style="255" customWidth="1"/>
    <col min="7451" max="7451" width="10" style="255" customWidth="1"/>
    <col min="7452" max="7454" width="8.85546875" style="255"/>
    <col min="7455" max="7456" width="9.5703125" style="255" bestFit="1" customWidth="1"/>
    <col min="7457" max="7676" width="8.85546875" style="255"/>
    <col min="7677" max="7677" width="23.42578125" style="255" customWidth="1"/>
    <col min="7678" max="7678" width="8.42578125" style="255" customWidth="1"/>
    <col min="7679" max="7680" width="8.28515625" style="255" customWidth="1"/>
    <col min="7681" max="7681" width="8.42578125" style="255" customWidth="1"/>
    <col min="7682" max="7682" width="10.28515625" style="255" customWidth="1"/>
    <col min="7683" max="7683" width="8.42578125" style="255" customWidth="1"/>
    <col min="7684" max="7684" width="8.140625" style="255" customWidth="1"/>
    <col min="7685" max="7685" width="8.5703125" style="255" customWidth="1"/>
    <col min="7686" max="7686" width="8.28515625" style="255" customWidth="1"/>
    <col min="7687" max="7687" width="10" style="255" customWidth="1"/>
    <col min="7688" max="7688" width="8.42578125" style="255" customWidth="1"/>
    <col min="7689" max="7689" width="9.28515625" style="255" customWidth="1"/>
    <col min="7690" max="7690" width="8.5703125" style="255" customWidth="1"/>
    <col min="7691" max="7691" width="8.28515625" style="255" customWidth="1"/>
    <col min="7692" max="7692" width="10" style="255" customWidth="1"/>
    <col min="7693" max="7693" width="8.42578125" style="255" customWidth="1"/>
    <col min="7694" max="7694" width="9.28515625" style="255" customWidth="1"/>
    <col min="7695" max="7695" width="8.5703125" style="255" customWidth="1"/>
    <col min="7696" max="7696" width="8.28515625" style="255" customWidth="1"/>
    <col min="7697" max="7697" width="10" style="255" customWidth="1"/>
    <col min="7698" max="7698" width="8.42578125" style="255" customWidth="1"/>
    <col min="7699" max="7699" width="9.28515625" style="255" customWidth="1"/>
    <col min="7700" max="7700" width="8.5703125" style="255" customWidth="1"/>
    <col min="7701" max="7701" width="9.85546875" style="255" customWidth="1"/>
    <col min="7702" max="7702" width="10" style="255" customWidth="1"/>
    <col min="7703" max="7703" width="8.42578125" style="255" customWidth="1"/>
    <col min="7704" max="7704" width="9.28515625" style="255" customWidth="1"/>
    <col min="7705" max="7705" width="8.5703125" style="255" customWidth="1"/>
    <col min="7706" max="7706" width="10.140625" style="255" customWidth="1"/>
    <col min="7707" max="7707" width="10" style="255" customWidth="1"/>
    <col min="7708" max="7710" width="8.85546875" style="255"/>
    <col min="7711" max="7712" width="9.5703125" style="255" bestFit="1" customWidth="1"/>
    <col min="7713" max="7932" width="8.85546875" style="255"/>
    <col min="7933" max="7933" width="23.42578125" style="255" customWidth="1"/>
    <col min="7934" max="7934" width="8.42578125" style="255" customWidth="1"/>
    <col min="7935" max="7936" width="8.28515625" style="255" customWidth="1"/>
    <col min="7937" max="7937" width="8.42578125" style="255" customWidth="1"/>
    <col min="7938" max="7938" width="10.28515625" style="255" customWidth="1"/>
    <col min="7939" max="7939" width="8.42578125" style="255" customWidth="1"/>
    <col min="7940" max="7940" width="8.140625" style="255" customWidth="1"/>
    <col min="7941" max="7941" width="8.5703125" style="255" customWidth="1"/>
    <col min="7942" max="7942" width="8.28515625" style="255" customWidth="1"/>
    <col min="7943" max="7943" width="10" style="255" customWidth="1"/>
    <col min="7944" max="7944" width="8.42578125" style="255" customWidth="1"/>
    <col min="7945" max="7945" width="9.28515625" style="255" customWidth="1"/>
    <col min="7946" max="7946" width="8.5703125" style="255" customWidth="1"/>
    <col min="7947" max="7947" width="8.28515625" style="255" customWidth="1"/>
    <col min="7948" max="7948" width="10" style="255" customWidth="1"/>
    <col min="7949" max="7949" width="8.42578125" style="255" customWidth="1"/>
    <col min="7950" max="7950" width="9.28515625" style="255" customWidth="1"/>
    <col min="7951" max="7951" width="8.5703125" style="255" customWidth="1"/>
    <col min="7952" max="7952" width="8.28515625" style="255" customWidth="1"/>
    <col min="7953" max="7953" width="10" style="255" customWidth="1"/>
    <col min="7954" max="7954" width="8.42578125" style="255" customWidth="1"/>
    <col min="7955" max="7955" width="9.28515625" style="255" customWidth="1"/>
    <col min="7956" max="7956" width="8.5703125" style="255" customWidth="1"/>
    <col min="7957" max="7957" width="9.85546875" style="255" customWidth="1"/>
    <col min="7958" max="7958" width="10" style="255" customWidth="1"/>
    <col min="7959" max="7959" width="8.42578125" style="255" customWidth="1"/>
    <col min="7960" max="7960" width="9.28515625" style="255" customWidth="1"/>
    <col min="7961" max="7961" width="8.5703125" style="255" customWidth="1"/>
    <col min="7962" max="7962" width="10.140625" style="255" customWidth="1"/>
    <col min="7963" max="7963" width="10" style="255" customWidth="1"/>
    <col min="7964" max="7966" width="8.85546875" style="255"/>
    <col min="7967" max="7968" width="9.5703125" style="255" bestFit="1" customWidth="1"/>
    <col min="7969" max="8188" width="8.85546875" style="255"/>
    <col min="8189" max="8189" width="23.42578125" style="255" customWidth="1"/>
    <col min="8190" max="8190" width="8.42578125" style="255" customWidth="1"/>
    <col min="8191" max="8192" width="8.28515625" style="255" customWidth="1"/>
    <col min="8193" max="8193" width="8.42578125" style="255" customWidth="1"/>
    <col min="8194" max="8194" width="10.28515625" style="255" customWidth="1"/>
    <col min="8195" max="8195" width="8.42578125" style="255" customWidth="1"/>
    <col min="8196" max="8196" width="8.140625" style="255" customWidth="1"/>
    <col min="8197" max="8197" width="8.5703125" style="255" customWidth="1"/>
    <col min="8198" max="8198" width="8.28515625" style="255" customWidth="1"/>
    <col min="8199" max="8199" width="10" style="255" customWidth="1"/>
    <col min="8200" max="8200" width="8.42578125" style="255" customWidth="1"/>
    <col min="8201" max="8201" width="9.28515625" style="255" customWidth="1"/>
    <col min="8202" max="8202" width="8.5703125" style="255" customWidth="1"/>
    <col min="8203" max="8203" width="8.28515625" style="255" customWidth="1"/>
    <col min="8204" max="8204" width="10" style="255" customWidth="1"/>
    <col min="8205" max="8205" width="8.42578125" style="255" customWidth="1"/>
    <col min="8206" max="8206" width="9.28515625" style="255" customWidth="1"/>
    <col min="8207" max="8207" width="8.5703125" style="255" customWidth="1"/>
    <col min="8208" max="8208" width="8.28515625" style="255" customWidth="1"/>
    <col min="8209" max="8209" width="10" style="255" customWidth="1"/>
    <col min="8210" max="8210" width="8.42578125" style="255" customWidth="1"/>
    <col min="8211" max="8211" width="9.28515625" style="255" customWidth="1"/>
    <col min="8212" max="8212" width="8.5703125" style="255" customWidth="1"/>
    <col min="8213" max="8213" width="9.85546875" style="255" customWidth="1"/>
    <col min="8214" max="8214" width="10" style="255" customWidth="1"/>
    <col min="8215" max="8215" width="8.42578125" style="255" customWidth="1"/>
    <col min="8216" max="8216" width="9.28515625" style="255" customWidth="1"/>
    <col min="8217" max="8217" width="8.5703125" style="255" customWidth="1"/>
    <col min="8218" max="8218" width="10.140625" style="255" customWidth="1"/>
    <col min="8219" max="8219" width="10" style="255" customWidth="1"/>
    <col min="8220" max="8222" width="8.85546875" style="255"/>
    <col min="8223" max="8224" width="9.5703125" style="255" bestFit="1" customWidth="1"/>
    <col min="8225" max="8444" width="8.85546875" style="255"/>
    <col min="8445" max="8445" width="23.42578125" style="255" customWidth="1"/>
    <col min="8446" max="8446" width="8.42578125" style="255" customWidth="1"/>
    <col min="8447" max="8448" width="8.28515625" style="255" customWidth="1"/>
    <col min="8449" max="8449" width="8.42578125" style="255" customWidth="1"/>
    <col min="8450" max="8450" width="10.28515625" style="255" customWidth="1"/>
    <col min="8451" max="8451" width="8.42578125" style="255" customWidth="1"/>
    <col min="8452" max="8452" width="8.140625" style="255" customWidth="1"/>
    <col min="8453" max="8453" width="8.5703125" style="255" customWidth="1"/>
    <col min="8454" max="8454" width="8.28515625" style="255" customWidth="1"/>
    <col min="8455" max="8455" width="10" style="255" customWidth="1"/>
    <col min="8456" max="8456" width="8.42578125" style="255" customWidth="1"/>
    <col min="8457" max="8457" width="9.28515625" style="255" customWidth="1"/>
    <col min="8458" max="8458" width="8.5703125" style="255" customWidth="1"/>
    <col min="8459" max="8459" width="8.28515625" style="255" customWidth="1"/>
    <col min="8460" max="8460" width="10" style="255" customWidth="1"/>
    <col min="8461" max="8461" width="8.42578125" style="255" customWidth="1"/>
    <col min="8462" max="8462" width="9.28515625" style="255" customWidth="1"/>
    <col min="8463" max="8463" width="8.5703125" style="255" customWidth="1"/>
    <col min="8464" max="8464" width="8.28515625" style="255" customWidth="1"/>
    <col min="8465" max="8465" width="10" style="255" customWidth="1"/>
    <col min="8466" max="8466" width="8.42578125" style="255" customWidth="1"/>
    <col min="8467" max="8467" width="9.28515625" style="255" customWidth="1"/>
    <col min="8468" max="8468" width="8.5703125" style="255" customWidth="1"/>
    <col min="8469" max="8469" width="9.85546875" style="255" customWidth="1"/>
    <col min="8470" max="8470" width="10" style="255" customWidth="1"/>
    <col min="8471" max="8471" width="8.42578125" style="255" customWidth="1"/>
    <col min="8472" max="8472" width="9.28515625" style="255" customWidth="1"/>
    <col min="8473" max="8473" width="8.5703125" style="255" customWidth="1"/>
    <col min="8474" max="8474" width="10.140625" style="255" customWidth="1"/>
    <col min="8475" max="8475" width="10" style="255" customWidth="1"/>
    <col min="8476" max="8478" width="8.85546875" style="255"/>
    <col min="8479" max="8480" width="9.5703125" style="255" bestFit="1" customWidth="1"/>
    <col min="8481" max="8700" width="8.85546875" style="255"/>
    <col min="8701" max="8701" width="23.42578125" style="255" customWidth="1"/>
    <col min="8702" max="8702" width="8.42578125" style="255" customWidth="1"/>
    <col min="8703" max="8704" width="8.28515625" style="255" customWidth="1"/>
    <col min="8705" max="8705" width="8.42578125" style="255" customWidth="1"/>
    <col min="8706" max="8706" width="10.28515625" style="255" customWidth="1"/>
    <col min="8707" max="8707" width="8.42578125" style="255" customWidth="1"/>
    <col min="8708" max="8708" width="8.140625" style="255" customWidth="1"/>
    <col min="8709" max="8709" width="8.5703125" style="255" customWidth="1"/>
    <col min="8710" max="8710" width="8.28515625" style="255" customWidth="1"/>
    <col min="8711" max="8711" width="10" style="255" customWidth="1"/>
    <col min="8712" max="8712" width="8.42578125" style="255" customWidth="1"/>
    <col min="8713" max="8713" width="9.28515625" style="255" customWidth="1"/>
    <col min="8714" max="8714" width="8.5703125" style="255" customWidth="1"/>
    <col min="8715" max="8715" width="8.28515625" style="255" customWidth="1"/>
    <col min="8716" max="8716" width="10" style="255" customWidth="1"/>
    <col min="8717" max="8717" width="8.42578125" style="255" customWidth="1"/>
    <col min="8718" max="8718" width="9.28515625" style="255" customWidth="1"/>
    <col min="8719" max="8719" width="8.5703125" style="255" customWidth="1"/>
    <col min="8720" max="8720" width="8.28515625" style="255" customWidth="1"/>
    <col min="8721" max="8721" width="10" style="255" customWidth="1"/>
    <col min="8722" max="8722" width="8.42578125" style="255" customWidth="1"/>
    <col min="8723" max="8723" width="9.28515625" style="255" customWidth="1"/>
    <col min="8724" max="8724" width="8.5703125" style="255" customWidth="1"/>
    <col min="8725" max="8725" width="9.85546875" style="255" customWidth="1"/>
    <col min="8726" max="8726" width="10" style="255" customWidth="1"/>
    <col min="8727" max="8727" width="8.42578125" style="255" customWidth="1"/>
    <col min="8728" max="8728" width="9.28515625" style="255" customWidth="1"/>
    <col min="8729" max="8729" width="8.5703125" style="255" customWidth="1"/>
    <col min="8730" max="8730" width="10.140625" style="255" customWidth="1"/>
    <col min="8731" max="8731" width="10" style="255" customWidth="1"/>
    <col min="8732" max="8734" width="8.85546875" style="255"/>
    <col min="8735" max="8736" width="9.5703125" style="255" bestFit="1" customWidth="1"/>
    <col min="8737" max="8956" width="8.85546875" style="255"/>
    <col min="8957" max="8957" width="23.42578125" style="255" customWidth="1"/>
    <col min="8958" max="8958" width="8.42578125" style="255" customWidth="1"/>
    <col min="8959" max="8960" width="8.28515625" style="255" customWidth="1"/>
    <col min="8961" max="8961" width="8.42578125" style="255" customWidth="1"/>
    <col min="8962" max="8962" width="10.28515625" style="255" customWidth="1"/>
    <col min="8963" max="8963" width="8.42578125" style="255" customWidth="1"/>
    <col min="8964" max="8964" width="8.140625" style="255" customWidth="1"/>
    <col min="8965" max="8965" width="8.5703125" style="255" customWidth="1"/>
    <col min="8966" max="8966" width="8.28515625" style="255" customWidth="1"/>
    <col min="8967" max="8967" width="10" style="255" customWidth="1"/>
    <col min="8968" max="8968" width="8.42578125" style="255" customWidth="1"/>
    <col min="8969" max="8969" width="9.28515625" style="255" customWidth="1"/>
    <col min="8970" max="8970" width="8.5703125" style="255" customWidth="1"/>
    <col min="8971" max="8971" width="8.28515625" style="255" customWidth="1"/>
    <col min="8972" max="8972" width="10" style="255" customWidth="1"/>
    <col min="8973" max="8973" width="8.42578125" style="255" customWidth="1"/>
    <col min="8974" max="8974" width="9.28515625" style="255" customWidth="1"/>
    <col min="8975" max="8975" width="8.5703125" style="255" customWidth="1"/>
    <col min="8976" max="8976" width="8.28515625" style="255" customWidth="1"/>
    <col min="8977" max="8977" width="10" style="255" customWidth="1"/>
    <col min="8978" max="8978" width="8.42578125" style="255" customWidth="1"/>
    <col min="8979" max="8979" width="9.28515625" style="255" customWidth="1"/>
    <col min="8980" max="8980" width="8.5703125" style="255" customWidth="1"/>
    <col min="8981" max="8981" width="9.85546875" style="255" customWidth="1"/>
    <col min="8982" max="8982" width="10" style="255" customWidth="1"/>
    <col min="8983" max="8983" width="8.42578125" style="255" customWidth="1"/>
    <col min="8984" max="8984" width="9.28515625" style="255" customWidth="1"/>
    <col min="8985" max="8985" width="8.5703125" style="255" customWidth="1"/>
    <col min="8986" max="8986" width="10.140625" style="255" customWidth="1"/>
    <col min="8987" max="8987" width="10" style="255" customWidth="1"/>
    <col min="8988" max="8990" width="8.85546875" style="255"/>
    <col min="8991" max="8992" width="9.5703125" style="255" bestFit="1" customWidth="1"/>
    <col min="8993" max="9212" width="8.85546875" style="255"/>
    <col min="9213" max="9213" width="23.42578125" style="255" customWidth="1"/>
    <col min="9214" max="9214" width="8.42578125" style="255" customWidth="1"/>
    <col min="9215" max="9216" width="8.28515625" style="255" customWidth="1"/>
    <col min="9217" max="9217" width="8.42578125" style="255" customWidth="1"/>
    <col min="9218" max="9218" width="10.28515625" style="255" customWidth="1"/>
    <col min="9219" max="9219" width="8.42578125" style="255" customWidth="1"/>
    <col min="9220" max="9220" width="8.140625" style="255" customWidth="1"/>
    <col min="9221" max="9221" width="8.5703125" style="255" customWidth="1"/>
    <col min="9222" max="9222" width="8.28515625" style="255" customWidth="1"/>
    <col min="9223" max="9223" width="10" style="255" customWidth="1"/>
    <col min="9224" max="9224" width="8.42578125" style="255" customWidth="1"/>
    <col min="9225" max="9225" width="9.28515625" style="255" customWidth="1"/>
    <col min="9226" max="9226" width="8.5703125" style="255" customWidth="1"/>
    <col min="9227" max="9227" width="8.28515625" style="255" customWidth="1"/>
    <col min="9228" max="9228" width="10" style="255" customWidth="1"/>
    <col min="9229" max="9229" width="8.42578125" style="255" customWidth="1"/>
    <col min="9230" max="9230" width="9.28515625" style="255" customWidth="1"/>
    <col min="9231" max="9231" width="8.5703125" style="255" customWidth="1"/>
    <col min="9232" max="9232" width="8.28515625" style="255" customWidth="1"/>
    <col min="9233" max="9233" width="10" style="255" customWidth="1"/>
    <col min="9234" max="9234" width="8.42578125" style="255" customWidth="1"/>
    <col min="9235" max="9235" width="9.28515625" style="255" customWidth="1"/>
    <col min="9236" max="9236" width="8.5703125" style="255" customWidth="1"/>
    <col min="9237" max="9237" width="9.85546875" style="255" customWidth="1"/>
    <col min="9238" max="9238" width="10" style="255" customWidth="1"/>
    <col min="9239" max="9239" width="8.42578125" style="255" customWidth="1"/>
    <col min="9240" max="9240" width="9.28515625" style="255" customWidth="1"/>
    <col min="9241" max="9241" width="8.5703125" style="255" customWidth="1"/>
    <col min="9242" max="9242" width="10.140625" style="255" customWidth="1"/>
    <col min="9243" max="9243" width="10" style="255" customWidth="1"/>
    <col min="9244" max="9246" width="8.85546875" style="255"/>
    <col min="9247" max="9248" width="9.5703125" style="255" bestFit="1" customWidth="1"/>
    <col min="9249" max="9468" width="8.85546875" style="255"/>
    <col min="9469" max="9469" width="23.42578125" style="255" customWidth="1"/>
    <col min="9470" max="9470" width="8.42578125" style="255" customWidth="1"/>
    <col min="9471" max="9472" width="8.28515625" style="255" customWidth="1"/>
    <col min="9473" max="9473" width="8.42578125" style="255" customWidth="1"/>
    <col min="9474" max="9474" width="10.28515625" style="255" customWidth="1"/>
    <col min="9475" max="9475" width="8.42578125" style="255" customWidth="1"/>
    <col min="9476" max="9476" width="8.140625" style="255" customWidth="1"/>
    <col min="9477" max="9477" width="8.5703125" style="255" customWidth="1"/>
    <col min="9478" max="9478" width="8.28515625" style="255" customWidth="1"/>
    <col min="9479" max="9479" width="10" style="255" customWidth="1"/>
    <col min="9480" max="9480" width="8.42578125" style="255" customWidth="1"/>
    <col min="9481" max="9481" width="9.28515625" style="255" customWidth="1"/>
    <col min="9482" max="9482" width="8.5703125" style="255" customWidth="1"/>
    <col min="9483" max="9483" width="8.28515625" style="255" customWidth="1"/>
    <col min="9484" max="9484" width="10" style="255" customWidth="1"/>
    <col min="9485" max="9485" width="8.42578125" style="255" customWidth="1"/>
    <col min="9486" max="9486" width="9.28515625" style="255" customWidth="1"/>
    <col min="9487" max="9487" width="8.5703125" style="255" customWidth="1"/>
    <col min="9488" max="9488" width="8.28515625" style="255" customWidth="1"/>
    <col min="9489" max="9489" width="10" style="255" customWidth="1"/>
    <col min="9490" max="9490" width="8.42578125" style="255" customWidth="1"/>
    <col min="9491" max="9491" width="9.28515625" style="255" customWidth="1"/>
    <col min="9492" max="9492" width="8.5703125" style="255" customWidth="1"/>
    <col min="9493" max="9493" width="9.85546875" style="255" customWidth="1"/>
    <col min="9494" max="9494" width="10" style="255" customWidth="1"/>
    <col min="9495" max="9495" width="8.42578125" style="255" customWidth="1"/>
    <col min="9496" max="9496" width="9.28515625" style="255" customWidth="1"/>
    <col min="9497" max="9497" width="8.5703125" style="255" customWidth="1"/>
    <col min="9498" max="9498" width="10.140625" style="255" customWidth="1"/>
    <col min="9499" max="9499" width="10" style="255" customWidth="1"/>
    <col min="9500" max="9502" width="8.85546875" style="255"/>
    <col min="9503" max="9504" width="9.5703125" style="255" bestFit="1" customWidth="1"/>
    <col min="9505" max="9724" width="8.85546875" style="255"/>
    <col min="9725" max="9725" width="23.42578125" style="255" customWidth="1"/>
    <col min="9726" max="9726" width="8.42578125" style="255" customWidth="1"/>
    <col min="9727" max="9728" width="8.28515625" style="255" customWidth="1"/>
    <col min="9729" max="9729" width="8.42578125" style="255" customWidth="1"/>
    <col min="9730" max="9730" width="10.28515625" style="255" customWidth="1"/>
    <col min="9731" max="9731" width="8.42578125" style="255" customWidth="1"/>
    <col min="9732" max="9732" width="8.140625" style="255" customWidth="1"/>
    <col min="9733" max="9733" width="8.5703125" style="255" customWidth="1"/>
    <col min="9734" max="9734" width="8.28515625" style="255" customWidth="1"/>
    <col min="9735" max="9735" width="10" style="255" customWidth="1"/>
    <col min="9736" max="9736" width="8.42578125" style="255" customWidth="1"/>
    <col min="9737" max="9737" width="9.28515625" style="255" customWidth="1"/>
    <col min="9738" max="9738" width="8.5703125" style="255" customWidth="1"/>
    <col min="9739" max="9739" width="8.28515625" style="255" customWidth="1"/>
    <col min="9740" max="9740" width="10" style="255" customWidth="1"/>
    <col min="9741" max="9741" width="8.42578125" style="255" customWidth="1"/>
    <col min="9742" max="9742" width="9.28515625" style="255" customWidth="1"/>
    <col min="9743" max="9743" width="8.5703125" style="255" customWidth="1"/>
    <col min="9744" max="9744" width="8.28515625" style="255" customWidth="1"/>
    <col min="9745" max="9745" width="10" style="255" customWidth="1"/>
    <col min="9746" max="9746" width="8.42578125" style="255" customWidth="1"/>
    <col min="9747" max="9747" width="9.28515625" style="255" customWidth="1"/>
    <col min="9748" max="9748" width="8.5703125" style="255" customWidth="1"/>
    <col min="9749" max="9749" width="9.85546875" style="255" customWidth="1"/>
    <col min="9750" max="9750" width="10" style="255" customWidth="1"/>
    <col min="9751" max="9751" width="8.42578125" style="255" customWidth="1"/>
    <col min="9752" max="9752" width="9.28515625" style="255" customWidth="1"/>
    <col min="9753" max="9753" width="8.5703125" style="255" customWidth="1"/>
    <col min="9754" max="9754" width="10.140625" style="255" customWidth="1"/>
    <col min="9755" max="9755" width="10" style="255" customWidth="1"/>
    <col min="9756" max="9758" width="8.85546875" style="255"/>
    <col min="9759" max="9760" width="9.5703125" style="255" bestFit="1" customWidth="1"/>
    <col min="9761" max="9980" width="8.85546875" style="255"/>
    <col min="9981" max="9981" width="23.42578125" style="255" customWidth="1"/>
    <col min="9982" max="9982" width="8.42578125" style="255" customWidth="1"/>
    <col min="9983" max="9984" width="8.28515625" style="255" customWidth="1"/>
    <col min="9985" max="9985" width="8.42578125" style="255" customWidth="1"/>
    <col min="9986" max="9986" width="10.28515625" style="255" customWidth="1"/>
    <col min="9987" max="9987" width="8.42578125" style="255" customWidth="1"/>
    <col min="9988" max="9988" width="8.140625" style="255" customWidth="1"/>
    <col min="9989" max="9989" width="8.5703125" style="255" customWidth="1"/>
    <col min="9990" max="9990" width="8.28515625" style="255" customWidth="1"/>
    <col min="9991" max="9991" width="10" style="255" customWidth="1"/>
    <col min="9992" max="9992" width="8.42578125" style="255" customWidth="1"/>
    <col min="9993" max="9993" width="9.28515625" style="255" customWidth="1"/>
    <col min="9994" max="9994" width="8.5703125" style="255" customWidth="1"/>
    <col min="9995" max="9995" width="8.28515625" style="255" customWidth="1"/>
    <col min="9996" max="9996" width="10" style="255" customWidth="1"/>
    <col min="9997" max="9997" width="8.42578125" style="255" customWidth="1"/>
    <col min="9998" max="9998" width="9.28515625" style="255" customWidth="1"/>
    <col min="9999" max="9999" width="8.5703125" style="255" customWidth="1"/>
    <col min="10000" max="10000" width="8.28515625" style="255" customWidth="1"/>
    <col min="10001" max="10001" width="10" style="255" customWidth="1"/>
    <col min="10002" max="10002" width="8.42578125" style="255" customWidth="1"/>
    <col min="10003" max="10003" width="9.28515625" style="255" customWidth="1"/>
    <col min="10004" max="10004" width="8.5703125" style="255" customWidth="1"/>
    <col min="10005" max="10005" width="9.85546875" style="255" customWidth="1"/>
    <col min="10006" max="10006" width="10" style="255" customWidth="1"/>
    <col min="10007" max="10007" width="8.42578125" style="255" customWidth="1"/>
    <col min="10008" max="10008" width="9.28515625" style="255" customWidth="1"/>
    <col min="10009" max="10009" width="8.5703125" style="255" customWidth="1"/>
    <col min="10010" max="10010" width="10.140625" style="255" customWidth="1"/>
    <col min="10011" max="10011" width="10" style="255" customWidth="1"/>
    <col min="10012" max="10014" width="8.85546875" style="255"/>
    <col min="10015" max="10016" width="9.5703125" style="255" bestFit="1" customWidth="1"/>
    <col min="10017" max="10236" width="8.85546875" style="255"/>
    <col min="10237" max="10237" width="23.42578125" style="255" customWidth="1"/>
    <col min="10238" max="10238" width="8.42578125" style="255" customWidth="1"/>
    <col min="10239" max="10240" width="8.28515625" style="255" customWidth="1"/>
    <col min="10241" max="10241" width="8.42578125" style="255" customWidth="1"/>
    <col min="10242" max="10242" width="10.28515625" style="255" customWidth="1"/>
    <col min="10243" max="10243" width="8.42578125" style="255" customWidth="1"/>
    <col min="10244" max="10244" width="8.140625" style="255" customWidth="1"/>
    <col min="10245" max="10245" width="8.5703125" style="255" customWidth="1"/>
    <col min="10246" max="10246" width="8.28515625" style="255" customWidth="1"/>
    <col min="10247" max="10247" width="10" style="255" customWidth="1"/>
    <col min="10248" max="10248" width="8.42578125" style="255" customWidth="1"/>
    <col min="10249" max="10249" width="9.28515625" style="255" customWidth="1"/>
    <col min="10250" max="10250" width="8.5703125" style="255" customWidth="1"/>
    <col min="10251" max="10251" width="8.28515625" style="255" customWidth="1"/>
    <col min="10252" max="10252" width="10" style="255" customWidth="1"/>
    <col min="10253" max="10253" width="8.42578125" style="255" customWidth="1"/>
    <col min="10254" max="10254" width="9.28515625" style="255" customWidth="1"/>
    <col min="10255" max="10255" width="8.5703125" style="255" customWidth="1"/>
    <col min="10256" max="10256" width="8.28515625" style="255" customWidth="1"/>
    <col min="10257" max="10257" width="10" style="255" customWidth="1"/>
    <col min="10258" max="10258" width="8.42578125" style="255" customWidth="1"/>
    <col min="10259" max="10259" width="9.28515625" style="255" customWidth="1"/>
    <col min="10260" max="10260" width="8.5703125" style="255" customWidth="1"/>
    <col min="10261" max="10261" width="9.85546875" style="255" customWidth="1"/>
    <col min="10262" max="10262" width="10" style="255" customWidth="1"/>
    <col min="10263" max="10263" width="8.42578125" style="255" customWidth="1"/>
    <col min="10264" max="10264" width="9.28515625" style="255" customWidth="1"/>
    <col min="10265" max="10265" width="8.5703125" style="255" customWidth="1"/>
    <col min="10266" max="10266" width="10.140625" style="255" customWidth="1"/>
    <col min="10267" max="10267" width="10" style="255" customWidth="1"/>
    <col min="10268" max="10270" width="8.85546875" style="255"/>
    <col min="10271" max="10272" width="9.5703125" style="255" bestFit="1" customWidth="1"/>
    <col min="10273" max="10492" width="8.85546875" style="255"/>
    <col min="10493" max="10493" width="23.42578125" style="255" customWidth="1"/>
    <col min="10494" max="10494" width="8.42578125" style="255" customWidth="1"/>
    <col min="10495" max="10496" width="8.28515625" style="255" customWidth="1"/>
    <col min="10497" max="10497" width="8.42578125" style="255" customWidth="1"/>
    <col min="10498" max="10498" width="10.28515625" style="255" customWidth="1"/>
    <col min="10499" max="10499" width="8.42578125" style="255" customWidth="1"/>
    <col min="10500" max="10500" width="8.140625" style="255" customWidth="1"/>
    <col min="10501" max="10501" width="8.5703125" style="255" customWidth="1"/>
    <col min="10502" max="10502" width="8.28515625" style="255" customWidth="1"/>
    <col min="10503" max="10503" width="10" style="255" customWidth="1"/>
    <col min="10504" max="10504" width="8.42578125" style="255" customWidth="1"/>
    <col min="10505" max="10505" width="9.28515625" style="255" customWidth="1"/>
    <col min="10506" max="10506" width="8.5703125" style="255" customWidth="1"/>
    <col min="10507" max="10507" width="8.28515625" style="255" customWidth="1"/>
    <col min="10508" max="10508" width="10" style="255" customWidth="1"/>
    <col min="10509" max="10509" width="8.42578125" style="255" customWidth="1"/>
    <col min="10510" max="10510" width="9.28515625" style="255" customWidth="1"/>
    <col min="10511" max="10511" width="8.5703125" style="255" customWidth="1"/>
    <col min="10512" max="10512" width="8.28515625" style="255" customWidth="1"/>
    <col min="10513" max="10513" width="10" style="255" customWidth="1"/>
    <col min="10514" max="10514" width="8.42578125" style="255" customWidth="1"/>
    <col min="10515" max="10515" width="9.28515625" style="255" customWidth="1"/>
    <col min="10516" max="10516" width="8.5703125" style="255" customWidth="1"/>
    <col min="10517" max="10517" width="9.85546875" style="255" customWidth="1"/>
    <col min="10518" max="10518" width="10" style="255" customWidth="1"/>
    <col min="10519" max="10519" width="8.42578125" style="255" customWidth="1"/>
    <col min="10520" max="10520" width="9.28515625" style="255" customWidth="1"/>
    <col min="10521" max="10521" width="8.5703125" style="255" customWidth="1"/>
    <col min="10522" max="10522" width="10.140625" style="255" customWidth="1"/>
    <col min="10523" max="10523" width="10" style="255" customWidth="1"/>
    <col min="10524" max="10526" width="8.85546875" style="255"/>
    <col min="10527" max="10528" width="9.5703125" style="255" bestFit="1" customWidth="1"/>
    <col min="10529" max="10748" width="8.85546875" style="255"/>
    <col min="10749" max="10749" width="23.42578125" style="255" customWidth="1"/>
    <col min="10750" max="10750" width="8.42578125" style="255" customWidth="1"/>
    <col min="10751" max="10752" width="8.28515625" style="255" customWidth="1"/>
    <col min="10753" max="10753" width="8.42578125" style="255" customWidth="1"/>
    <col min="10754" max="10754" width="10.28515625" style="255" customWidth="1"/>
    <col min="10755" max="10755" width="8.42578125" style="255" customWidth="1"/>
    <col min="10756" max="10756" width="8.140625" style="255" customWidth="1"/>
    <col min="10757" max="10757" width="8.5703125" style="255" customWidth="1"/>
    <col min="10758" max="10758" width="8.28515625" style="255" customWidth="1"/>
    <col min="10759" max="10759" width="10" style="255" customWidth="1"/>
    <col min="10760" max="10760" width="8.42578125" style="255" customWidth="1"/>
    <col min="10761" max="10761" width="9.28515625" style="255" customWidth="1"/>
    <col min="10762" max="10762" width="8.5703125" style="255" customWidth="1"/>
    <col min="10763" max="10763" width="8.28515625" style="255" customWidth="1"/>
    <col min="10764" max="10764" width="10" style="255" customWidth="1"/>
    <col min="10765" max="10765" width="8.42578125" style="255" customWidth="1"/>
    <col min="10766" max="10766" width="9.28515625" style="255" customWidth="1"/>
    <col min="10767" max="10767" width="8.5703125" style="255" customWidth="1"/>
    <col min="10768" max="10768" width="8.28515625" style="255" customWidth="1"/>
    <col min="10769" max="10769" width="10" style="255" customWidth="1"/>
    <col min="10770" max="10770" width="8.42578125" style="255" customWidth="1"/>
    <col min="10771" max="10771" width="9.28515625" style="255" customWidth="1"/>
    <col min="10772" max="10772" width="8.5703125" style="255" customWidth="1"/>
    <col min="10773" max="10773" width="9.85546875" style="255" customWidth="1"/>
    <col min="10774" max="10774" width="10" style="255" customWidth="1"/>
    <col min="10775" max="10775" width="8.42578125" style="255" customWidth="1"/>
    <col min="10776" max="10776" width="9.28515625" style="255" customWidth="1"/>
    <col min="10777" max="10777" width="8.5703125" style="255" customWidth="1"/>
    <col min="10778" max="10778" width="10.140625" style="255" customWidth="1"/>
    <col min="10779" max="10779" width="10" style="255" customWidth="1"/>
    <col min="10780" max="10782" width="8.85546875" style="255"/>
    <col min="10783" max="10784" width="9.5703125" style="255" bestFit="1" customWidth="1"/>
    <col min="10785" max="11004" width="8.85546875" style="255"/>
    <col min="11005" max="11005" width="23.42578125" style="255" customWidth="1"/>
    <col min="11006" max="11006" width="8.42578125" style="255" customWidth="1"/>
    <col min="11007" max="11008" width="8.28515625" style="255" customWidth="1"/>
    <col min="11009" max="11009" width="8.42578125" style="255" customWidth="1"/>
    <col min="11010" max="11010" width="10.28515625" style="255" customWidth="1"/>
    <col min="11011" max="11011" width="8.42578125" style="255" customWidth="1"/>
    <col min="11012" max="11012" width="8.140625" style="255" customWidth="1"/>
    <col min="11013" max="11013" width="8.5703125" style="255" customWidth="1"/>
    <col min="11014" max="11014" width="8.28515625" style="255" customWidth="1"/>
    <col min="11015" max="11015" width="10" style="255" customWidth="1"/>
    <col min="11016" max="11016" width="8.42578125" style="255" customWidth="1"/>
    <col min="11017" max="11017" width="9.28515625" style="255" customWidth="1"/>
    <col min="11018" max="11018" width="8.5703125" style="255" customWidth="1"/>
    <col min="11019" max="11019" width="8.28515625" style="255" customWidth="1"/>
    <col min="11020" max="11020" width="10" style="255" customWidth="1"/>
    <col min="11021" max="11021" width="8.42578125" style="255" customWidth="1"/>
    <col min="11022" max="11022" width="9.28515625" style="255" customWidth="1"/>
    <col min="11023" max="11023" width="8.5703125" style="255" customWidth="1"/>
    <col min="11024" max="11024" width="8.28515625" style="255" customWidth="1"/>
    <col min="11025" max="11025" width="10" style="255" customWidth="1"/>
    <col min="11026" max="11026" width="8.42578125" style="255" customWidth="1"/>
    <col min="11027" max="11027" width="9.28515625" style="255" customWidth="1"/>
    <col min="11028" max="11028" width="8.5703125" style="255" customWidth="1"/>
    <col min="11029" max="11029" width="9.85546875" style="255" customWidth="1"/>
    <col min="11030" max="11030" width="10" style="255" customWidth="1"/>
    <col min="11031" max="11031" width="8.42578125" style="255" customWidth="1"/>
    <col min="11032" max="11032" width="9.28515625" style="255" customWidth="1"/>
    <col min="11033" max="11033" width="8.5703125" style="255" customWidth="1"/>
    <col min="11034" max="11034" width="10.140625" style="255" customWidth="1"/>
    <col min="11035" max="11035" width="10" style="255" customWidth="1"/>
    <col min="11036" max="11038" width="8.85546875" style="255"/>
    <col min="11039" max="11040" width="9.5703125" style="255" bestFit="1" customWidth="1"/>
    <col min="11041" max="11260" width="8.85546875" style="255"/>
    <col min="11261" max="11261" width="23.42578125" style="255" customWidth="1"/>
    <col min="11262" max="11262" width="8.42578125" style="255" customWidth="1"/>
    <col min="11263" max="11264" width="8.28515625" style="255" customWidth="1"/>
    <col min="11265" max="11265" width="8.42578125" style="255" customWidth="1"/>
    <col min="11266" max="11266" width="10.28515625" style="255" customWidth="1"/>
    <col min="11267" max="11267" width="8.42578125" style="255" customWidth="1"/>
    <col min="11268" max="11268" width="8.140625" style="255" customWidth="1"/>
    <col min="11269" max="11269" width="8.5703125" style="255" customWidth="1"/>
    <col min="11270" max="11270" width="8.28515625" style="255" customWidth="1"/>
    <col min="11271" max="11271" width="10" style="255" customWidth="1"/>
    <col min="11272" max="11272" width="8.42578125" style="255" customWidth="1"/>
    <col min="11273" max="11273" width="9.28515625" style="255" customWidth="1"/>
    <col min="11274" max="11274" width="8.5703125" style="255" customWidth="1"/>
    <col min="11275" max="11275" width="8.28515625" style="255" customWidth="1"/>
    <col min="11276" max="11276" width="10" style="255" customWidth="1"/>
    <col min="11277" max="11277" width="8.42578125" style="255" customWidth="1"/>
    <col min="11278" max="11278" width="9.28515625" style="255" customWidth="1"/>
    <col min="11279" max="11279" width="8.5703125" style="255" customWidth="1"/>
    <col min="11280" max="11280" width="8.28515625" style="255" customWidth="1"/>
    <col min="11281" max="11281" width="10" style="255" customWidth="1"/>
    <col min="11282" max="11282" width="8.42578125" style="255" customWidth="1"/>
    <col min="11283" max="11283" width="9.28515625" style="255" customWidth="1"/>
    <col min="11284" max="11284" width="8.5703125" style="255" customWidth="1"/>
    <col min="11285" max="11285" width="9.85546875" style="255" customWidth="1"/>
    <col min="11286" max="11286" width="10" style="255" customWidth="1"/>
    <col min="11287" max="11287" width="8.42578125" style="255" customWidth="1"/>
    <col min="11288" max="11288" width="9.28515625" style="255" customWidth="1"/>
    <col min="11289" max="11289" width="8.5703125" style="255" customWidth="1"/>
    <col min="11290" max="11290" width="10.140625" style="255" customWidth="1"/>
    <col min="11291" max="11291" width="10" style="255" customWidth="1"/>
    <col min="11292" max="11294" width="8.85546875" style="255"/>
    <col min="11295" max="11296" width="9.5703125" style="255" bestFit="1" customWidth="1"/>
    <col min="11297" max="11516" width="8.85546875" style="255"/>
    <col min="11517" max="11517" width="23.42578125" style="255" customWidth="1"/>
    <col min="11518" max="11518" width="8.42578125" style="255" customWidth="1"/>
    <col min="11519" max="11520" width="8.28515625" style="255" customWidth="1"/>
    <col min="11521" max="11521" width="8.42578125" style="255" customWidth="1"/>
    <col min="11522" max="11522" width="10.28515625" style="255" customWidth="1"/>
    <col min="11523" max="11523" width="8.42578125" style="255" customWidth="1"/>
    <col min="11524" max="11524" width="8.140625" style="255" customWidth="1"/>
    <col min="11525" max="11525" width="8.5703125" style="255" customWidth="1"/>
    <col min="11526" max="11526" width="8.28515625" style="255" customWidth="1"/>
    <col min="11527" max="11527" width="10" style="255" customWidth="1"/>
    <col min="11528" max="11528" width="8.42578125" style="255" customWidth="1"/>
    <col min="11529" max="11529" width="9.28515625" style="255" customWidth="1"/>
    <col min="11530" max="11530" width="8.5703125" style="255" customWidth="1"/>
    <col min="11531" max="11531" width="8.28515625" style="255" customWidth="1"/>
    <col min="11532" max="11532" width="10" style="255" customWidth="1"/>
    <col min="11533" max="11533" width="8.42578125" style="255" customWidth="1"/>
    <col min="11534" max="11534" width="9.28515625" style="255" customWidth="1"/>
    <col min="11535" max="11535" width="8.5703125" style="255" customWidth="1"/>
    <col min="11536" max="11536" width="8.28515625" style="255" customWidth="1"/>
    <col min="11537" max="11537" width="10" style="255" customWidth="1"/>
    <col min="11538" max="11538" width="8.42578125" style="255" customWidth="1"/>
    <col min="11539" max="11539" width="9.28515625" style="255" customWidth="1"/>
    <col min="11540" max="11540" width="8.5703125" style="255" customWidth="1"/>
    <col min="11541" max="11541" width="9.85546875" style="255" customWidth="1"/>
    <col min="11542" max="11542" width="10" style="255" customWidth="1"/>
    <col min="11543" max="11543" width="8.42578125" style="255" customWidth="1"/>
    <col min="11544" max="11544" width="9.28515625" style="255" customWidth="1"/>
    <col min="11545" max="11545" width="8.5703125" style="255" customWidth="1"/>
    <col min="11546" max="11546" width="10.140625" style="255" customWidth="1"/>
    <col min="11547" max="11547" width="10" style="255" customWidth="1"/>
    <col min="11548" max="11550" width="8.85546875" style="255"/>
    <col min="11551" max="11552" width="9.5703125" style="255" bestFit="1" customWidth="1"/>
    <col min="11553" max="11772" width="8.85546875" style="255"/>
    <col min="11773" max="11773" width="23.42578125" style="255" customWidth="1"/>
    <col min="11774" max="11774" width="8.42578125" style="255" customWidth="1"/>
    <col min="11775" max="11776" width="8.28515625" style="255" customWidth="1"/>
    <col min="11777" max="11777" width="8.42578125" style="255" customWidth="1"/>
    <col min="11778" max="11778" width="10.28515625" style="255" customWidth="1"/>
    <col min="11779" max="11779" width="8.42578125" style="255" customWidth="1"/>
    <col min="11780" max="11780" width="8.140625" style="255" customWidth="1"/>
    <col min="11781" max="11781" width="8.5703125" style="255" customWidth="1"/>
    <col min="11782" max="11782" width="8.28515625" style="255" customWidth="1"/>
    <col min="11783" max="11783" width="10" style="255" customWidth="1"/>
    <col min="11784" max="11784" width="8.42578125" style="255" customWidth="1"/>
    <col min="11785" max="11785" width="9.28515625" style="255" customWidth="1"/>
    <col min="11786" max="11786" width="8.5703125" style="255" customWidth="1"/>
    <col min="11787" max="11787" width="8.28515625" style="255" customWidth="1"/>
    <col min="11788" max="11788" width="10" style="255" customWidth="1"/>
    <col min="11789" max="11789" width="8.42578125" style="255" customWidth="1"/>
    <col min="11790" max="11790" width="9.28515625" style="255" customWidth="1"/>
    <col min="11791" max="11791" width="8.5703125" style="255" customWidth="1"/>
    <col min="11792" max="11792" width="8.28515625" style="255" customWidth="1"/>
    <col min="11793" max="11793" width="10" style="255" customWidth="1"/>
    <col min="11794" max="11794" width="8.42578125" style="255" customWidth="1"/>
    <col min="11795" max="11795" width="9.28515625" style="255" customWidth="1"/>
    <col min="11796" max="11796" width="8.5703125" style="255" customWidth="1"/>
    <col min="11797" max="11797" width="9.85546875" style="255" customWidth="1"/>
    <col min="11798" max="11798" width="10" style="255" customWidth="1"/>
    <col min="11799" max="11799" width="8.42578125" style="255" customWidth="1"/>
    <col min="11800" max="11800" width="9.28515625" style="255" customWidth="1"/>
    <col min="11801" max="11801" width="8.5703125" style="255" customWidth="1"/>
    <col min="11802" max="11802" width="10.140625" style="255" customWidth="1"/>
    <col min="11803" max="11803" width="10" style="255" customWidth="1"/>
    <col min="11804" max="11806" width="8.85546875" style="255"/>
    <col min="11807" max="11808" width="9.5703125" style="255" bestFit="1" customWidth="1"/>
    <col min="11809" max="12028" width="8.85546875" style="255"/>
    <col min="12029" max="12029" width="23.42578125" style="255" customWidth="1"/>
    <col min="12030" max="12030" width="8.42578125" style="255" customWidth="1"/>
    <col min="12031" max="12032" width="8.28515625" style="255" customWidth="1"/>
    <col min="12033" max="12033" width="8.42578125" style="255" customWidth="1"/>
    <col min="12034" max="12034" width="10.28515625" style="255" customWidth="1"/>
    <col min="12035" max="12035" width="8.42578125" style="255" customWidth="1"/>
    <col min="12036" max="12036" width="8.140625" style="255" customWidth="1"/>
    <col min="12037" max="12037" width="8.5703125" style="255" customWidth="1"/>
    <col min="12038" max="12038" width="8.28515625" style="255" customWidth="1"/>
    <col min="12039" max="12039" width="10" style="255" customWidth="1"/>
    <col min="12040" max="12040" width="8.42578125" style="255" customWidth="1"/>
    <col min="12041" max="12041" width="9.28515625" style="255" customWidth="1"/>
    <col min="12042" max="12042" width="8.5703125" style="255" customWidth="1"/>
    <col min="12043" max="12043" width="8.28515625" style="255" customWidth="1"/>
    <col min="12044" max="12044" width="10" style="255" customWidth="1"/>
    <col min="12045" max="12045" width="8.42578125" style="255" customWidth="1"/>
    <col min="12046" max="12046" width="9.28515625" style="255" customWidth="1"/>
    <col min="12047" max="12047" width="8.5703125" style="255" customWidth="1"/>
    <col min="12048" max="12048" width="8.28515625" style="255" customWidth="1"/>
    <col min="12049" max="12049" width="10" style="255" customWidth="1"/>
    <col min="12050" max="12050" width="8.42578125" style="255" customWidth="1"/>
    <col min="12051" max="12051" width="9.28515625" style="255" customWidth="1"/>
    <col min="12052" max="12052" width="8.5703125" style="255" customWidth="1"/>
    <col min="12053" max="12053" width="9.85546875" style="255" customWidth="1"/>
    <col min="12054" max="12054" width="10" style="255" customWidth="1"/>
    <col min="12055" max="12055" width="8.42578125" style="255" customWidth="1"/>
    <col min="12056" max="12056" width="9.28515625" style="255" customWidth="1"/>
    <col min="12057" max="12057" width="8.5703125" style="255" customWidth="1"/>
    <col min="12058" max="12058" width="10.140625" style="255" customWidth="1"/>
    <col min="12059" max="12059" width="10" style="255" customWidth="1"/>
    <col min="12060" max="12062" width="8.85546875" style="255"/>
    <col min="12063" max="12064" width="9.5703125" style="255" bestFit="1" customWidth="1"/>
    <col min="12065" max="12284" width="8.85546875" style="255"/>
    <col min="12285" max="12285" width="23.42578125" style="255" customWidth="1"/>
    <col min="12286" max="12286" width="8.42578125" style="255" customWidth="1"/>
    <col min="12287" max="12288" width="8.28515625" style="255" customWidth="1"/>
    <col min="12289" max="12289" width="8.42578125" style="255" customWidth="1"/>
    <col min="12290" max="12290" width="10.28515625" style="255" customWidth="1"/>
    <col min="12291" max="12291" width="8.42578125" style="255" customWidth="1"/>
    <col min="12292" max="12292" width="8.140625" style="255" customWidth="1"/>
    <col min="12293" max="12293" width="8.5703125" style="255" customWidth="1"/>
    <col min="12294" max="12294" width="8.28515625" style="255" customWidth="1"/>
    <col min="12295" max="12295" width="10" style="255" customWidth="1"/>
    <col min="12296" max="12296" width="8.42578125" style="255" customWidth="1"/>
    <col min="12297" max="12297" width="9.28515625" style="255" customWidth="1"/>
    <col min="12298" max="12298" width="8.5703125" style="255" customWidth="1"/>
    <col min="12299" max="12299" width="8.28515625" style="255" customWidth="1"/>
    <col min="12300" max="12300" width="10" style="255" customWidth="1"/>
    <col min="12301" max="12301" width="8.42578125" style="255" customWidth="1"/>
    <col min="12302" max="12302" width="9.28515625" style="255" customWidth="1"/>
    <col min="12303" max="12303" width="8.5703125" style="255" customWidth="1"/>
    <col min="12304" max="12304" width="8.28515625" style="255" customWidth="1"/>
    <col min="12305" max="12305" width="10" style="255" customWidth="1"/>
    <col min="12306" max="12306" width="8.42578125" style="255" customWidth="1"/>
    <col min="12307" max="12307" width="9.28515625" style="255" customWidth="1"/>
    <col min="12308" max="12308" width="8.5703125" style="255" customWidth="1"/>
    <col min="12309" max="12309" width="9.85546875" style="255" customWidth="1"/>
    <col min="12310" max="12310" width="10" style="255" customWidth="1"/>
    <col min="12311" max="12311" width="8.42578125" style="255" customWidth="1"/>
    <col min="12312" max="12312" width="9.28515625" style="255" customWidth="1"/>
    <col min="12313" max="12313" width="8.5703125" style="255" customWidth="1"/>
    <col min="12314" max="12314" width="10.140625" style="255" customWidth="1"/>
    <col min="12315" max="12315" width="10" style="255" customWidth="1"/>
    <col min="12316" max="12318" width="8.85546875" style="255"/>
    <col min="12319" max="12320" width="9.5703125" style="255" bestFit="1" customWidth="1"/>
    <col min="12321" max="12540" width="8.85546875" style="255"/>
    <col min="12541" max="12541" width="23.42578125" style="255" customWidth="1"/>
    <col min="12542" max="12542" width="8.42578125" style="255" customWidth="1"/>
    <col min="12543" max="12544" width="8.28515625" style="255" customWidth="1"/>
    <col min="12545" max="12545" width="8.42578125" style="255" customWidth="1"/>
    <col min="12546" max="12546" width="10.28515625" style="255" customWidth="1"/>
    <col min="12547" max="12547" width="8.42578125" style="255" customWidth="1"/>
    <col min="12548" max="12548" width="8.140625" style="255" customWidth="1"/>
    <col min="12549" max="12549" width="8.5703125" style="255" customWidth="1"/>
    <col min="12550" max="12550" width="8.28515625" style="255" customWidth="1"/>
    <col min="12551" max="12551" width="10" style="255" customWidth="1"/>
    <col min="12552" max="12552" width="8.42578125" style="255" customWidth="1"/>
    <col min="12553" max="12553" width="9.28515625" style="255" customWidth="1"/>
    <col min="12554" max="12554" width="8.5703125" style="255" customWidth="1"/>
    <col min="12555" max="12555" width="8.28515625" style="255" customWidth="1"/>
    <col min="12556" max="12556" width="10" style="255" customWidth="1"/>
    <col min="12557" max="12557" width="8.42578125" style="255" customWidth="1"/>
    <col min="12558" max="12558" width="9.28515625" style="255" customWidth="1"/>
    <col min="12559" max="12559" width="8.5703125" style="255" customWidth="1"/>
    <col min="12560" max="12560" width="8.28515625" style="255" customWidth="1"/>
    <col min="12561" max="12561" width="10" style="255" customWidth="1"/>
    <col min="12562" max="12562" width="8.42578125" style="255" customWidth="1"/>
    <col min="12563" max="12563" width="9.28515625" style="255" customWidth="1"/>
    <col min="12564" max="12564" width="8.5703125" style="255" customWidth="1"/>
    <col min="12565" max="12565" width="9.85546875" style="255" customWidth="1"/>
    <col min="12566" max="12566" width="10" style="255" customWidth="1"/>
    <col min="12567" max="12567" width="8.42578125" style="255" customWidth="1"/>
    <col min="12568" max="12568" width="9.28515625" style="255" customWidth="1"/>
    <col min="12569" max="12569" width="8.5703125" style="255" customWidth="1"/>
    <col min="12570" max="12570" width="10.140625" style="255" customWidth="1"/>
    <col min="12571" max="12571" width="10" style="255" customWidth="1"/>
    <col min="12572" max="12574" width="8.85546875" style="255"/>
    <col min="12575" max="12576" width="9.5703125" style="255" bestFit="1" customWidth="1"/>
    <col min="12577" max="12796" width="8.85546875" style="255"/>
    <col min="12797" max="12797" width="23.42578125" style="255" customWidth="1"/>
    <col min="12798" max="12798" width="8.42578125" style="255" customWidth="1"/>
    <col min="12799" max="12800" width="8.28515625" style="255" customWidth="1"/>
    <col min="12801" max="12801" width="8.42578125" style="255" customWidth="1"/>
    <col min="12802" max="12802" width="10.28515625" style="255" customWidth="1"/>
    <col min="12803" max="12803" width="8.42578125" style="255" customWidth="1"/>
    <col min="12804" max="12804" width="8.140625" style="255" customWidth="1"/>
    <col min="12805" max="12805" width="8.5703125" style="255" customWidth="1"/>
    <col min="12806" max="12806" width="8.28515625" style="255" customWidth="1"/>
    <col min="12807" max="12807" width="10" style="255" customWidth="1"/>
    <col min="12808" max="12808" width="8.42578125" style="255" customWidth="1"/>
    <col min="12809" max="12809" width="9.28515625" style="255" customWidth="1"/>
    <col min="12810" max="12810" width="8.5703125" style="255" customWidth="1"/>
    <col min="12811" max="12811" width="8.28515625" style="255" customWidth="1"/>
    <col min="12812" max="12812" width="10" style="255" customWidth="1"/>
    <col min="12813" max="12813" width="8.42578125" style="255" customWidth="1"/>
    <col min="12814" max="12814" width="9.28515625" style="255" customWidth="1"/>
    <col min="12815" max="12815" width="8.5703125" style="255" customWidth="1"/>
    <col min="12816" max="12816" width="8.28515625" style="255" customWidth="1"/>
    <col min="12817" max="12817" width="10" style="255" customWidth="1"/>
    <col min="12818" max="12818" width="8.42578125" style="255" customWidth="1"/>
    <col min="12819" max="12819" width="9.28515625" style="255" customWidth="1"/>
    <col min="12820" max="12820" width="8.5703125" style="255" customWidth="1"/>
    <col min="12821" max="12821" width="9.85546875" style="255" customWidth="1"/>
    <col min="12822" max="12822" width="10" style="255" customWidth="1"/>
    <col min="12823" max="12823" width="8.42578125" style="255" customWidth="1"/>
    <col min="12824" max="12824" width="9.28515625" style="255" customWidth="1"/>
    <col min="12825" max="12825" width="8.5703125" style="255" customWidth="1"/>
    <col min="12826" max="12826" width="10.140625" style="255" customWidth="1"/>
    <col min="12827" max="12827" width="10" style="255" customWidth="1"/>
    <col min="12828" max="12830" width="8.85546875" style="255"/>
    <col min="12831" max="12832" width="9.5703125" style="255" bestFit="1" customWidth="1"/>
    <col min="12833" max="13052" width="8.85546875" style="255"/>
    <col min="13053" max="13053" width="23.42578125" style="255" customWidth="1"/>
    <col min="13054" max="13054" width="8.42578125" style="255" customWidth="1"/>
    <col min="13055" max="13056" width="8.28515625" style="255" customWidth="1"/>
    <col min="13057" max="13057" width="8.42578125" style="255" customWidth="1"/>
    <col min="13058" max="13058" width="10.28515625" style="255" customWidth="1"/>
    <col min="13059" max="13059" width="8.42578125" style="255" customWidth="1"/>
    <col min="13060" max="13060" width="8.140625" style="255" customWidth="1"/>
    <col min="13061" max="13061" width="8.5703125" style="255" customWidth="1"/>
    <col min="13062" max="13062" width="8.28515625" style="255" customWidth="1"/>
    <col min="13063" max="13063" width="10" style="255" customWidth="1"/>
    <col min="13064" max="13064" width="8.42578125" style="255" customWidth="1"/>
    <col min="13065" max="13065" width="9.28515625" style="255" customWidth="1"/>
    <col min="13066" max="13066" width="8.5703125" style="255" customWidth="1"/>
    <col min="13067" max="13067" width="8.28515625" style="255" customWidth="1"/>
    <col min="13068" max="13068" width="10" style="255" customWidth="1"/>
    <col min="13069" max="13069" width="8.42578125" style="255" customWidth="1"/>
    <col min="13070" max="13070" width="9.28515625" style="255" customWidth="1"/>
    <col min="13071" max="13071" width="8.5703125" style="255" customWidth="1"/>
    <col min="13072" max="13072" width="8.28515625" style="255" customWidth="1"/>
    <col min="13073" max="13073" width="10" style="255" customWidth="1"/>
    <col min="13074" max="13074" width="8.42578125" style="255" customWidth="1"/>
    <col min="13075" max="13075" width="9.28515625" style="255" customWidth="1"/>
    <col min="13076" max="13076" width="8.5703125" style="255" customWidth="1"/>
    <col min="13077" max="13077" width="9.85546875" style="255" customWidth="1"/>
    <col min="13078" max="13078" width="10" style="255" customWidth="1"/>
    <col min="13079" max="13079" width="8.42578125" style="255" customWidth="1"/>
    <col min="13080" max="13080" width="9.28515625" style="255" customWidth="1"/>
    <col min="13081" max="13081" width="8.5703125" style="255" customWidth="1"/>
    <col min="13082" max="13082" width="10.140625" style="255" customWidth="1"/>
    <col min="13083" max="13083" width="10" style="255" customWidth="1"/>
    <col min="13084" max="13086" width="8.85546875" style="255"/>
    <col min="13087" max="13088" width="9.5703125" style="255" bestFit="1" customWidth="1"/>
    <col min="13089" max="13308" width="8.85546875" style="255"/>
    <col min="13309" max="13309" width="23.42578125" style="255" customWidth="1"/>
    <col min="13310" max="13310" width="8.42578125" style="255" customWidth="1"/>
    <col min="13311" max="13312" width="8.28515625" style="255" customWidth="1"/>
    <col min="13313" max="13313" width="8.42578125" style="255" customWidth="1"/>
    <col min="13314" max="13314" width="10.28515625" style="255" customWidth="1"/>
    <col min="13315" max="13315" width="8.42578125" style="255" customWidth="1"/>
    <col min="13316" max="13316" width="8.140625" style="255" customWidth="1"/>
    <col min="13317" max="13317" width="8.5703125" style="255" customWidth="1"/>
    <col min="13318" max="13318" width="8.28515625" style="255" customWidth="1"/>
    <col min="13319" max="13319" width="10" style="255" customWidth="1"/>
    <col min="13320" max="13320" width="8.42578125" style="255" customWidth="1"/>
    <col min="13321" max="13321" width="9.28515625" style="255" customWidth="1"/>
    <col min="13322" max="13322" width="8.5703125" style="255" customWidth="1"/>
    <col min="13323" max="13323" width="8.28515625" style="255" customWidth="1"/>
    <col min="13324" max="13324" width="10" style="255" customWidth="1"/>
    <col min="13325" max="13325" width="8.42578125" style="255" customWidth="1"/>
    <col min="13326" max="13326" width="9.28515625" style="255" customWidth="1"/>
    <col min="13327" max="13327" width="8.5703125" style="255" customWidth="1"/>
    <col min="13328" max="13328" width="8.28515625" style="255" customWidth="1"/>
    <col min="13329" max="13329" width="10" style="255" customWidth="1"/>
    <col min="13330" max="13330" width="8.42578125" style="255" customWidth="1"/>
    <col min="13331" max="13331" width="9.28515625" style="255" customWidth="1"/>
    <col min="13332" max="13332" width="8.5703125" style="255" customWidth="1"/>
    <col min="13333" max="13333" width="9.85546875" style="255" customWidth="1"/>
    <col min="13334" max="13334" width="10" style="255" customWidth="1"/>
    <col min="13335" max="13335" width="8.42578125" style="255" customWidth="1"/>
    <col min="13336" max="13336" width="9.28515625" style="255" customWidth="1"/>
    <col min="13337" max="13337" width="8.5703125" style="255" customWidth="1"/>
    <col min="13338" max="13338" width="10.140625" style="255" customWidth="1"/>
    <col min="13339" max="13339" width="10" style="255" customWidth="1"/>
    <col min="13340" max="13342" width="8.85546875" style="255"/>
    <col min="13343" max="13344" width="9.5703125" style="255" bestFit="1" customWidth="1"/>
    <col min="13345" max="13564" width="8.85546875" style="255"/>
    <col min="13565" max="13565" width="23.42578125" style="255" customWidth="1"/>
    <col min="13566" max="13566" width="8.42578125" style="255" customWidth="1"/>
    <col min="13567" max="13568" width="8.28515625" style="255" customWidth="1"/>
    <col min="13569" max="13569" width="8.42578125" style="255" customWidth="1"/>
    <col min="13570" max="13570" width="10.28515625" style="255" customWidth="1"/>
    <col min="13571" max="13571" width="8.42578125" style="255" customWidth="1"/>
    <col min="13572" max="13572" width="8.140625" style="255" customWidth="1"/>
    <col min="13573" max="13573" width="8.5703125" style="255" customWidth="1"/>
    <col min="13574" max="13574" width="8.28515625" style="255" customWidth="1"/>
    <col min="13575" max="13575" width="10" style="255" customWidth="1"/>
    <col min="13576" max="13576" width="8.42578125" style="255" customWidth="1"/>
    <col min="13577" max="13577" width="9.28515625" style="255" customWidth="1"/>
    <col min="13578" max="13578" width="8.5703125" style="255" customWidth="1"/>
    <col min="13579" max="13579" width="8.28515625" style="255" customWidth="1"/>
    <col min="13580" max="13580" width="10" style="255" customWidth="1"/>
    <col min="13581" max="13581" width="8.42578125" style="255" customWidth="1"/>
    <col min="13582" max="13582" width="9.28515625" style="255" customWidth="1"/>
    <col min="13583" max="13583" width="8.5703125" style="255" customWidth="1"/>
    <col min="13584" max="13584" width="8.28515625" style="255" customWidth="1"/>
    <col min="13585" max="13585" width="10" style="255" customWidth="1"/>
    <col min="13586" max="13586" width="8.42578125" style="255" customWidth="1"/>
    <col min="13587" max="13587" width="9.28515625" style="255" customWidth="1"/>
    <col min="13588" max="13588" width="8.5703125" style="255" customWidth="1"/>
    <col min="13589" max="13589" width="9.85546875" style="255" customWidth="1"/>
    <col min="13590" max="13590" width="10" style="255" customWidth="1"/>
    <col min="13591" max="13591" width="8.42578125" style="255" customWidth="1"/>
    <col min="13592" max="13592" width="9.28515625" style="255" customWidth="1"/>
    <col min="13593" max="13593" width="8.5703125" style="255" customWidth="1"/>
    <col min="13594" max="13594" width="10.140625" style="255" customWidth="1"/>
    <col min="13595" max="13595" width="10" style="255" customWidth="1"/>
    <col min="13596" max="13598" width="8.85546875" style="255"/>
    <col min="13599" max="13600" width="9.5703125" style="255" bestFit="1" customWidth="1"/>
    <col min="13601" max="13820" width="8.85546875" style="255"/>
    <col min="13821" max="13821" width="23.42578125" style="255" customWidth="1"/>
    <col min="13822" max="13822" width="8.42578125" style="255" customWidth="1"/>
    <col min="13823" max="13824" width="8.28515625" style="255" customWidth="1"/>
    <col min="13825" max="13825" width="8.42578125" style="255" customWidth="1"/>
    <col min="13826" max="13826" width="10.28515625" style="255" customWidth="1"/>
    <col min="13827" max="13827" width="8.42578125" style="255" customWidth="1"/>
    <col min="13828" max="13828" width="8.140625" style="255" customWidth="1"/>
    <col min="13829" max="13829" width="8.5703125" style="255" customWidth="1"/>
    <col min="13830" max="13830" width="8.28515625" style="255" customWidth="1"/>
    <col min="13831" max="13831" width="10" style="255" customWidth="1"/>
    <col min="13832" max="13832" width="8.42578125" style="255" customWidth="1"/>
    <col min="13833" max="13833" width="9.28515625" style="255" customWidth="1"/>
    <col min="13834" max="13834" width="8.5703125" style="255" customWidth="1"/>
    <col min="13835" max="13835" width="8.28515625" style="255" customWidth="1"/>
    <col min="13836" max="13836" width="10" style="255" customWidth="1"/>
    <col min="13837" max="13837" width="8.42578125" style="255" customWidth="1"/>
    <col min="13838" max="13838" width="9.28515625" style="255" customWidth="1"/>
    <col min="13839" max="13839" width="8.5703125" style="255" customWidth="1"/>
    <col min="13840" max="13840" width="8.28515625" style="255" customWidth="1"/>
    <col min="13841" max="13841" width="10" style="255" customWidth="1"/>
    <col min="13842" max="13842" width="8.42578125" style="255" customWidth="1"/>
    <col min="13843" max="13843" width="9.28515625" style="255" customWidth="1"/>
    <col min="13844" max="13844" width="8.5703125" style="255" customWidth="1"/>
    <col min="13845" max="13845" width="9.85546875" style="255" customWidth="1"/>
    <col min="13846" max="13846" width="10" style="255" customWidth="1"/>
    <col min="13847" max="13847" width="8.42578125" style="255" customWidth="1"/>
    <col min="13848" max="13848" width="9.28515625" style="255" customWidth="1"/>
    <col min="13849" max="13849" width="8.5703125" style="255" customWidth="1"/>
    <col min="13850" max="13850" width="10.140625" style="255" customWidth="1"/>
    <col min="13851" max="13851" width="10" style="255" customWidth="1"/>
    <col min="13852" max="13854" width="8.85546875" style="255"/>
    <col min="13855" max="13856" width="9.5703125" style="255" bestFit="1" customWidth="1"/>
    <col min="13857" max="14076" width="8.85546875" style="255"/>
    <col min="14077" max="14077" width="23.42578125" style="255" customWidth="1"/>
    <col min="14078" max="14078" width="8.42578125" style="255" customWidth="1"/>
    <col min="14079" max="14080" width="8.28515625" style="255" customWidth="1"/>
    <col min="14081" max="14081" width="8.42578125" style="255" customWidth="1"/>
    <col min="14082" max="14082" width="10.28515625" style="255" customWidth="1"/>
    <col min="14083" max="14083" width="8.42578125" style="255" customWidth="1"/>
    <col min="14084" max="14084" width="8.140625" style="255" customWidth="1"/>
    <col min="14085" max="14085" width="8.5703125" style="255" customWidth="1"/>
    <col min="14086" max="14086" width="8.28515625" style="255" customWidth="1"/>
    <col min="14087" max="14087" width="10" style="255" customWidth="1"/>
    <col min="14088" max="14088" width="8.42578125" style="255" customWidth="1"/>
    <col min="14089" max="14089" width="9.28515625" style="255" customWidth="1"/>
    <col min="14090" max="14090" width="8.5703125" style="255" customWidth="1"/>
    <col min="14091" max="14091" width="8.28515625" style="255" customWidth="1"/>
    <col min="14092" max="14092" width="10" style="255" customWidth="1"/>
    <col min="14093" max="14093" width="8.42578125" style="255" customWidth="1"/>
    <col min="14094" max="14094" width="9.28515625" style="255" customWidth="1"/>
    <col min="14095" max="14095" width="8.5703125" style="255" customWidth="1"/>
    <col min="14096" max="14096" width="8.28515625" style="255" customWidth="1"/>
    <col min="14097" max="14097" width="10" style="255" customWidth="1"/>
    <col min="14098" max="14098" width="8.42578125" style="255" customWidth="1"/>
    <col min="14099" max="14099" width="9.28515625" style="255" customWidth="1"/>
    <col min="14100" max="14100" width="8.5703125" style="255" customWidth="1"/>
    <col min="14101" max="14101" width="9.85546875" style="255" customWidth="1"/>
    <col min="14102" max="14102" width="10" style="255" customWidth="1"/>
    <col min="14103" max="14103" width="8.42578125" style="255" customWidth="1"/>
    <col min="14104" max="14104" width="9.28515625" style="255" customWidth="1"/>
    <col min="14105" max="14105" width="8.5703125" style="255" customWidth="1"/>
    <col min="14106" max="14106" width="10.140625" style="255" customWidth="1"/>
    <col min="14107" max="14107" width="10" style="255" customWidth="1"/>
    <col min="14108" max="14110" width="8.85546875" style="255"/>
    <col min="14111" max="14112" width="9.5703125" style="255" bestFit="1" customWidth="1"/>
    <col min="14113" max="14332" width="8.85546875" style="255"/>
    <col min="14333" max="14333" width="23.42578125" style="255" customWidth="1"/>
    <col min="14334" max="14334" width="8.42578125" style="255" customWidth="1"/>
    <col min="14335" max="14336" width="8.28515625" style="255" customWidth="1"/>
    <col min="14337" max="14337" width="8.42578125" style="255" customWidth="1"/>
    <col min="14338" max="14338" width="10.28515625" style="255" customWidth="1"/>
    <col min="14339" max="14339" width="8.42578125" style="255" customWidth="1"/>
    <col min="14340" max="14340" width="8.140625" style="255" customWidth="1"/>
    <col min="14341" max="14341" width="8.5703125" style="255" customWidth="1"/>
    <col min="14342" max="14342" width="8.28515625" style="255" customWidth="1"/>
    <col min="14343" max="14343" width="10" style="255" customWidth="1"/>
    <col min="14344" max="14344" width="8.42578125" style="255" customWidth="1"/>
    <col min="14345" max="14345" width="9.28515625" style="255" customWidth="1"/>
    <col min="14346" max="14346" width="8.5703125" style="255" customWidth="1"/>
    <col min="14347" max="14347" width="8.28515625" style="255" customWidth="1"/>
    <col min="14348" max="14348" width="10" style="255" customWidth="1"/>
    <col min="14349" max="14349" width="8.42578125" style="255" customWidth="1"/>
    <col min="14350" max="14350" width="9.28515625" style="255" customWidth="1"/>
    <col min="14351" max="14351" width="8.5703125" style="255" customWidth="1"/>
    <col min="14352" max="14352" width="8.28515625" style="255" customWidth="1"/>
    <col min="14353" max="14353" width="10" style="255" customWidth="1"/>
    <col min="14354" max="14354" width="8.42578125" style="255" customWidth="1"/>
    <col min="14355" max="14355" width="9.28515625" style="255" customWidth="1"/>
    <col min="14356" max="14356" width="8.5703125" style="255" customWidth="1"/>
    <col min="14357" max="14357" width="9.85546875" style="255" customWidth="1"/>
    <col min="14358" max="14358" width="10" style="255" customWidth="1"/>
    <col min="14359" max="14359" width="8.42578125" style="255" customWidth="1"/>
    <col min="14360" max="14360" width="9.28515625" style="255" customWidth="1"/>
    <col min="14361" max="14361" width="8.5703125" style="255" customWidth="1"/>
    <col min="14362" max="14362" width="10.140625" style="255" customWidth="1"/>
    <col min="14363" max="14363" width="10" style="255" customWidth="1"/>
    <col min="14364" max="14366" width="8.85546875" style="255"/>
    <col min="14367" max="14368" width="9.5703125" style="255" bestFit="1" customWidth="1"/>
    <col min="14369" max="14588" width="8.85546875" style="255"/>
    <col min="14589" max="14589" width="23.42578125" style="255" customWidth="1"/>
    <col min="14590" max="14590" width="8.42578125" style="255" customWidth="1"/>
    <col min="14591" max="14592" width="8.28515625" style="255" customWidth="1"/>
    <col min="14593" max="14593" width="8.42578125" style="255" customWidth="1"/>
    <col min="14594" max="14594" width="10.28515625" style="255" customWidth="1"/>
    <col min="14595" max="14595" width="8.42578125" style="255" customWidth="1"/>
    <col min="14596" max="14596" width="8.140625" style="255" customWidth="1"/>
    <col min="14597" max="14597" width="8.5703125" style="255" customWidth="1"/>
    <col min="14598" max="14598" width="8.28515625" style="255" customWidth="1"/>
    <col min="14599" max="14599" width="10" style="255" customWidth="1"/>
    <col min="14600" max="14600" width="8.42578125" style="255" customWidth="1"/>
    <col min="14601" max="14601" width="9.28515625" style="255" customWidth="1"/>
    <col min="14602" max="14602" width="8.5703125" style="255" customWidth="1"/>
    <col min="14603" max="14603" width="8.28515625" style="255" customWidth="1"/>
    <col min="14604" max="14604" width="10" style="255" customWidth="1"/>
    <col min="14605" max="14605" width="8.42578125" style="255" customWidth="1"/>
    <col min="14606" max="14606" width="9.28515625" style="255" customWidth="1"/>
    <col min="14607" max="14607" width="8.5703125" style="255" customWidth="1"/>
    <col min="14608" max="14608" width="8.28515625" style="255" customWidth="1"/>
    <col min="14609" max="14609" width="10" style="255" customWidth="1"/>
    <col min="14610" max="14610" width="8.42578125" style="255" customWidth="1"/>
    <col min="14611" max="14611" width="9.28515625" style="255" customWidth="1"/>
    <col min="14612" max="14612" width="8.5703125" style="255" customWidth="1"/>
    <col min="14613" max="14613" width="9.85546875" style="255" customWidth="1"/>
    <col min="14614" max="14614" width="10" style="255" customWidth="1"/>
    <col min="14615" max="14615" width="8.42578125" style="255" customWidth="1"/>
    <col min="14616" max="14616" width="9.28515625" style="255" customWidth="1"/>
    <col min="14617" max="14617" width="8.5703125" style="255" customWidth="1"/>
    <col min="14618" max="14618" width="10.140625" style="255" customWidth="1"/>
    <col min="14619" max="14619" width="10" style="255" customWidth="1"/>
    <col min="14620" max="14622" width="8.85546875" style="255"/>
    <col min="14623" max="14624" width="9.5703125" style="255" bestFit="1" customWidth="1"/>
    <col min="14625" max="14844" width="8.85546875" style="255"/>
    <col min="14845" max="14845" width="23.42578125" style="255" customWidth="1"/>
    <col min="14846" max="14846" width="8.42578125" style="255" customWidth="1"/>
    <col min="14847" max="14848" width="8.28515625" style="255" customWidth="1"/>
    <col min="14849" max="14849" width="8.42578125" style="255" customWidth="1"/>
    <col min="14850" max="14850" width="10.28515625" style="255" customWidth="1"/>
    <col min="14851" max="14851" width="8.42578125" style="255" customWidth="1"/>
    <col min="14852" max="14852" width="8.140625" style="255" customWidth="1"/>
    <col min="14853" max="14853" width="8.5703125" style="255" customWidth="1"/>
    <col min="14854" max="14854" width="8.28515625" style="255" customWidth="1"/>
    <col min="14855" max="14855" width="10" style="255" customWidth="1"/>
    <col min="14856" max="14856" width="8.42578125" style="255" customWidth="1"/>
    <col min="14857" max="14857" width="9.28515625" style="255" customWidth="1"/>
    <col min="14858" max="14858" width="8.5703125" style="255" customWidth="1"/>
    <col min="14859" max="14859" width="8.28515625" style="255" customWidth="1"/>
    <col min="14860" max="14860" width="10" style="255" customWidth="1"/>
    <col min="14861" max="14861" width="8.42578125" style="255" customWidth="1"/>
    <col min="14862" max="14862" width="9.28515625" style="255" customWidth="1"/>
    <col min="14863" max="14863" width="8.5703125" style="255" customWidth="1"/>
    <col min="14864" max="14864" width="8.28515625" style="255" customWidth="1"/>
    <col min="14865" max="14865" width="10" style="255" customWidth="1"/>
    <col min="14866" max="14866" width="8.42578125" style="255" customWidth="1"/>
    <col min="14867" max="14867" width="9.28515625" style="255" customWidth="1"/>
    <col min="14868" max="14868" width="8.5703125" style="255" customWidth="1"/>
    <col min="14869" max="14869" width="9.85546875" style="255" customWidth="1"/>
    <col min="14870" max="14870" width="10" style="255" customWidth="1"/>
    <col min="14871" max="14871" width="8.42578125" style="255" customWidth="1"/>
    <col min="14872" max="14872" width="9.28515625" style="255" customWidth="1"/>
    <col min="14873" max="14873" width="8.5703125" style="255" customWidth="1"/>
    <col min="14874" max="14874" width="10.140625" style="255" customWidth="1"/>
    <col min="14875" max="14875" width="10" style="255" customWidth="1"/>
    <col min="14876" max="14878" width="8.85546875" style="255"/>
    <col min="14879" max="14880" width="9.5703125" style="255" bestFit="1" customWidth="1"/>
    <col min="14881" max="15100" width="8.85546875" style="255"/>
    <col min="15101" max="15101" width="23.42578125" style="255" customWidth="1"/>
    <col min="15102" max="15102" width="8.42578125" style="255" customWidth="1"/>
    <col min="15103" max="15104" width="8.28515625" style="255" customWidth="1"/>
    <col min="15105" max="15105" width="8.42578125" style="255" customWidth="1"/>
    <col min="15106" max="15106" width="10.28515625" style="255" customWidth="1"/>
    <col min="15107" max="15107" width="8.42578125" style="255" customWidth="1"/>
    <col min="15108" max="15108" width="8.140625" style="255" customWidth="1"/>
    <col min="15109" max="15109" width="8.5703125" style="255" customWidth="1"/>
    <col min="15110" max="15110" width="8.28515625" style="255" customWidth="1"/>
    <col min="15111" max="15111" width="10" style="255" customWidth="1"/>
    <col min="15112" max="15112" width="8.42578125" style="255" customWidth="1"/>
    <col min="15113" max="15113" width="9.28515625" style="255" customWidth="1"/>
    <col min="15114" max="15114" width="8.5703125" style="255" customWidth="1"/>
    <col min="15115" max="15115" width="8.28515625" style="255" customWidth="1"/>
    <col min="15116" max="15116" width="10" style="255" customWidth="1"/>
    <col min="15117" max="15117" width="8.42578125" style="255" customWidth="1"/>
    <col min="15118" max="15118" width="9.28515625" style="255" customWidth="1"/>
    <col min="15119" max="15119" width="8.5703125" style="255" customWidth="1"/>
    <col min="15120" max="15120" width="8.28515625" style="255" customWidth="1"/>
    <col min="15121" max="15121" width="10" style="255" customWidth="1"/>
    <col min="15122" max="15122" width="8.42578125" style="255" customWidth="1"/>
    <col min="15123" max="15123" width="9.28515625" style="255" customWidth="1"/>
    <col min="15124" max="15124" width="8.5703125" style="255" customWidth="1"/>
    <col min="15125" max="15125" width="9.85546875" style="255" customWidth="1"/>
    <col min="15126" max="15126" width="10" style="255" customWidth="1"/>
    <col min="15127" max="15127" width="8.42578125" style="255" customWidth="1"/>
    <col min="15128" max="15128" width="9.28515625" style="255" customWidth="1"/>
    <col min="15129" max="15129" width="8.5703125" style="255" customWidth="1"/>
    <col min="15130" max="15130" width="10.140625" style="255" customWidth="1"/>
    <col min="15131" max="15131" width="10" style="255" customWidth="1"/>
    <col min="15132" max="15134" width="8.85546875" style="255"/>
    <col min="15135" max="15136" width="9.5703125" style="255" bestFit="1" customWidth="1"/>
    <col min="15137" max="15356" width="8.85546875" style="255"/>
    <col min="15357" max="15357" width="23.42578125" style="255" customWidth="1"/>
    <col min="15358" max="15358" width="8.42578125" style="255" customWidth="1"/>
    <col min="15359" max="15360" width="8.28515625" style="255" customWidth="1"/>
    <col min="15361" max="15361" width="8.42578125" style="255" customWidth="1"/>
    <col min="15362" max="15362" width="10.28515625" style="255" customWidth="1"/>
    <col min="15363" max="15363" width="8.42578125" style="255" customWidth="1"/>
    <col min="15364" max="15364" width="8.140625" style="255" customWidth="1"/>
    <col min="15365" max="15365" width="8.5703125" style="255" customWidth="1"/>
    <col min="15366" max="15366" width="8.28515625" style="255" customWidth="1"/>
    <col min="15367" max="15367" width="10" style="255" customWidth="1"/>
    <col min="15368" max="15368" width="8.42578125" style="255" customWidth="1"/>
    <col min="15369" max="15369" width="9.28515625" style="255" customWidth="1"/>
    <col min="15370" max="15370" width="8.5703125" style="255" customWidth="1"/>
    <col min="15371" max="15371" width="8.28515625" style="255" customWidth="1"/>
    <col min="15372" max="15372" width="10" style="255" customWidth="1"/>
    <col min="15373" max="15373" width="8.42578125" style="255" customWidth="1"/>
    <col min="15374" max="15374" width="9.28515625" style="255" customWidth="1"/>
    <col min="15375" max="15375" width="8.5703125" style="255" customWidth="1"/>
    <col min="15376" max="15376" width="8.28515625" style="255" customWidth="1"/>
    <col min="15377" max="15377" width="10" style="255" customWidth="1"/>
    <col min="15378" max="15378" width="8.42578125" style="255" customWidth="1"/>
    <col min="15379" max="15379" width="9.28515625" style="255" customWidth="1"/>
    <col min="15380" max="15380" width="8.5703125" style="255" customWidth="1"/>
    <col min="15381" max="15381" width="9.85546875" style="255" customWidth="1"/>
    <col min="15382" max="15382" width="10" style="255" customWidth="1"/>
    <col min="15383" max="15383" width="8.42578125" style="255" customWidth="1"/>
    <col min="15384" max="15384" width="9.28515625" style="255" customWidth="1"/>
    <col min="15385" max="15385" width="8.5703125" style="255" customWidth="1"/>
    <col min="15386" max="15386" width="10.140625" style="255" customWidth="1"/>
    <col min="15387" max="15387" width="10" style="255" customWidth="1"/>
    <col min="15388" max="15390" width="8.85546875" style="255"/>
    <col min="15391" max="15392" width="9.5703125" style="255" bestFit="1" customWidth="1"/>
    <col min="15393" max="15612" width="8.85546875" style="255"/>
    <col min="15613" max="15613" width="23.42578125" style="255" customWidth="1"/>
    <col min="15614" max="15614" width="8.42578125" style="255" customWidth="1"/>
    <col min="15615" max="15616" width="8.28515625" style="255" customWidth="1"/>
    <col min="15617" max="15617" width="8.42578125" style="255" customWidth="1"/>
    <col min="15618" max="15618" width="10.28515625" style="255" customWidth="1"/>
    <col min="15619" max="15619" width="8.42578125" style="255" customWidth="1"/>
    <col min="15620" max="15620" width="8.140625" style="255" customWidth="1"/>
    <col min="15621" max="15621" width="8.5703125" style="255" customWidth="1"/>
    <col min="15622" max="15622" width="8.28515625" style="255" customWidth="1"/>
    <col min="15623" max="15623" width="10" style="255" customWidth="1"/>
    <col min="15624" max="15624" width="8.42578125" style="255" customWidth="1"/>
    <col min="15625" max="15625" width="9.28515625" style="255" customWidth="1"/>
    <col min="15626" max="15626" width="8.5703125" style="255" customWidth="1"/>
    <col min="15627" max="15627" width="8.28515625" style="255" customWidth="1"/>
    <col min="15628" max="15628" width="10" style="255" customWidth="1"/>
    <col min="15629" max="15629" width="8.42578125" style="255" customWidth="1"/>
    <col min="15630" max="15630" width="9.28515625" style="255" customWidth="1"/>
    <col min="15631" max="15631" width="8.5703125" style="255" customWidth="1"/>
    <col min="15632" max="15632" width="8.28515625" style="255" customWidth="1"/>
    <col min="15633" max="15633" width="10" style="255" customWidth="1"/>
    <col min="15634" max="15634" width="8.42578125" style="255" customWidth="1"/>
    <col min="15635" max="15635" width="9.28515625" style="255" customWidth="1"/>
    <col min="15636" max="15636" width="8.5703125" style="255" customWidth="1"/>
    <col min="15637" max="15637" width="9.85546875" style="255" customWidth="1"/>
    <col min="15638" max="15638" width="10" style="255" customWidth="1"/>
    <col min="15639" max="15639" width="8.42578125" style="255" customWidth="1"/>
    <col min="15640" max="15640" width="9.28515625" style="255" customWidth="1"/>
    <col min="15641" max="15641" width="8.5703125" style="255" customWidth="1"/>
    <col min="15642" max="15642" width="10.140625" style="255" customWidth="1"/>
    <col min="15643" max="15643" width="10" style="255" customWidth="1"/>
    <col min="15644" max="15646" width="8.85546875" style="255"/>
    <col min="15647" max="15648" width="9.5703125" style="255" bestFit="1" customWidth="1"/>
    <col min="15649" max="15868" width="8.85546875" style="255"/>
    <col min="15869" max="15869" width="23.42578125" style="255" customWidth="1"/>
    <col min="15870" max="15870" width="8.42578125" style="255" customWidth="1"/>
    <col min="15871" max="15872" width="8.28515625" style="255" customWidth="1"/>
    <col min="15873" max="15873" width="8.42578125" style="255" customWidth="1"/>
    <col min="15874" max="15874" width="10.28515625" style="255" customWidth="1"/>
    <col min="15875" max="15875" width="8.42578125" style="255" customWidth="1"/>
    <col min="15876" max="15876" width="8.140625" style="255" customWidth="1"/>
    <col min="15877" max="15877" width="8.5703125" style="255" customWidth="1"/>
    <col min="15878" max="15878" width="8.28515625" style="255" customWidth="1"/>
    <col min="15879" max="15879" width="10" style="255" customWidth="1"/>
    <col min="15880" max="15880" width="8.42578125" style="255" customWidth="1"/>
    <col min="15881" max="15881" width="9.28515625" style="255" customWidth="1"/>
    <col min="15882" max="15882" width="8.5703125" style="255" customWidth="1"/>
    <col min="15883" max="15883" width="8.28515625" style="255" customWidth="1"/>
    <col min="15884" max="15884" width="10" style="255" customWidth="1"/>
    <col min="15885" max="15885" width="8.42578125" style="255" customWidth="1"/>
    <col min="15886" max="15886" width="9.28515625" style="255" customWidth="1"/>
    <col min="15887" max="15887" width="8.5703125" style="255" customWidth="1"/>
    <col min="15888" max="15888" width="8.28515625" style="255" customWidth="1"/>
    <col min="15889" max="15889" width="10" style="255" customWidth="1"/>
    <col min="15890" max="15890" width="8.42578125" style="255" customWidth="1"/>
    <col min="15891" max="15891" width="9.28515625" style="255" customWidth="1"/>
    <col min="15892" max="15892" width="8.5703125" style="255" customWidth="1"/>
    <col min="15893" max="15893" width="9.85546875" style="255" customWidth="1"/>
    <col min="15894" max="15894" width="10" style="255" customWidth="1"/>
    <col min="15895" max="15895" width="8.42578125" style="255" customWidth="1"/>
    <col min="15896" max="15896" width="9.28515625" style="255" customWidth="1"/>
    <col min="15897" max="15897" width="8.5703125" style="255" customWidth="1"/>
    <col min="15898" max="15898" width="10.140625" style="255" customWidth="1"/>
    <col min="15899" max="15899" width="10" style="255" customWidth="1"/>
    <col min="15900" max="15902" width="8.85546875" style="255"/>
    <col min="15903" max="15904" width="9.5703125" style="255" bestFit="1" customWidth="1"/>
    <col min="15905" max="16124" width="8.85546875" style="255"/>
    <col min="16125" max="16125" width="23.42578125" style="255" customWidth="1"/>
    <col min="16126" max="16126" width="8.42578125" style="255" customWidth="1"/>
    <col min="16127" max="16128" width="8.28515625" style="255" customWidth="1"/>
    <col min="16129" max="16129" width="8.42578125" style="255" customWidth="1"/>
    <col min="16130" max="16130" width="10.28515625" style="255" customWidth="1"/>
    <col min="16131" max="16131" width="8.42578125" style="255" customWidth="1"/>
    <col min="16132" max="16132" width="8.140625" style="255" customWidth="1"/>
    <col min="16133" max="16133" width="8.5703125" style="255" customWidth="1"/>
    <col min="16134" max="16134" width="8.28515625" style="255" customWidth="1"/>
    <col min="16135" max="16135" width="10" style="255" customWidth="1"/>
    <col min="16136" max="16136" width="8.42578125" style="255" customWidth="1"/>
    <col min="16137" max="16137" width="9.28515625" style="255" customWidth="1"/>
    <col min="16138" max="16138" width="8.5703125" style="255" customWidth="1"/>
    <col min="16139" max="16139" width="8.28515625" style="255" customWidth="1"/>
    <col min="16140" max="16140" width="10" style="255" customWidth="1"/>
    <col min="16141" max="16141" width="8.42578125" style="255" customWidth="1"/>
    <col min="16142" max="16142" width="9.28515625" style="255" customWidth="1"/>
    <col min="16143" max="16143" width="8.5703125" style="255" customWidth="1"/>
    <col min="16144" max="16144" width="8.28515625" style="255" customWidth="1"/>
    <col min="16145" max="16145" width="10" style="255" customWidth="1"/>
    <col min="16146" max="16146" width="8.42578125" style="255" customWidth="1"/>
    <col min="16147" max="16147" width="9.28515625" style="255" customWidth="1"/>
    <col min="16148" max="16148" width="8.5703125" style="255" customWidth="1"/>
    <col min="16149" max="16149" width="9.85546875" style="255" customWidth="1"/>
    <col min="16150" max="16150" width="10" style="255" customWidth="1"/>
    <col min="16151" max="16151" width="8.42578125" style="255" customWidth="1"/>
    <col min="16152" max="16152" width="9.28515625" style="255" customWidth="1"/>
    <col min="16153" max="16153" width="8.5703125" style="255" customWidth="1"/>
    <col min="16154" max="16154" width="10.140625" style="255" customWidth="1"/>
    <col min="16155" max="16155" width="10" style="255" customWidth="1"/>
    <col min="16156" max="16158" width="8.85546875" style="255"/>
    <col min="16159" max="16160" width="9.5703125" style="255" bestFit="1" customWidth="1"/>
    <col min="16161" max="16384" width="8.85546875" style="255"/>
  </cols>
  <sheetData>
    <row r="1" spans="1:76">
      <c r="A1" s="252"/>
      <c r="B1" s="252" t="s">
        <v>189</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254"/>
      <c r="BS1" s="254"/>
      <c r="BT1" s="254"/>
      <c r="BU1" s="254"/>
      <c r="BV1" s="254"/>
      <c r="BW1" s="254"/>
      <c r="BX1" s="254"/>
    </row>
    <row r="2" spans="1:76">
      <c r="A2" s="256"/>
      <c r="B2" s="257"/>
      <c r="C2" s="257"/>
      <c r="D2" s="257"/>
      <c r="E2" s="257"/>
      <c r="F2" s="257"/>
      <c r="G2" s="258"/>
      <c r="H2" s="258"/>
      <c r="I2" s="258"/>
      <c r="J2" s="258"/>
      <c r="K2" s="258"/>
      <c r="L2" s="258"/>
      <c r="M2" s="258"/>
      <c r="N2" s="258"/>
      <c r="O2" s="258"/>
      <c r="P2" s="258"/>
      <c r="Q2" s="258" t="s">
        <v>177</v>
      </c>
      <c r="R2" s="258"/>
      <c r="S2" s="258"/>
      <c r="T2" s="258"/>
      <c r="U2" s="258"/>
      <c r="V2" s="258" t="s">
        <v>176</v>
      </c>
      <c r="W2" s="258"/>
      <c r="X2" s="258"/>
      <c r="Y2" s="258"/>
      <c r="Z2" s="258"/>
      <c r="AA2" s="254" t="s">
        <v>175</v>
      </c>
      <c r="AB2" s="258"/>
      <c r="AC2" s="258"/>
      <c r="AD2" s="258"/>
      <c r="AE2" s="258"/>
      <c r="AF2" s="254" t="s">
        <v>148</v>
      </c>
      <c r="AG2" s="258"/>
      <c r="AH2" s="258"/>
      <c r="AI2" s="258"/>
      <c r="AJ2" s="258"/>
      <c r="AK2" s="258" t="s">
        <v>174</v>
      </c>
      <c r="AL2" s="258"/>
      <c r="AM2" s="258"/>
      <c r="AN2" s="258"/>
      <c r="AO2" s="258"/>
      <c r="AP2" s="258" t="s">
        <v>178</v>
      </c>
      <c r="AQ2" s="258"/>
      <c r="AR2" s="258"/>
      <c r="AS2" s="258"/>
      <c r="AT2" s="258"/>
      <c r="AU2" s="258" t="s">
        <v>194</v>
      </c>
      <c r="AV2" s="258"/>
      <c r="AW2" s="258"/>
      <c r="AX2" s="258"/>
      <c r="AY2" s="258"/>
      <c r="AZ2" s="258" t="s">
        <v>195</v>
      </c>
      <c r="BA2" s="258"/>
      <c r="BB2" s="258"/>
      <c r="BC2" s="258"/>
      <c r="BD2" s="258"/>
      <c r="BE2" s="258" t="s">
        <v>217</v>
      </c>
      <c r="BF2" s="258"/>
      <c r="BG2" s="258"/>
      <c r="BH2" s="258"/>
      <c r="BI2" s="258"/>
      <c r="BJ2" s="258" t="s">
        <v>222</v>
      </c>
      <c r="BK2" s="258"/>
      <c r="BL2" s="258"/>
      <c r="BM2" s="258"/>
      <c r="BN2" s="258"/>
      <c r="BO2" s="258" t="s">
        <v>231</v>
      </c>
      <c r="BP2" s="258"/>
      <c r="BQ2" s="258"/>
      <c r="BR2" s="258"/>
      <c r="BS2" s="258"/>
      <c r="BT2" s="258" t="s">
        <v>234</v>
      </c>
      <c r="BU2" s="258"/>
      <c r="BV2" s="258"/>
      <c r="BW2" s="258"/>
      <c r="BX2" s="258"/>
    </row>
    <row r="3" spans="1:76" s="248" customFormat="1" ht="11.25" customHeight="1">
      <c r="A3" s="267"/>
      <c r="B3" s="283" t="str">
        <f>+'[2]Median Family Income-Quintiles'!B3</f>
        <v xml:space="preserve"> 1996-98*</v>
      </c>
      <c r="C3" s="283">
        <f>+'[2]Median Family Income-Quintiles'!C3</f>
        <v>0</v>
      </c>
      <c r="D3" s="283">
        <f>+'[2]Median Family Income-Quintiles'!D3</f>
        <v>0</v>
      </c>
      <c r="E3" s="283">
        <f>+'[2]Median Family Income-Quintiles'!E3</f>
        <v>0</v>
      </c>
      <c r="F3" s="283">
        <f>+'[2]Median Family Income-Quintiles'!F3</f>
        <v>0</v>
      </c>
      <c r="G3" s="284" t="str">
        <f>+'[2]Median Family Income-Quintiles'!G3</f>
        <v>1999-2001*</v>
      </c>
      <c r="H3" s="283">
        <f>+'[2]Median Family Income-Quintiles'!H3</f>
        <v>0</v>
      </c>
      <c r="I3" s="283">
        <f>+'[2]Median Family Income-Quintiles'!I3</f>
        <v>0</v>
      </c>
      <c r="J3" s="283">
        <f>+'[2]Median Family Income-Quintiles'!J3</f>
        <v>0</v>
      </c>
      <c r="K3" s="283">
        <f>+'[2]Median Family Income-Quintiles'!K3</f>
        <v>0</v>
      </c>
      <c r="L3" s="284" t="str">
        <f>+'[2]Median Family Income-Quintiles'!L3</f>
        <v>2001-2003*</v>
      </c>
      <c r="M3" s="283">
        <f>+'[2]Median Family Income-Quintiles'!M3</f>
        <v>0</v>
      </c>
      <c r="N3" s="283">
        <f>+'[2]Median Family Income-Quintiles'!N3</f>
        <v>0</v>
      </c>
      <c r="O3" s="283">
        <f>+'[2]Median Family Income-Quintiles'!O3</f>
        <v>0</v>
      </c>
      <c r="P3" s="283">
        <f>+'[2]Median Family Income-Quintiles'!P3</f>
        <v>0</v>
      </c>
      <c r="Q3" s="284" t="str">
        <f>+'[2]Median Family Income-Quintiles'!Q3</f>
        <v>2003-2005*</v>
      </c>
      <c r="R3" s="283">
        <f>+'[2]Median Family Income-Quintiles'!R3</f>
        <v>0</v>
      </c>
      <c r="S3" s="283">
        <f>+'[2]Median Family Income-Quintiles'!S3</f>
        <v>0</v>
      </c>
      <c r="T3" s="283">
        <f>+'[2]Median Family Income-Quintiles'!T3</f>
        <v>0</v>
      </c>
      <c r="U3" s="283">
        <f>+'[2]Median Family Income-Quintiles'!U3</f>
        <v>0</v>
      </c>
      <c r="V3" s="283">
        <f>+'[2]Median Family Income-Quintiles'!V3</f>
        <v>2007</v>
      </c>
      <c r="W3" s="283">
        <f>+'[2]Median Family Income-Quintiles'!W3</f>
        <v>0</v>
      </c>
      <c r="X3" s="283">
        <f>+'[2]Median Family Income-Quintiles'!X3</f>
        <v>0</v>
      </c>
      <c r="Y3" s="283">
        <f>+'[2]Median Family Income-Quintiles'!Y3</f>
        <v>0</v>
      </c>
      <c r="Z3" s="283">
        <f>+'[2]Median Family Income-Quintiles'!Z3</f>
        <v>0</v>
      </c>
      <c r="AA3" s="284">
        <f>+'[2]Median Family Income-Quintiles'!AA3</f>
        <v>2008</v>
      </c>
      <c r="AB3" s="283">
        <f>+'[2]Median Family Income-Quintiles'!AB3</f>
        <v>0</v>
      </c>
      <c r="AC3" s="283">
        <f>+'[2]Median Family Income-Quintiles'!AC3</f>
        <v>0</v>
      </c>
      <c r="AD3" s="283">
        <f>+'[2]Median Family Income-Quintiles'!AD3</f>
        <v>0</v>
      </c>
      <c r="AE3" s="283">
        <f>+'[2]Median Family Income-Quintiles'!AE3</f>
        <v>0</v>
      </c>
      <c r="AF3" s="284">
        <f>+'[2]Median Family Income-Quintiles'!AF3</f>
        <v>2009</v>
      </c>
      <c r="AG3" s="283">
        <f>+'[2]Median Family Income-Quintiles'!AG3</f>
        <v>0</v>
      </c>
      <c r="AH3" s="283">
        <f>+'[2]Median Family Income-Quintiles'!AH3</f>
        <v>0</v>
      </c>
      <c r="AI3" s="283">
        <f>+'[2]Median Family Income-Quintiles'!AI3</f>
        <v>0</v>
      </c>
      <c r="AJ3" s="283">
        <f>+'[2]Median Family Income-Quintiles'!AJ3</f>
        <v>0</v>
      </c>
      <c r="AK3" s="284">
        <f>+'[2]Median Family Income-Quintiles'!AK3</f>
        <v>2010</v>
      </c>
      <c r="AL3" s="283">
        <f>+'[2]Median Family Income-Quintiles'!AL3</f>
        <v>0</v>
      </c>
      <c r="AM3" s="283">
        <f>+'[2]Median Family Income-Quintiles'!AM3</f>
        <v>0</v>
      </c>
      <c r="AN3" s="283">
        <f>+'[2]Median Family Income-Quintiles'!AN3</f>
        <v>0</v>
      </c>
      <c r="AO3" s="283">
        <f>+'[2]Median Family Income-Quintiles'!AO3</f>
        <v>0</v>
      </c>
      <c r="AP3" s="284">
        <f>+'[2]Median Family Income-Quintiles'!AP3</f>
        <v>2011</v>
      </c>
      <c r="AQ3" s="283">
        <f>+'[2]Median Family Income-Quintiles'!AQ3</f>
        <v>0</v>
      </c>
      <c r="AR3" s="283">
        <f>+'[2]Median Family Income-Quintiles'!AR3</f>
        <v>0</v>
      </c>
      <c r="AS3" s="283">
        <f>+'[2]Median Family Income-Quintiles'!AS3</f>
        <v>0</v>
      </c>
      <c r="AT3" s="312">
        <f>+'[2]Median Family Income-Quintiles'!AT3</f>
        <v>0</v>
      </c>
      <c r="AU3" s="283">
        <f>+'[2]Median Family Income-Quintiles'!AU3</f>
        <v>2012</v>
      </c>
      <c r="AV3" s="283">
        <f>+'[2]Median Family Income-Quintiles'!AV3</f>
        <v>0</v>
      </c>
      <c r="AW3" s="283">
        <f>+'[2]Median Family Income-Quintiles'!AW3</f>
        <v>0</v>
      </c>
      <c r="AX3" s="283">
        <f>+'[2]Median Family Income-Quintiles'!AX3</f>
        <v>0</v>
      </c>
      <c r="AY3" s="312">
        <f>+'[2]Median Family Income-Quintiles'!AY3</f>
        <v>0</v>
      </c>
      <c r="AZ3" s="283">
        <f>+'[2]Median Family Income-Quintiles'!AZ3</f>
        <v>2013</v>
      </c>
      <c r="BA3" s="283">
        <f>+'[2]Median Family Income-Quintiles'!BA3</f>
        <v>0</v>
      </c>
      <c r="BB3" s="283">
        <f>+'[2]Median Family Income-Quintiles'!BB3</f>
        <v>0</v>
      </c>
      <c r="BC3" s="274"/>
      <c r="BD3" s="322"/>
      <c r="BE3" s="274">
        <v>2014</v>
      </c>
      <c r="BF3" s="274"/>
      <c r="BG3" s="274"/>
      <c r="BH3" s="274"/>
      <c r="BI3" s="322"/>
      <c r="BJ3" s="274">
        <v>2015</v>
      </c>
      <c r="BK3" s="274"/>
      <c r="BL3" s="274"/>
      <c r="BM3" s="274"/>
      <c r="BN3" s="322"/>
      <c r="BO3" s="274">
        <v>2016</v>
      </c>
      <c r="BP3" s="274"/>
      <c r="BQ3" s="274"/>
      <c r="BR3" s="274"/>
      <c r="BS3" s="274"/>
      <c r="BT3" s="274">
        <v>2017</v>
      </c>
      <c r="BU3" s="274"/>
      <c r="BV3" s="274"/>
      <c r="BW3" s="274"/>
      <c r="BX3" s="274"/>
    </row>
    <row r="4" spans="1:76">
      <c r="A4" s="259"/>
      <c r="B4" s="260" t="str">
        <f>+'[2]Median Family Income-Quintiles'!B4</f>
        <v xml:space="preserve">Low </v>
      </c>
      <c r="C4" s="261" t="str">
        <f>+'[2]Median Family Income-Quintiles'!C4</f>
        <v>2nd</v>
      </c>
      <c r="D4" s="261" t="str">
        <f>+'[2]Median Family Income-Quintiles'!D4</f>
        <v>3rd</v>
      </c>
      <c r="E4" s="261" t="str">
        <f>+'[2]Median Family Income-Quintiles'!E4</f>
        <v>4th</v>
      </c>
      <c r="F4" s="261" t="str">
        <f>+'[2]Median Family Income-Quintiles'!F4</f>
        <v>High</v>
      </c>
      <c r="G4" s="262" t="str">
        <f>+'[2]Median Family Income-Quintiles'!G4</f>
        <v xml:space="preserve">Low </v>
      </c>
      <c r="H4" s="261" t="str">
        <f>+'[2]Median Family Income-Quintiles'!H4</f>
        <v>2nd</v>
      </c>
      <c r="I4" s="261" t="str">
        <f>+'[2]Median Family Income-Quintiles'!I4</f>
        <v>3rd</v>
      </c>
      <c r="J4" s="261" t="str">
        <f>+'[2]Median Family Income-Quintiles'!J4</f>
        <v>4th</v>
      </c>
      <c r="K4" s="261" t="str">
        <f>+'[2]Median Family Income-Quintiles'!K4</f>
        <v>High</v>
      </c>
      <c r="L4" s="262" t="str">
        <f>+'[2]Median Family Income-Quintiles'!L4</f>
        <v xml:space="preserve">Low </v>
      </c>
      <c r="M4" s="261" t="str">
        <f>+'[2]Median Family Income-Quintiles'!M4</f>
        <v>2nd</v>
      </c>
      <c r="N4" s="261" t="str">
        <f>+'[2]Median Family Income-Quintiles'!N4</f>
        <v>3rd</v>
      </c>
      <c r="O4" s="261" t="str">
        <f>+'[2]Median Family Income-Quintiles'!O4</f>
        <v>4th</v>
      </c>
      <c r="P4" s="261" t="str">
        <f>+'[2]Median Family Income-Quintiles'!P4</f>
        <v>High</v>
      </c>
      <c r="Q4" s="262" t="str">
        <f>+'[2]Median Family Income-Quintiles'!Q4</f>
        <v xml:space="preserve">Low </v>
      </c>
      <c r="R4" s="261" t="str">
        <f>+'[2]Median Family Income-Quintiles'!R4</f>
        <v>2nd</v>
      </c>
      <c r="S4" s="261" t="str">
        <f>+'[2]Median Family Income-Quintiles'!S4</f>
        <v>3rd</v>
      </c>
      <c r="T4" s="261" t="str">
        <f>+'[2]Median Family Income-Quintiles'!T4</f>
        <v>4th</v>
      </c>
      <c r="U4" s="261" t="str">
        <f>+'[2]Median Family Income-Quintiles'!U4</f>
        <v>High</v>
      </c>
      <c r="V4" s="262" t="str">
        <f>+'[2]Median Family Income-Quintiles'!V4</f>
        <v xml:space="preserve">Low </v>
      </c>
      <c r="W4" s="261" t="str">
        <f>+'[2]Median Family Income-Quintiles'!W4</f>
        <v>2nd</v>
      </c>
      <c r="X4" s="261" t="str">
        <f>+'[2]Median Family Income-Quintiles'!X4</f>
        <v>3rd</v>
      </c>
      <c r="Y4" s="261" t="str">
        <f>+'[2]Median Family Income-Quintiles'!Y4</f>
        <v>4th</v>
      </c>
      <c r="Z4" s="261" t="str">
        <f>+'[2]Median Family Income-Quintiles'!Z4</f>
        <v>High</v>
      </c>
      <c r="AA4" s="262" t="str">
        <f>+'[2]Median Family Income-Quintiles'!AA4</f>
        <v xml:space="preserve">Low </v>
      </c>
      <c r="AB4" s="261" t="str">
        <f>+'[2]Median Family Income-Quintiles'!AB4</f>
        <v>2nd</v>
      </c>
      <c r="AC4" s="261" t="str">
        <f>+'[2]Median Family Income-Quintiles'!AC4</f>
        <v>3rd</v>
      </c>
      <c r="AD4" s="261" t="str">
        <f>+'[2]Median Family Income-Quintiles'!AD4</f>
        <v>4th</v>
      </c>
      <c r="AE4" s="261" t="str">
        <f>+'[2]Median Family Income-Quintiles'!AE4</f>
        <v>High</v>
      </c>
      <c r="AF4" s="262" t="str">
        <f>+'[2]Median Family Income-Quintiles'!AF4</f>
        <v xml:space="preserve">Low </v>
      </c>
      <c r="AG4" s="261" t="str">
        <f>+'[2]Median Family Income-Quintiles'!AG4</f>
        <v>2nd</v>
      </c>
      <c r="AH4" s="261" t="str">
        <f>+'[2]Median Family Income-Quintiles'!AH4</f>
        <v>3rd</v>
      </c>
      <c r="AI4" s="261" t="str">
        <f>+'[2]Median Family Income-Quintiles'!AI4</f>
        <v>4th</v>
      </c>
      <c r="AJ4" s="261" t="str">
        <f>+'[2]Median Family Income-Quintiles'!AJ4</f>
        <v>High</v>
      </c>
      <c r="AK4" s="262" t="str">
        <f>+'[2]Median Family Income-Quintiles'!AK4</f>
        <v xml:space="preserve">Low </v>
      </c>
      <c r="AL4" s="261" t="str">
        <f>+'[2]Median Family Income-Quintiles'!AL4</f>
        <v>2nd</v>
      </c>
      <c r="AM4" s="261" t="str">
        <f>+'[2]Median Family Income-Quintiles'!AM4</f>
        <v>3rd</v>
      </c>
      <c r="AN4" s="261" t="str">
        <f>+'[2]Median Family Income-Quintiles'!AN4</f>
        <v>4th</v>
      </c>
      <c r="AO4" s="261" t="str">
        <f>+'[2]Median Family Income-Quintiles'!AO4</f>
        <v>High</v>
      </c>
      <c r="AP4" s="262" t="str">
        <f>+'[2]Median Family Income-Quintiles'!AP4</f>
        <v xml:space="preserve">Low </v>
      </c>
      <c r="AQ4" s="261" t="str">
        <f>+'[2]Median Family Income-Quintiles'!AQ4</f>
        <v>2nd</v>
      </c>
      <c r="AR4" s="261" t="str">
        <f>+'[2]Median Family Income-Quintiles'!AR4</f>
        <v>3rd</v>
      </c>
      <c r="AS4" s="261" t="str">
        <f>+'[2]Median Family Income-Quintiles'!AS4</f>
        <v>4th</v>
      </c>
      <c r="AT4" s="313" t="str">
        <f>+'[2]Median Family Income-Quintiles'!AT4</f>
        <v>High</v>
      </c>
      <c r="AU4" s="261" t="str">
        <f>+'[2]Median Family Income-Quintiles'!AU4</f>
        <v xml:space="preserve">Low </v>
      </c>
      <c r="AV4" s="261" t="str">
        <f>+'[2]Median Family Income-Quintiles'!AV4</f>
        <v>2nd</v>
      </c>
      <c r="AW4" s="261" t="str">
        <f>+'[2]Median Family Income-Quintiles'!AW4</f>
        <v>3rd</v>
      </c>
      <c r="AX4" s="261" t="str">
        <f>+'[2]Median Family Income-Quintiles'!AX4</f>
        <v>4th</v>
      </c>
      <c r="AY4" s="319" t="str">
        <f>+'[2]Median Family Income-Quintiles'!AY4</f>
        <v>High</v>
      </c>
      <c r="AZ4" s="261" t="str">
        <f>+'[2]Median Family Income-Quintiles'!AZ4</f>
        <v xml:space="preserve">Low </v>
      </c>
      <c r="BA4" s="261" t="str">
        <f>+'[2]Median Family Income-Quintiles'!BA4</f>
        <v>2nd</v>
      </c>
      <c r="BB4" s="261" t="str">
        <f>+'[2]Median Family Income-Quintiles'!BB4</f>
        <v>3rd</v>
      </c>
      <c r="BC4" s="254" t="s">
        <v>190</v>
      </c>
      <c r="BD4" s="318" t="s">
        <v>191</v>
      </c>
      <c r="BE4" s="254" t="s">
        <v>202</v>
      </c>
      <c r="BF4" s="254" t="s">
        <v>201</v>
      </c>
      <c r="BG4" s="254" t="s">
        <v>200</v>
      </c>
      <c r="BH4" s="254" t="s">
        <v>190</v>
      </c>
      <c r="BI4" s="318" t="s">
        <v>191</v>
      </c>
      <c r="BJ4" s="254" t="s">
        <v>202</v>
      </c>
      <c r="BK4" s="254" t="s">
        <v>201</v>
      </c>
      <c r="BL4" s="254" t="s">
        <v>200</v>
      </c>
      <c r="BM4" s="254" t="s">
        <v>190</v>
      </c>
      <c r="BN4" s="318" t="s">
        <v>191</v>
      </c>
      <c r="BO4" s="254" t="s">
        <v>202</v>
      </c>
      <c r="BP4" s="254" t="s">
        <v>201</v>
      </c>
      <c r="BQ4" s="254" t="s">
        <v>200</v>
      </c>
      <c r="BR4" s="254" t="s">
        <v>190</v>
      </c>
      <c r="BS4" s="254" t="s">
        <v>191</v>
      </c>
      <c r="BT4" s="254" t="s">
        <v>202</v>
      </c>
      <c r="BU4" s="254" t="s">
        <v>201</v>
      </c>
      <c r="BV4" s="254" t="s">
        <v>200</v>
      </c>
      <c r="BW4" s="254" t="s">
        <v>190</v>
      </c>
      <c r="BX4" s="254" t="s">
        <v>191</v>
      </c>
    </row>
    <row r="5" spans="1:76">
      <c r="A5" s="263" t="s">
        <v>150</v>
      </c>
      <c r="B5" s="131">
        <f>+'[2]Median Family Income-Quintiles'!B5</f>
        <v>10005</v>
      </c>
      <c r="C5" s="131">
        <f>+'[2]Median Family Income-Quintiles'!C5</f>
        <v>24000</v>
      </c>
      <c r="D5" s="131">
        <f>+'[2]Median Family Income-Quintiles'!D5</f>
        <v>39466</v>
      </c>
      <c r="E5" s="131">
        <f>+'[2]Median Family Income-Quintiles'!E5</f>
        <v>60000</v>
      </c>
      <c r="F5" s="131">
        <f>+'[2]Median Family Income-Quintiles'!F5</f>
        <v>100649</v>
      </c>
      <c r="G5" s="132">
        <f>+'[2]Median Family Income-Quintiles'!G5</f>
        <v>11400</v>
      </c>
      <c r="H5" s="131">
        <f>+'[2]Median Family Income-Quintiles'!H5</f>
        <v>26010</v>
      </c>
      <c r="I5" s="131">
        <f>+'[2]Median Family Income-Quintiles'!I5</f>
        <v>43000</v>
      </c>
      <c r="J5" s="131">
        <f>+'[2]Median Family Income-Quintiles'!J5</f>
        <v>65248</v>
      </c>
      <c r="K5" s="131">
        <f>+'[2]Median Family Income-Quintiles'!K5</f>
        <v>110400</v>
      </c>
      <c r="L5" s="132">
        <f>+'[2]Median Family Income-Quintiles'!L5</f>
        <v>12072</v>
      </c>
      <c r="M5" s="131">
        <f>+'[2]Median Family Income-Quintiles'!M5</f>
        <v>28242</v>
      </c>
      <c r="N5" s="131">
        <f>+'[2]Median Family Income-Quintiles'!N5</f>
        <v>46586</v>
      </c>
      <c r="O5" s="131">
        <f>+'[2]Median Family Income-Quintiles'!O5</f>
        <v>71808</v>
      </c>
      <c r="P5" s="131">
        <f>+'[2]Median Family Income-Quintiles'!P5</f>
        <v>121165</v>
      </c>
      <c r="Q5" s="132">
        <f>+'[2]Median Family Income-Quintiles'!Q5</f>
        <v>12168</v>
      </c>
      <c r="R5" s="131">
        <f>+'[2]Median Family Income-Quintiles'!R5</f>
        <v>28620</v>
      </c>
      <c r="S5" s="131">
        <f>+'[2]Median Family Income-Quintiles'!S5</f>
        <v>47900</v>
      </c>
      <c r="T5" s="131">
        <f>+'[2]Median Family Income-Quintiles'!T5</f>
        <v>74126</v>
      </c>
      <c r="U5" s="131">
        <f>+'[2]Median Family Income-Quintiles'!U5</f>
        <v>126492</v>
      </c>
      <c r="V5" s="132">
        <f>+'[2]Median Family Income-Quintiles'!V5</f>
        <v>16860.205000000002</v>
      </c>
      <c r="W5" s="131">
        <f>+'[2]Median Family Income-Quintiles'!W5</f>
        <v>37376.839999999997</v>
      </c>
      <c r="X5" s="131">
        <f>+'[2]Median Family Income-Quintiles'!X5</f>
        <v>58502.879999999997</v>
      </c>
      <c r="Y5" s="131">
        <f>+'[2]Median Family Income-Quintiles'!Y5</f>
        <v>85926.104999999996</v>
      </c>
      <c r="Z5" s="131">
        <f>+'[2]Median Family Income-Quintiles'!Z5</f>
        <v>145261.83850000001</v>
      </c>
      <c r="AA5" s="132">
        <f>+'[2]Median Family Income-Quintiles'!AA5</f>
        <v>18331.002</v>
      </c>
      <c r="AB5" s="131">
        <f>+'[2]Median Family Income-Quintiles'!AB5</f>
        <v>40735.56</v>
      </c>
      <c r="AC5" s="131">
        <f>+'[2]Median Family Income-Quintiles'!AC5</f>
        <v>63241.956899999997</v>
      </c>
      <c r="AD5" s="131">
        <f>+'[2]Median Family Income-Quintiles'!AD5</f>
        <v>93284.432400000005</v>
      </c>
      <c r="AE5" s="131">
        <f>+'[2]Median Family Income-Quintiles'!AE5</f>
        <v>158064.15669</v>
      </c>
      <c r="AF5" s="132">
        <f>+'[2]Median Family Income-Quintiles'!AF5</f>
        <v>16991.16</v>
      </c>
      <c r="AG5" s="131">
        <f>+'[2]Median Family Income-Quintiles'!AG5</f>
        <v>38879.771999999997</v>
      </c>
      <c r="AH5" s="131">
        <f>+'[2]Median Family Income-Quintiles'!AH5</f>
        <v>60968.28</v>
      </c>
      <c r="AI5" s="131">
        <f>+'[2]Median Family Income-Quintiles'!AI5</f>
        <v>90852.732000000004</v>
      </c>
      <c r="AJ5" s="131">
        <f>+'[2]Median Family Income-Quintiles'!AJ5</f>
        <v>154869.42600000001</v>
      </c>
      <c r="AK5" s="132">
        <f>+'[2]Median Family Income-Quintiles'!AK5</f>
        <v>16726.558400000002</v>
      </c>
      <c r="AL5" s="131">
        <f>+'[2]Median Family Income-Quintiles'!AL5</f>
        <v>38017.65352</v>
      </c>
      <c r="AM5" s="131">
        <f>+'[2]Median Family Income-Quintiles'!AM5</f>
        <v>60457.440000000002</v>
      </c>
      <c r="AN5" s="131">
        <f>+'[2]Median Family Income-Quintiles'!AN5</f>
        <v>90686.16</v>
      </c>
      <c r="AO5" s="131">
        <f>+'[2]Median Family Income-Quintiles'!AO5</f>
        <v>154166.47200000001</v>
      </c>
      <c r="AP5" s="132">
        <f>+'[2]Median Family Income-Quintiles'!AP5</f>
        <v>16597.2631</v>
      </c>
      <c r="AQ5" s="131">
        <f>+'[2]Median Family Income-Quintiles'!AQ5</f>
        <v>38489.3586</v>
      </c>
      <c r="AR5" s="131">
        <f>+'[2]Median Family Income-Quintiles'!AR5</f>
        <v>61094.22</v>
      </c>
      <c r="AS5" s="131">
        <f>+'[2]Median Family Income-Quintiles'!AS5</f>
        <v>92557.743300000002</v>
      </c>
      <c r="AT5" s="314">
        <f>+'[2]Median Family Income-Quintiles'!AT5</f>
        <v>158844.97200000001</v>
      </c>
      <c r="AU5" s="131">
        <f>+'[2]Median Family Income-Quintiles'!AU5</f>
        <v>16971.477599999998</v>
      </c>
      <c r="AV5" s="131">
        <f>+'[2]Median Family Income-Quintiles'!AV5</f>
        <v>39297.052300000003</v>
      </c>
      <c r="AW5" s="131">
        <f>+'[2]Median Family Income-Quintiles'!AW5</f>
        <v>62632.834000000003</v>
      </c>
      <c r="AX5" s="131">
        <f>+'[2]Median Family Income-Quintiles'!AX5</f>
        <v>94454.354500000001</v>
      </c>
      <c r="AY5" s="314">
        <f>+'[2]Median Family Income-Quintiles'!AY5</f>
        <v>161905.87589</v>
      </c>
      <c r="AZ5" s="131">
        <f>+'[2]Median Family Income-Quintiles'!AZ5</f>
        <v>17128.332999999999</v>
      </c>
      <c r="BA5" s="131">
        <f>+'[2]Median Family Income-Quintiles'!BA5</f>
        <v>40201.205099999999</v>
      </c>
      <c r="BB5" s="131">
        <f>+'[2]Median Family Income-Quintiles'!BB5</f>
        <v>63979.361499999999</v>
      </c>
      <c r="BC5" s="131">
        <f>+'[2]Median Family Income-Quintiles'!BC5</f>
        <v>96724.703999999998</v>
      </c>
      <c r="BD5" s="314">
        <f>+'[2]Median Family Income-Quintiles'!BD5</f>
        <v>168260.68299999999</v>
      </c>
      <c r="BE5" s="131">
        <f>+'[2]Median Family Income-Quintiles'!BE5</f>
        <v>18050.807499999999</v>
      </c>
      <c r="BF5" s="131">
        <f>+'[2]Median Family Income-Quintiles'!BF5</f>
        <v>40841.212500000001</v>
      </c>
      <c r="BG5" s="131">
        <f>+'[2]Median Family Income-Quintiles'!BG5</f>
        <v>65648.467499999999</v>
      </c>
      <c r="BH5" s="131">
        <f>+'[2]Median Family Income-Quintiles'!BH5</f>
        <v>99834.074999999997</v>
      </c>
      <c r="BI5" s="314">
        <f>+'[2]Median Family Income-Quintiles'!BI5</f>
        <v>172440.67499999999</v>
      </c>
      <c r="BJ5" s="131">
        <f>+'[2]Median Family Income-Quintiles'!BJ5</f>
        <v>18923.889599999999</v>
      </c>
      <c r="BK5" s="131">
        <f>+'[2]Median Family Income-Quintiles'!BK5</f>
        <v>42453.5936</v>
      </c>
      <c r="BL5" s="131">
        <f>+'[2]Median Family Income-Quintiles'!BL5</f>
        <v>68085.952000000005</v>
      </c>
      <c r="BM5" s="131">
        <f>+'[2]Median Family Income-Quintiles'!BM5</f>
        <v>102128.928</v>
      </c>
      <c r="BN5" s="131">
        <f>+'[2]Median Family Income-Quintiles'!BN5</f>
        <v>179226.25599999999</v>
      </c>
      <c r="BO5" s="132">
        <f>+'[2]Median Family Income-Quintiles'!BO5</f>
        <v>19950.242399999999</v>
      </c>
      <c r="BP5" s="131">
        <f>+'[2]Median Family Income-Quintiles'!BP5</f>
        <v>44333.872000000003</v>
      </c>
      <c r="BQ5" s="131">
        <f>+'[2]Median Family Income-Quintiles'!BQ5</f>
        <v>70631.918799999999</v>
      </c>
      <c r="BR5" s="131">
        <f>+'[2]Median Family Income-Quintiles'!BR5</f>
        <v>105998.2576</v>
      </c>
      <c r="BS5" s="131">
        <f>+'[2]Median Family Income-Quintiles'!BS5</f>
        <v>186403.78</v>
      </c>
      <c r="BT5" s="132">
        <f>+'[2]Median Family Income-Quintiles'!BT5</f>
        <v>20527.136699999999</v>
      </c>
      <c r="BU5" s="131">
        <f>+'[2]Median Family Income-Quintiles'!BU5</f>
        <v>46514.694000000003</v>
      </c>
      <c r="BV5" s="131">
        <f>+'[2]Median Family Income-Quintiles'!BV5</f>
        <v>73816.797000000006</v>
      </c>
      <c r="BW5" s="131">
        <f>+'[2]Median Family Income-Quintiles'!BW5</f>
        <v>110624.0766</v>
      </c>
      <c r="BX5" s="131">
        <f>+'[2]Median Family Income-Quintiles'!BX5</f>
        <v>193137.09899999999</v>
      </c>
    </row>
    <row r="6" spans="1:76">
      <c r="A6" s="263" t="s">
        <v>164</v>
      </c>
      <c r="B6" s="131">
        <f>+'[2]Median Family Income-Quintiles'!B6</f>
        <v>9300</v>
      </c>
      <c r="C6" s="131">
        <f>+'[2]Median Family Income-Quintiles'!C6</f>
        <v>21978</v>
      </c>
      <c r="D6" s="131">
        <f>+'[2]Median Family Income-Quintiles'!D6</f>
        <v>36650</v>
      </c>
      <c r="E6" s="131">
        <f>+'[2]Median Family Income-Quintiles'!E6</f>
        <v>54865.5</v>
      </c>
      <c r="F6" s="131">
        <f>+'[2]Median Family Income-Quintiles'!F6</f>
        <v>92392.5</v>
      </c>
      <c r="G6" s="132">
        <f>+'[2]Median Family Income-Quintiles'!G6</f>
        <v>10671.5</v>
      </c>
      <c r="H6" s="131">
        <f>+'[2]Median Family Income-Quintiles'!H6</f>
        <v>24167</v>
      </c>
      <c r="I6" s="131">
        <f>+'[2]Median Family Income-Quintiles'!I6</f>
        <v>39610.5</v>
      </c>
      <c r="J6" s="131">
        <f>+'[2]Median Family Income-Quintiles'!J6</f>
        <v>60500</v>
      </c>
      <c r="K6" s="131">
        <f>+'[2]Median Family Income-Quintiles'!K6</f>
        <v>100910.5</v>
      </c>
      <c r="L6" s="132">
        <f>+'[2]Median Family Income-Quintiles'!L6</f>
        <v>10706</v>
      </c>
      <c r="M6" s="131">
        <f>+'[2]Median Family Income-Quintiles'!M6</f>
        <v>25000</v>
      </c>
      <c r="N6" s="131">
        <f>+'[2]Median Family Income-Quintiles'!N6</f>
        <v>40912.5</v>
      </c>
      <c r="O6" s="131">
        <f>+'[2]Median Family Income-Quintiles'!O6</f>
        <v>63250</v>
      </c>
      <c r="P6" s="131">
        <f>+'[2]Median Family Income-Quintiles'!P6</f>
        <v>106815</v>
      </c>
      <c r="Q6" s="132">
        <f>+'[2]Median Family Income-Quintiles'!Q6</f>
        <v>10420</v>
      </c>
      <c r="R6" s="131">
        <f>+'[2]Median Family Income-Quintiles'!R6</f>
        <v>25000</v>
      </c>
      <c r="S6" s="131">
        <f>+'[2]Median Family Income-Quintiles'!S6</f>
        <v>41651.5</v>
      </c>
      <c r="T6" s="131">
        <f>+'[2]Median Family Income-Quintiles'!T6</f>
        <v>65200</v>
      </c>
      <c r="U6" s="131">
        <f>+'[2]Median Family Income-Quintiles'!U6</f>
        <v>110888</v>
      </c>
      <c r="V6" s="132">
        <f>+'[2]Median Family Income-Quintiles'!V6</f>
        <v>14321.0175</v>
      </c>
      <c r="W6" s="131">
        <f>+'[2]Median Family Income-Quintiles'!W6</f>
        <v>31435.141250000001</v>
      </c>
      <c r="X6" s="131">
        <f>+'[2]Median Family Income-Quintiles'!X6</f>
        <v>50275.912499999999</v>
      </c>
      <c r="Y6" s="131">
        <f>+'[2]Median Family Income-Quintiles'!Y6</f>
        <v>73301.264750000002</v>
      </c>
      <c r="Z6" s="131">
        <f>+'[2]Median Family Income-Quintiles'!Z6</f>
        <v>122896.675</v>
      </c>
      <c r="AA6" s="132">
        <f>+'[2]Median Family Income-Quintiles'!AA6</f>
        <v>15841.040895</v>
      </c>
      <c r="AB6" s="131">
        <f>+'[2]Median Family Income-Quintiles'!AB6</f>
        <v>35389.017749999999</v>
      </c>
      <c r="AC6" s="131">
        <f>+'[2]Median Family Income-Quintiles'!AC6</f>
        <v>55247.60325</v>
      </c>
      <c r="AD6" s="131">
        <f>+'[2]Median Family Income-Quintiles'!AD6</f>
        <v>81420.200549999994</v>
      </c>
      <c r="AE6" s="131">
        <f>+'[2]Median Family Income-Quintiles'!AE6</f>
        <v>133816.31459999998</v>
      </c>
      <c r="AF6" s="132">
        <f>+'[2]Median Family Income-Quintiles'!AF6</f>
        <v>14642.382000000001</v>
      </c>
      <c r="AG6" s="131">
        <f>+'[2]Median Family Income-Quintiles'!AG6</f>
        <v>32997.832199999997</v>
      </c>
      <c r="AH6" s="131">
        <f>+'[2]Median Family Income-Quintiles'!AH6</f>
        <v>53372.232000000004</v>
      </c>
      <c r="AI6" s="131">
        <f>+'[2]Median Family Income-Quintiles'!AI6</f>
        <v>79108.842000000004</v>
      </c>
      <c r="AJ6" s="131">
        <f>+'[2]Median Family Income-Quintiles'!AJ6</f>
        <v>130482.114</v>
      </c>
      <c r="AK6" s="132">
        <f>+'[2]Median Family Income-Quintiles'!AK6</f>
        <v>14257.8796</v>
      </c>
      <c r="AL6" s="131">
        <f>+'[2]Median Family Income-Quintiles'!AL6</f>
        <v>32596.636399999999</v>
      </c>
      <c r="AM6" s="131">
        <f>+'[2]Median Family Income-Quintiles'!AM6</f>
        <v>52194.923199999997</v>
      </c>
      <c r="AN6" s="131">
        <f>+'[2]Median Family Income-Quintiles'!AN6</f>
        <v>78242.003599999996</v>
      </c>
      <c r="AO6" s="131">
        <f>+'[2]Median Family Income-Quintiles'!AO6</f>
        <v>133565.59931999998</v>
      </c>
      <c r="AP6" s="132">
        <f>+'[2]Median Family Income-Quintiles'!AP6</f>
        <v>14509.87725</v>
      </c>
      <c r="AQ6" s="131">
        <f>+'[2]Median Family Income-Quintiles'!AQ6</f>
        <v>33296.349900000001</v>
      </c>
      <c r="AR6" s="131">
        <f>+'[2]Median Family Income-Quintiles'!AR6</f>
        <v>53314.889320000002</v>
      </c>
      <c r="AS6" s="131">
        <f>+'[2]Median Family Income-Quintiles'!AS6</f>
        <v>80949.84150000001</v>
      </c>
      <c r="AT6" s="314">
        <f>+'[2]Median Family Income-Quintiles'!AT6</f>
        <v>134050.90104999999</v>
      </c>
      <c r="AU6" s="131">
        <f>+'[2]Median Family Income-Quintiles'!AU6</f>
        <v>15001.57395</v>
      </c>
      <c r="AV6" s="131">
        <f>+'[2]Median Family Income-Quintiles'!AV6</f>
        <v>33993.465550000001</v>
      </c>
      <c r="AW6" s="131">
        <f>+'[2]Median Family Income-Quintiles'!AW6</f>
        <v>54096.584849999999</v>
      </c>
      <c r="AX6" s="131">
        <f>+'[2]Median Family Income-Quintiles'!AX6</f>
        <v>81978.298049999998</v>
      </c>
      <c r="AY6" s="314">
        <f>+'[2]Median Family Income-Quintiles'!AY6</f>
        <v>138852.95215</v>
      </c>
      <c r="AZ6" s="131">
        <f>+'[2]Median Family Income-Quintiles'!AZ6</f>
        <v>15113.235000000001</v>
      </c>
      <c r="BA6" s="131">
        <f>+'[2]Median Family Income-Quintiles'!BA6</f>
        <v>34609.308149999997</v>
      </c>
      <c r="BB6" s="131">
        <f>+'[2]Median Family Income-Quintiles'!BB6</f>
        <v>55415.195</v>
      </c>
      <c r="BC6" s="131">
        <f>+'[2]Median Family Income-Quintiles'!BC6</f>
        <v>83425.057199999996</v>
      </c>
      <c r="BD6" s="314">
        <f>+'[2]Median Family Income-Quintiles'!BD6</f>
        <v>144079.50699999998</v>
      </c>
      <c r="BE6" s="131">
        <f>+'[2]Median Family Income-Quintiles'!BE6</f>
        <v>15479.32375</v>
      </c>
      <c r="BF6" s="131">
        <f>+'[2]Median Family Income-Quintiles'!BF6</f>
        <v>35597.402499999997</v>
      </c>
      <c r="BG6" s="131">
        <f>+'[2]Median Family Income-Quintiles'!BG6</f>
        <v>57288.624250000001</v>
      </c>
      <c r="BH6" s="131">
        <f>+'[2]Median Family Income-Quintiles'!BH6</f>
        <v>85871.422449999998</v>
      </c>
      <c r="BI6" s="314">
        <f>+'[2]Median Family Income-Quintiles'!BI6</f>
        <v>147734.26250000001</v>
      </c>
      <c r="BJ6" s="131">
        <f>+'[2]Median Family Income-Quintiles'!BJ6</f>
        <v>16570.9192</v>
      </c>
      <c r="BK6" s="131">
        <f>+'[2]Median Family Income-Quintiles'!BK6</f>
        <v>37247.020799999998</v>
      </c>
      <c r="BL6" s="131">
        <f>+'[2]Median Family Income-Quintiles'!BL6</f>
        <v>59124.639200000005</v>
      </c>
      <c r="BM6" s="131">
        <f>+'[2]Median Family Income-Quintiles'!BM6</f>
        <v>88211.358399999997</v>
      </c>
      <c r="BN6" s="131">
        <f>+'[2]Median Family Income-Quintiles'!BN6</f>
        <v>152692.76</v>
      </c>
      <c r="BO6" s="132">
        <f>+'[2]Median Family Income-Quintiles'!BO6</f>
        <v>17698.283220000001</v>
      </c>
      <c r="BP6" s="131">
        <f>+'[2]Median Family Income-Quintiles'!BP6</f>
        <v>38993.655599999998</v>
      </c>
      <c r="BQ6" s="131">
        <f>+'[2]Median Family Income-Quintiles'!BQ6</f>
        <v>61009.453399999999</v>
      </c>
      <c r="BR6" s="131">
        <f>+'[2]Median Family Income-Quintiles'!BR6</f>
        <v>91136.334600000002</v>
      </c>
      <c r="BS6" s="131">
        <f>+'[2]Median Family Income-Quintiles'!BS6</f>
        <v>157989.79840000003</v>
      </c>
      <c r="BT6" s="132">
        <f>+'[2]Median Family Income-Quintiles'!BT6</f>
        <v>18302.5209</v>
      </c>
      <c r="BU6" s="131">
        <f>+'[2]Median Family Income-Quintiles'!BU6</f>
        <v>40043.0844</v>
      </c>
      <c r="BV6" s="131">
        <f>+'[2]Median Family Income-Quintiles'!BV6</f>
        <v>62602.71099</v>
      </c>
      <c r="BW6" s="131">
        <f>+'[2]Median Family Income-Quintiles'!BW6</f>
        <v>94596.730949999997</v>
      </c>
      <c r="BX6" s="131">
        <f>+'[2]Median Family Income-Quintiles'!BX6</f>
        <v>161689.12109999999</v>
      </c>
    </row>
    <row r="7" spans="1:76">
      <c r="A7" s="135" t="s">
        <v>165</v>
      </c>
      <c r="B7" s="133">
        <f>+'[2]Median Family Income-Quintiles'!B7</f>
        <v>92.953523238380811</v>
      </c>
      <c r="C7" s="133">
        <f>+'[2]Median Family Income-Quintiles'!C7</f>
        <v>91.574999999999989</v>
      </c>
      <c r="D7" s="133">
        <f>+'[2]Median Family Income-Quintiles'!D7</f>
        <v>92.864744336897587</v>
      </c>
      <c r="E7" s="133">
        <f>+'[2]Median Family Income-Quintiles'!E7</f>
        <v>91.44250000000001</v>
      </c>
      <c r="F7" s="133">
        <f>+'[2]Median Family Income-Quintiles'!F7</f>
        <v>91.796739162833205</v>
      </c>
      <c r="G7" s="134">
        <f>+'[2]Median Family Income-Quintiles'!G7</f>
        <v>93.609649122807014</v>
      </c>
      <c r="H7" s="133">
        <f>+'[2]Median Family Income-Quintiles'!H7</f>
        <v>92.91426374471358</v>
      </c>
      <c r="I7" s="133">
        <f>+'[2]Median Family Income-Quintiles'!I7</f>
        <v>92.117441860465121</v>
      </c>
      <c r="J7" s="133">
        <f>+'[2]Median Family Income-Quintiles'!J7</f>
        <v>92.723148602256018</v>
      </c>
      <c r="K7" s="133">
        <f>+'[2]Median Family Income-Quintiles'!K7</f>
        <v>91.404438405797109</v>
      </c>
      <c r="L7" s="134">
        <f>+'[2]Median Family Income-Quintiles'!L7</f>
        <v>88.684559310801859</v>
      </c>
      <c r="M7" s="133">
        <f>+'[2]Median Family Income-Quintiles'!M7</f>
        <v>88.520643013950846</v>
      </c>
      <c r="N7" s="133">
        <f>+'[2]Median Family Income-Quintiles'!N7</f>
        <v>87.821448503842362</v>
      </c>
      <c r="O7" s="133">
        <f>+'[2]Median Family Income-Quintiles'!O7</f>
        <v>88.082107843137265</v>
      </c>
      <c r="P7" s="133">
        <f>+'[2]Median Family Income-Quintiles'!P7</f>
        <v>88.156645896092101</v>
      </c>
      <c r="Q7" s="134">
        <f>+'[2]Median Family Income-Quintiles'!Q7</f>
        <v>85.634451019066404</v>
      </c>
      <c r="R7" s="133">
        <f>+'[2]Median Family Income-Quintiles'!R7</f>
        <v>87.351502445842073</v>
      </c>
      <c r="S7" s="133">
        <f>+'[2]Median Family Income-Quintiles'!S7</f>
        <v>86.955114822546975</v>
      </c>
      <c r="T7" s="133">
        <f>+'[2]Median Family Income-Quintiles'!T7</f>
        <v>87.958341202816825</v>
      </c>
      <c r="U7" s="133">
        <f>+'[2]Median Family Income-Quintiles'!U7</f>
        <v>87.664041994750647</v>
      </c>
      <c r="V7" s="134">
        <f>+'[2]Median Family Income-Quintiles'!V7</f>
        <v>84.939759036144565</v>
      </c>
      <c r="W7" s="133">
        <f>+'[2]Median Family Income-Quintiles'!W7</f>
        <v>84.103260869565219</v>
      </c>
      <c r="X7" s="133">
        <f>+'[2]Median Family Income-Quintiles'!X7</f>
        <v>85.9375</v>
      </c>
      <c r="Y7" s="133">
        <f>+'[2]Median Family Income-Quintiles'!Y7</f>
        <v>85.307328605200951</v>
      </c>
      <c r="Z7" s="133">
        <f>+'[2]Median Family Income-Quintiles'!Z7</f>
        <v>84.603551950776108</v>
      </c>
      <c r="AA7" s="134">
        <f>+'[2]Median Family Income-Quintiles'!AA7</f>
        <v>86.416666666666657</v>
      </c>
      <c r="AB7" s="133">
        <f>+'[2]Median Family Income-Quintiles'!AB7</f>
        <v>86.875</v>
      </c>
      <c r="AC7" s="133">
        <f>+'[2]Median Family Income-Quintiles'!AC7</f>
        <v>87.359098228663441</v>
      </c>
      <c r="AD7" s="133">
        <f>+'[2]Median Family Income-Quintiles'!AD7</f>
        <v>87.281659388646275</v>
      </c>
      <c r="AE7" s="133">
        <f>+'[2]Median Family Income-Quintiles'!AE7</f>
        <v>84.659493589330566</v>
      </c>
      <c r="AF7" s="134">
        <f>+'[2]Median Family Income-Quintiles'!AF7</f>
        <v>86.176470588235304</v>
      </c>
      <c r="AG7" s="133">
        <f>+'[2]Median Family Income-Quintiles'!AG7</f>
        <v>84.871465295629818</v>
      </c>
      <c r="AH7" s="133">
        <f>+'[2]Median Family Income-Quintiles'!AH7</f>
        <v>87.54098360655739</v>
      </c>
      <c r="AI7" s="133">
        <f>+'[2]Median Family Income-Quintiles'!AI7</f>
        <v>87.073707370737068</v>
      </c>
      <c r="AJ7" s="133">
        <f>+'[2]Median Family Income-Quintiles'!AJ7</f>
        <v>84.252984833817351</v>
      </c>
      <c r="AK7" s="134">
        <f>+'[2]Median Family Income-Quintiles'!AK7</f>
        <v>85.240963855421683</v>
      </c>
      <c r="AL7" s="133">
        <f>+'[2]Median Family Income-Quintiles'!AL7</f>
        <v>85.740789822422471</v>
      </c>
      <c r="AM7" s="133">
        <f>+'[2]Median Family Income-Quintiles'!AM7</f>
        <v>86.333333333333329</v>
      </c>
      <c r="AN7" s="133">
        <f>+'[2]Median Family Income-Quintiles'!AN7</f>
        <v>86.277777777777771</v>
      </c>
      <c r="AO7" s="133">
        <f>+'[2]Median Family Income-Quintiles'!AO7</f>
        <v>86.637254901960773</v>
      </c>
      <c r="AP7" s="134">
        <f>+'[2]Median Family Income-Quintiles'!AP7</f>
        <v>87.423312883435571</v>
      </c>
      <c r="AQ7" s="133">
        <f>+'[2]Median Family Income-Quintiles'!AQ7</f>
        <v>86.507936507936506</v>
      </c>
      <c r="AR7" s="133">
        <f>+'[2]Median Family Income-Quintiles'!AR7</f>
        <v>87.266666666666666</v>
      </c>
      <c r="AS7" s="133">
        <f>+'[2]Median Family Income-Quintiles'!AS7</f>
        <v>87.458745874587464</v>
      </c>
      <c r="AT7" s="315">
        <f>+'[2]Median Family Income-Quintiles'!AT7</f>
        <v>84.391025641025635</v>
      </c>
      <c r="AU7" s="133">
        <f>+'[2]Median Family Income-Quintiles'!AU7</f>
        <v>88.392857142857153</v>
      </c>
      <c r="AV7" s="133">
        <f>+'[2]Median Family Income-Quintiles'!AV7</f>
        <v>86.503856041131101</v>
      </c>
      <c r="AW7" s="133">
        <f>+'[2]Median Family Income-Quintiles'!AW7</f>
        <v>86.370967741935473</v>
      </c>
      <c r="AX7" s="133">
        <f>+'[2]Median Family Income-Quintiles'!AX7</f>
        <v>86.791443850267385</v>
      </c>
      <c r="AY7" s="315">
        <f>+'[2]Median Family Income-Quintiles'!AY7</f>
        <v>85.761527422474572</v>
      </c>
      <c r="AZ7" s="133">
        <f>+'[2]Median Family Income-Quintiles'!AZ7</f>
        <v>88.235294117647072</v>
      </c>
      <c r="BA7" s="133">
        <f>+'[2]Median Family Income-Quintiles'!BA7</f>
        <v>86.090225563909769</v>
      </c>
      <c r="BB7" s="133">
        <f>+'[2]Median Family Income-Quintiles'!BB7</f>
        <v>86.614173228346459</v>
      </c>
      <c r="BC7" s="133">
        <f>+'[2]Median Family Income-Quintiles'!BC7</f>
        <v>86.25</v>
      </c>
      <c r="BD7" s="315">
        <f>+'[2]Median Family Income-Quintiles'!BD7</f>
        <v>85.628742514970057</v>
      </c>
      <c r="BE7" s="133">
        <f>+'[2]Median Family Income-Quintiles'!BE7</f>
        <v>85.754189944134083</v>
      </c>
      <c r="BF7" s="133">
        <f>+'[2]Median Family Income-Quintiles'!BF7</f>
        <v>87.160493827160479</v>
      </c>
      <c r="BG7" s="133">
        <f>+'[2]Median Family Income-Quintiles'!BG7</f>
        <v>87.265745007680493</v>
      </c>
      <c r="BH7" s="133">
        <f>+'[2]Median Family Income-Quintiles'!BH7</f>
        <v>86.014141414141406</v>
      </c>
      <c r="BI7" s="315">
        <f>+'[2]Median Family Income-Quintiles'!BI7</f>
        <v>85.67251461988306</v>
      </c>
      <c r="BJ7" s="133">
        <f>+'[2]Median Family Income-Quintiles'!BJ7</f>
        <v>87.56613756613757</v>
      </c>
      <c r="BK7" s="133">
        <f>+'[2]Median Family Income-Quintiles'!BK7</f>
        <v>87.735849056603769</v>
      </c>
      <c r="BL7" s="133">
        <f>+'[2]Median Family Income-Quintiles'!BL7</f>
        <v>86.838235294117652</v>
      </c>
      <c r="BM7" s="133">
        <f>+'[2]Median Family Income-Quintiles'!BM7</f>
        <v>86.372549019607831</v>
      </c>
      <c r="BN7" s="133">
        <f>+'[2]Median Family Income-Quintiles'!BN7</f>
        <v>85.19553072625699</v>
      </c>
      <c r="BO7" s="134">
        <f>+'[2]Median Family Income-Quintiles'!BO7</f>
        <v>88.712121212121218</v>
      </c>
      <c r="BP7" s="133">
        <f>+'[2]Median Family Income-Quintiles'!BP7</f>
        <v>87.954545454545439</v>
      </c>
      <c r="BQ7" s="133">
        <f>+'[2]Median Family Income-Quintiles'!BQ7</f>
        <v>86.37660485021398</v>
      </c>
      <c r="BR7" s="133">
        <f>+'[2]Median Family Income-Quintiles'!BR7</f>
        <v>85.979087452471489</v>
      </c>
      <c r="BS7" s="133">
        <f>+'[2]Median Family Income-Quintiles'!BS7</f>
        <v>84.756756756756772</v>
      </c>
      <c r="BT7" s="134">
        <f>+'[2]Median Family Income-Quintiles'!BT7</f>
        <v>89.162561576354676</v>
      </c>
      <c r="BU7" s="133">
        <f>+'[2]Median Family Income-Quintiles'!BU7</f>
        <v>86.086956521739125</v>
      </c>
      <c r="BV7" s="133">
        <f>+'[2]Median Family Income-Quintiles'!BV7</f>
        <v>84.808219178082183</v>
      </c>
      <c r="BW7" s="133">
        <f>+'[2]Median Family Income-Quintiles'!BW7</f>
        <v>85.511882998171842</v>
      </c>
      <c r="BX7" s="133">
        <f>+'[2]Median Family Income-Quintiles'!BX7</f>
        <v>83.717277486910987</v>
      </c>
    </row>
    <row r="8" spans="1:76">
      <c r="A8" s="135" t="s">
        <v>19</v>
      </c>
      <c r="B8" s="135">
        <f>+'[2]Median Family Income-Quintiles'!B8</f>
        <v>8394</v>
      </c>
      <c r="C8" s="131">
        <f>+'[2]Median Family Income-Quintiles'!C8</f>
        <v>22256</v>
      </c>
      <c r="D8" s="131">
        <f>+'[2]Median Family Income-Quintiles'!D8</f>
        <v>38000</v>
      </c>
      <c r="E8" s="131">
        <f>+'[2]Median Family Income-Quintiles'!E8</f>
        <v>56044</v>
      </c>
      <c r="F8" s="135">
        <f>+'[2]Median Family Income-Quintiles'!F8</f>
        <v>92900</v>
      </c>
      <c r="G8" s="136">
        <f>+'[2]Median Family Income-Quintiles'!G8</f>
        <v>9546</v>
      </c>
      <c r="H8" s="131">
        <f>+'[2]Median Family Income-Quintiles'!H8</f>
        <v>23510</v>
      </c>
      <c r="I8" s="131">
        <f>+'[2]Median Family Income-Quintiles'!I8</f>
        <v>40404</v>
      </c>
      <c r="J8" s="131">
        <f>+'[2]Median Family Income-Quintiles'!J8</f>
        <v>62000</v>
      </c>
      <c r="K8" s="135">
        <f>+'[2]Median Family Income-Quintiles'!K8</f>
        <v>99050</v>
      </c>
      <c r="L8" s="136">
        <f>+'[2]Median Family Income-Quintiles'!L8</f>
        <v>10500</v>
      </c>
      <c r="M8" s="131">
        <f>+'[2]Median Family Income-Quintiles'!M8</f>
        <v>24540</v>
      </c>
      <c r="N8" s="131">
        <f>+'[2]Median Family Income-Quintiles'!N8</f>
        <v>41000</v>
      </c>
      <c r="O8" s="131">
        <f>+'[2]Median Family Income-Quintiles'!O8</f>
        <v>63500</v>
      </c>
      <c r="P8" s="135">
        <f>+'[2]Median Family Income-Quintiles'!P8</f>
        <v>101600</v>
      </c>
      <c r="Q8" s="136">
        <f>+'[2]Median Family Income-Quintiles'!Q8</f>
        <v>10000</v>
      </c>
      <c r="R8" s="131">
        <f>+'[2]Median Family Income-Quintiles'!R8</f>
        <v>25000</v>
      </c>
      <c r="S8" s="131">
        <f>+'[2]Median Family Income-Quintiles'!S8</f>
        <v>43680</v>
      </c>
      <c r="T8" s="131">
        <f>+'[2]Median Family Income-Quintiles'!T8</f>
        <v>68554</v>
      </c>
      <c r="U8" s="135">
        <f>+'[2]Median Family Income-Quintiles'!U8</f>
        <v>110866</v>
      </c>
      <c r="V8" s="136">
        <f>+'[2]Median Family Income-Quintiles'!V8</f>
        <v>13203.775</v>
      </c>
      <c r="W8" s="131">
        <f>+'[2]Median Family Income-Quintiles'!W8</f>
        <v>30470.25</v>
      </c>
      <c r="X8" s="131">
        <f>+'[2]Median Family Income-Quintiles'!X8</f>
        <v>48752.4</v>
      </c>
      <c r="Y8" s="131">
        <f>+'[2]Median Family Income-Quintiles'!Y8</f>
        <v>72519.195000000007</v>
      </c>
      <c r="Z8" s="135">
        <f>+'[2]Median Family Income-Quintiles'!Z8</f>
        <v>120052.785</v>
      </c>
      <c r="AA8" s="136">
        <f>+'[2]Median Family Income-Quintiles'!AA8</f>
        <v>15275.834999999999</v>
      </c>
      <c r="AB8" s="131">
        <f>+'[2]Median Family Income-Quintiles'!AB8</f>
        <v>33606.837</v>
      </c>
      <c r="AC8" s="131">
        <f>+'[2]Median Family Income-Quintiles'!AC8</f>
        <v>54483.811500000003</v>
      </c>
      <c r="AD8" s="131">
        <f>+'[2]Median Family Income-Quintiles'!AD8</f>
        <v>80249.053199999995</v>
      </c>
      <c r="AE8" s="135">
        <f>+'[2]Median Family Income-Quintiles'!AE8</f>
        <v>130964.8254</v>
      </c>
      <c r="AF8" s="136">
        <f>+'[2]Median Family Income-Quintiles'!AF8</f>
        <v>13992.72</v>
      </c>
      <c r="AG8" s="131">
        <f>+'[2]Median Family Income-Quintiles'!AG8</f>
        <v>31883.412</v>
      </c>
      <c r="AH8" s="131">
        <f>+'[2]Median Family Income-Quintiles'!AH8</f>
        <v>50973.48</v>
      </c>
      <c r="AI8" s="131">
        <f>+'[2]Median Family Income-Quintiles'!AI8</f>
        <v>77589.632400000002</v>
      </c>
      <c r="AJ8" s="135">
        <f>+'[2]Median Family Income-Quintiles'!AJ8</f>
        <v>126933.96</v>
      </c>
      <c r="AK8" s="136">
        <f>+'[2]Median Family Income-Quintiles'!AK8</f>
        <v>13099.111999999999</v>
      </c>
      <c r="AL8" s="135">
        <f>+'[2]Median Family Income-Quintiles'!AL8</f>
        <v>31437.8688</v>
      </c>
      <c r="AM8" s="135">
        <f>+'[2]Median Family Income-Quintiles'!AM8</f>
        <v>50381.2</v>
      </c>
      <c r="AN8" s="135">
        <f>+'[2]Median Family Income-Quintiles'!AN8</f>
        <v>77889.335200000001</v>
      </c>
      <c r="AO8" s="135">
        <f>+'[2]Median Family Income-Quintiles'!AO8</f>
        <v>133006.36799999999</v>
      </c>
      <c r="AP8" s="136">
        <f>+'[2]Median Family Income-Quintiles'!AP8</f>
        <v>13746.199500000001</v>
      </c>
      <c r="AQ8" s="135">
        <f>+'[2]Median Family Income-Quintiles'!AQ8</f>
        <v>30750.757399999999</v>
      </c>
      <c r="AR8" s="135">
        <f>+'[2]Median Family Income-Quintiles'!AR8</f>
        <v>52235.558100000002</v>
      </c>
      <c r="AS8" s="135">
        <f>+'[2]Median Family Income-Quintiles'!AS8</f>
        <v>79422.486000000004</v>
      </c>
      <c r="AT8" s="316">
        <f>+'[2]Median Family Income-Quintiles'!AT8</f>
        <v>132370.81</v>
      </c>
      <c r="AU8" s="135">
        <f>+'[2]Median Family Income-Quintiles'!AU8</f>
        <v>13779.223480000001</v>
      </c>
      <c r="AV8" s="135">
        <f>+'[2]Median Family Income-Quintiles'!AV8</f>
        <v>33134.789599999996</v>
      </c>
      <c r="AW8" s="135">
        <f>+'[2]Median Family Income-Quintiles'!AW8</f>
        <v>53439.950299999997</v>
      </c>
      <c r="AX8" s="135">
        <f>+'[2]Median Family Income-Quintiles'!AX8</f>
        <v>81119.622099999993</v>
      </c>
      <c r="AY8" s="316">
        <f>+'[2]Median Family Income-Quintiles'!AY8</f>
        <v>132842.2205</v>
      </c>
      <c r="AZ8" s="135">
        <f>+'[2]Median Family Income-Quintiles'!AZ8</f>
        <v>13601.9115</v>
      </c>
      <c r="BA8" s="135">
        <f>+'[2]Median Family Income-Quintiles'!BA8</f>
        <v>33249.116999999998</v>
      </c>
      <c r="BB8" s="135">
        <f>+'[2]Median Family Income-Quintiles'!BB8</f>
        <v>54014.701889999997</v>
      </c>
      <c r="BC8" s="135">
        <f>+'[2]Median Family Income-Quintiles'!BC8</f>
        <v>82215.998399999997</v>
      </c>
      <c r="BD8" s="316">
        <f>+'[2]Median Family Income-Quintiles'!BD8</f>
        <v>138034.21299999999</v>
      </c>
      <c r="BE8" s="135">
        <f>+'[2]Median Family Income-Quintiles'!BE8</f>
        <v>13855.7595</v>
      </c>
      <c r="BF8" s="135">
        <f>+'[2]Median Family Income-Quintiles'!BF8</f>
        <v>33177.182500000003</v>
      </c>
      <c r="BG8" s="135">
        <f>+'[2]Median Family Income-Quintiles'!BG8</f>
        <v>53446.525000000001</v>
      </c>
      <c r="BH8" s="135">
        <f>+'[2]Median Family Income-Quintiles'!BH8</f>
        <v>82690.850000000006</v>
      </c>
      <c r="BI8" s="316">
        <f>+'[2]Median Family Income-Quintiles'!BI8</f>
        <v>142187.92499999999</v>
      </c>
      <c r="BJ8" s="131">
        <f>+'[2]Median Family Income-Quintiles'!BJ8</f>
        <v>15018.96</v>
      </c>
      <c r="BK8" s="131">
        <f>+'[2]Median Family Income-Quintiles'!BK8</f>
        <v>35044.239999999998</v>
      </c>
      <c r="BL8" s="131">
        <f>+'[2]Median Family Income-Quintiles'!BL8</f>
        <v>57072.048000000003</v>
      </c>
      <c r="BM8" s="131">
        <f>+'[2]Median Family Income-Quintiles'!BM8</f>
        <v>86108.703999999998</v>
      </c>
      <c r="BN8" s="131">
        <f>+'[2]Median Family Income-Quintiles'!BN8</f>
        <v>145243.35584</v>
      </c>
      <c r="BO8" s="136">
        <f>+'[2]Median Family Income-Quintiles'!BO8</f>
        <v>16020.6492</v>
      </c>
      <c r="BP8" s="135">
        <f>+'[2]Median Family Income-Quintiles'!BP8</f>
        <v>36776.962</v>
      </c>
      <c r="BQ8" s="135">
        <f>+'[2]Median Family Income-Quintiles'!BQ8</f>
        <v>59850.727200000001</v>
      </c>
      <c r="BR8" s="135">
        <f>+'[2]Median Family Income-Quintiles'!BR8</f>
        <v>89776.090800000005</v>
      </c>
      <c r="BS8" s="135">
        <f>+'[2]Median Family Income-Quintiles'!BS8</f>
        <v>155168.552</v>
      </c>
      <c r="BT8" s="136">
        <f>+'[2]Median Family Income-Quintiles'!BT8</f>
        <v>16603.723379999999</v>
      </c>
      <c r="BU8" s="135">
        <f>+'[2]Median Family Income-Quintiles'!BU8</f>
        <v>38020.706400000003</v>
      </c>
      <c r="BV8" s="135">
        <f>+'[2]Median Family Income-Quintiles'!BV8</f>
        <v>60671.34</v>
      </c>
      <c r="BW8" s="135">
        <f>+'[2]Median Family Income-Quintiles'!BW8</f>
        <v>91007.01</v>
      </c>
      <c r="BX8" s="135">
        <f>+'[2]Median Family Income-Quintiles'!BX8</f>
        <v>152386.18229999999</v>
      </c>
    </row>
    <row r="9" spans="1:76">
      <c r="A9" s="135" t="s">
        <v>20</v>
      </c>
      <c r="B9" s="135">
        <f>+'[2]Median Family Income-Quintiles'!B9</f>
        <v>8256</v>
      </c>
      <c r="C9" s="131">
        <f>+'[2]Median Family Income-Quintiles'!C9</f>
        <v>19180</v>
      </c>
      <c r="D9" s="131">
        <f>+'[2]Median Family Income-Quintiles'!D9</f>
        <v>30360</v>
      </c>
      <c r="E9" s="131">
        <f>+'[2]Median Family Income-Quintiles'!E9</f>
        <v>44220</v>
      </c>
      <c r="F9" s="135">
        <f>+'[2]Median Family Income-Quintiles'!F9</f>
        <v>73040</v>
      </c>
      <c r="G9" s="136">
        <f>+'[2]Median Family Income-Quintiles'!G9</f>
        <v>9500</v>
      </c>
      <c r="H9" s="131">
        <f>+'[2]Median Family Income-Quintiles'!H9</f>
        <v>22000</v>
      </c>
      <c r="I9" s="131">
        <f>+'[2]Median Family Income-Quintiles'!I9</f>
        <v>33256</v>
      </c>
      <c r="J9" s="131">
        <f>+'[2]Median Family Income-Quintiles'!J9</f>
        <v>50919</v>
      </c>
      <c r="K9" s="135">
        <f>+'[2]Median Family Income-Quintiles'!K9</f>
        <v>85080</v>
      </c>
      <c r="L9" s="136">
        <f>+'[2]Median Family Income-Quintiles'!L9</f>
        <v>9500</v>
      </c>
      <c r="M9" s="131">
        <f>+'[2]Median Family Income-Quintiles'!M9</f>
        <v>21408</v>
      </c>
      <c r="N9" s="131">
        <f>+'[2]Median Family Income-Quintiles'!N9</f>
        <v>35000</v>
      </c>
      <c r="O9" s="131">
        <f>+'[2]Median Family Income-Quintiles'!O9</f>
        <v>54000</v>
      </c>
      <c r="P9" s="135">
        <f>+'[2]Median Family Income-Quintiles'!P9</f>
        <v>90400</v>
      </c>
      <c r="Q9" s="136">
        <f>+'[2]Median Family Income-Quintiles'!Q9</f>
        <v>9920</v>
      </c>
      <c r="R9" s="131">
        <f>+'[2]Median Family Income-Quintiles'!R9</f>
        <v>22124</v>
      </c>
      <c r="S9" s="131">
        <f>+'[2]Median Family Income-Quintiles'!S9</f>
        <v>36100</v>
      </c>
      <c r="T9" s="131">
        <f>+'[2]Median Family Income-Quintiles'!T9</f>
        <v>56866</v>
      </c>
      <c r="U9" s="135">
        <f>+'[2]Median Family Income-Quintiles'!U9</f>
        <v>97005</v>
      </c>
      <c r="V9" s="136">
        <f>+'[2]Median Family Income-Quintiles'!V9</f>
        <v>14625.72</v>
      </c>
      <c r="W9" s="131">
        <f>+'[2]Median Family Income-Quintiles'!W9</f>
        <v>29454.575000000001</v>
      </c>
      <c r="X9" s="131">
        <f>+'[2]Median Family Income-Quintiles'!X9</f>
        <v>45502.239999999998</v>
      </c>
      <c r="Y9" s="131">
        <f>+'[2]Median Family Income-Quintiles'!Y9</f>
        <v>66018.875</v>
      </c>
      <c r="Z9" s="135">
        <f>+'[2]Median Family Income-Quintiles'!Z9</f>
        <v>112536.79</v>
      </c>
      <c r="AA9" s="136">
        <f>+'[2]Median Family Income-Quintiles'!AA9</f>
        <v>14868.4794</v>
      </c>
      <c r="AB9" s="131">
        <f>+'[2]Median Family Income-Quintiles'!AB9</f>
        <v>30551.67</v>
      </c>
      <c r="AC9" s="131">
        <f>+'[2]Median Family Income-Quintiles'!AC9</f>
        <v>47660.605199999998</v>
      </c>
      <c r="AD9" s="131">
        <f>+'[2]Median Family Income-Quintiles'!AD9</f>
        <v>71287.23</v>
      </c>
      <c r="AE9" s="135">
        <f>+'[2]Median Family Income-Quintiles'!AE9</f>
        <v>120882.7743</v>
      </c>
      <c r="AF9" s="136">
        <f>+'[2]Median Family Income-Quintiles'!AF9</f>
        <v>13193.136</v>
      </c>
      <c r="AG9" s="131">
        <f>+'[2]Median Family Income-Quintiles'!AG9</f>
        <v>29984.400000000001</v>
      </c>
      <c r="AH9" s="131">
        <f>+'[2]Median Family Income-Quintiles'!AH9</f>
        <v>47575.248</v>
      </c>
      <c r="AI9" s="131">
        <f>+'[2]Median Family Income-Quintiles'!AI9</f>
        <v>69963.600000000006</v>
      </c>
      <c r="AJ9" s="135">
        <f>+'[2]Median Family Income-Quintiles'!AJ9</f>
        <v>117638.796</v>
      </c>
      <c r="AK9" s="136">
        <f>+'[2]Median Family Income-Quintiles'!AK9</f>
        <v>14106.736000000001</v>
      </c>
      <c r="AL9" s="135">
        <f>+'[2]Median Family Income-Quintiles'!AL9</f>
        <v>30228.720000000001</v>
      </c>
      <c r="AM9" s="135">
        <f>+'[2]Median Family Income-Quintiles'!AM9</f>
        <v>47257.565600000002</v>
      </c>
      <c r="AN9" s="135">
        <f>+'[2]Median Family Income-Quintiles'!AN9</f>
        <v>71339.779200000004</v>
      </c>
      <c r="AO9" s="135">
        <f>+'[2]Median Family Income-Quintiles'!AO9</f>
        <v>120914.88</v>
      </c>
      <c r="AP9" s="136">
        <f>+'[2]Median Family Income-Quintiles'!AP9</f>
        <v>14255.317999999999</v>
      </c>
      <c r="AQ9" s="135">
        <f>+'[2]Median Family Income-Quintiles'!AQ9</f>
        <v>30547.11</v>
      </c>
      <c r="AR9" s="135">
        <f>+'[2]Median Family Income-Quintiles'!AR9</f>
        <v>48875.375999999997</v>
      </c>
      <c r="AS9" s="135">
        <f>+'[2]Median Family Income-Quintiles'!AS9</f>
        <v>72294.827000000005</v>
      </c>
      <c r="AT9" s="316">
        <f>+'[2]Median Family Income-Quintiles'!AT9</f>
        <v>123206.677</v>
      </c>
      <c r="AU9" s="135">
        <f>+'[2]Median Family Income-Quintiles'!AU9</f>
        <v>15153.105</v>
      </c>
      <c r="AV9" s="135">
        <f>+'[2]Median Family Income-Quintiles'!AV9</f>
        <v>31417.437699999999</v>
      </c>
      <c r="AW9" s="135">
        <f>+'[2]Median Family Income-Quintiles'!AW9</f>
        <v>49601.163699999997</v>
      </c>
      <c r="AX9" s="135">
        <f>+'[2]Median Family Income-Quintiles'!AX9</f>
        <v>73240.007500000007</v>
      </c>
      <c r="AY9" s="316">
        <f>+'[2]Median Family Income-Quintiles'!AY9</f>
        <v>122235.04700000001</v>
      </c>
      <c r="AZ9" s="135">
        <f>+'[2]Median Family Income-Quintiles'!AZ9</f>
        <v>14508.705599999999</v>
      </c>
      <c r="BA9" s="135">
        <f>+'[2]Median Family Income-Quintiles'!BA9</f>
        <v>32241.567999999999</v>
      </c>
      <c r="BB9" s="135">
        <f>+'[2]Median Family Income-Quintiles'!BB9</f>
        <v>50377.45</v>
      </c>
      <c r="BC9" s="135">
        <f>+'[2]Median Family Income-Quintiles'!BC9</f>
        <v>75818.062250000003</v>
      </c>
      <c r="BD9" s="316">
        <f>+'[2]Median Family Income-Quintiles'!BD9</f>
        <v>127958.723</v>
      </c>
      <c r="BE9" s="135">
        <f>+'[2]Median Family Income-Quintiles'!BE9</f>
        <v>15832.272499999999</v>
      </c>
      <c r="BF9" s="135">
        <f>+'[2]Median Family Income-Quintiles'!BF9</f>
        <v>33883.08</v>
      </c>
      <c r="BG9" s="135">
        <f>+'[2]Median Family Income-Quintiles'!BG9</f>
        <v>51631.360000000001</v>
      </c>
      <c r="BH9" s="135">
        <f>+'[2]Median Family Income-Quintiles'!BH9</f>
        <v>76640.3</v>
      </c>
      <c r="BI9" s="316">
        <f>+'[2]Median Family Income-Quintiles'!BI9</f>
        <v>126053.125</v>
      </c>
      <c r="BJ9" s="131">
        <f>+'[2]Median Family Income-Quintiles'!BJ9</f>
        <v>15018.96</v>
      </c>
      <c r="BK9" s="131">
        <f>+'[2]Median Family Income-Quintiles'!BK9</f>
        <v>33342.091200000003</v>
      </c>
      <c r="BL9" s="131">
        <f>+'[2]Median Family Income-Quintiles'!BL9</f>
        <v>52466.2336</v>
      </c>
      <c r="BM9" s="131">
        <f>+'[2]Median Family Income-Quintiles'!BM9</f>
        <v>79199.982399999994</v>
      </c>
      <c r="BN9" s="131">
        <f>+'[2]Median Family Income-Quintiles'!BN9</f>
        <v>134469.75520000001</v>
      </c>
      <c r="BO9" s="136">
        <f>+'[2]Median Family Income-Quintiles'!BO9</f>
        <v>16322.9256</v>
      </c>
      <c r="BP9" s="135">
        <f>+'[2]Median Family Income-Quintiles'!BP9</f>
        <v>35265.58</v>
      </c>
      <c r="BQ9" s="135">
        <f>+'[2]Median Family Income-Quintiles'!BQ9</f>
        <v>55417.34</v>
      </c>
      <c r="BR9" s="135">
        <f>+'[2]Median Family Income-Quintiles'!BR9</f>
        <v>83629.804000000004</v>
      </c>
      <c r="BS9" s="135">
        <f>+'[2]Median Family Income-Quintiles'!BS9</f>
        <v>137031.96799999999</v>
      </c>
      <c r="BT9" s="136">
        <f>+'[2]Median Family Income-Quintiles'!BT9</f>
        <v>17594.688600000001</v>
      </c>
      <c r="BU9" s="135">
        <f>+'[2]Median Family Income-Quintiles'!BU9</f>
        <v>37413.993000000002</v>
      </c>
      <c r="BV9" s="135">
        <f>+'[2]Median Family Income-Quintiles'!BV9</f>
        <v>57637.773000000001</v>
      </c>
      <c r="BW9" s="135">
        <f>+'[2]Median Family Income-Quintiles'!BW9</f>
        <v>85951.065000000002</v>
      </c>
      <c r="BX9" s="135">
        <f>+'[2]Median Family Income-Quintiles'!BX9</f>
        <v>147633.59400000001</v>
      </c>
    </row>
    <row r="10" spans="1:76">
      <c r="A10" s="135" t="s">
        <v>38</v>
      </c>
      <c r="B10" s="135">
        <f>+'[2]Median Family Income-Quintiles'!B10</f>
        <v>12000</v>
      </c>
      <c r="C10" s="131">
        <f>+'[2]Median Family Income-Quintiles'!C10</f>
        <v>27840</v>
      </c>
      <c r="D10" s="131">
        <f>+'[2]Median Family Income-Quintiles'!D10</f>
        <v>45447.5</v>
      </c>
      <c r="E10" s="131">
        <f>+'[2]Median Family Income-Quintiles'!E10</f>
        <v>67100</v>
      </c>
      <c r="F10" s="135">
        <f>+'[2]Median Family Income-Quintiles'!F10</f>
        <v>110577</v>
      </c>
      <c r="G10" s="136">
        <f>+'[2]Median Family Income-Quintiles'!G10</f>
        <v>12330</v>
      </c>
      <c r="H10" s="131">
        <f>+'[2]Median Family Income-Quintiles'!H10</f>
        <v>30056</v>
      </c>
      <c r="I10" s="131">
        <f>+'[2]Median Family Income-Quintiles'!I10</f>
        <v>47870</v>
      </c>
      <c r="J10" s="131">
        <f>+'[2]Median Family Income-Quintiles'!J10</f>
        <v>69338</v>
      </c>
      <c r="K10" s="135">
        <f>+'[2]Median Family Income-Quintiles'!K10</f>
        <v>108929</v>
      </c>
      <c r="L10" s="136">
        <f>+'[2]Median Family Income-Quintiles'!L10</f>
        <v>15590</v>
      </c>
      <c r="M10" s="131">
        <f>+'[2]Median Family Income-Quintiles'!M10</f>
        <v>34880</v>
      </c>
      <c r="N10" s="131">
        <f>+'[2]Median Family Income-Quintiles'!N10</f>
        <v>54223</v>
      </c>
      <c r="O10" s="131">
        <f>+'[2]Median Family Income-Quintiles'!O10</f>
        <v>78000</v>
      </c>
      <c r="P10" s="135">
        <f>+'[2]Median Family Income-Quintiles'!P10</f>
        <v>120916</v>
      </c>
      <c r="Q10" s="136">
        <f>+'[2]Median Family Income-Quintiles'!Q10</f>
        <v>15356</v>
      </c>
      <c r="R10" s="131">
        <f>+'[2]Median Family Income-Quintiles'!R10</f>
        <v>33000</v>
      </c>
      <c r="S10" s="131">
        <f>+'[2]Median Family Income-Quintiles'!S10</f>
        <v>52108</v>
      </c>
      <c r="T10" s="131">
        <f>+'[2]Median Family Income-Quintiles'!T10</f>
        <v>76480</v>
      </c>
      <c r="U10" s="135">
        <f>+'[2]Median Family Income-Quintiles'!U10</f>
        <v>120008</v>
      </c>
      <c r="V10" s="136">
        <f>+'[2]Median Family Income-Quintiles'!V10</f>
        <v>20313.5</v>
      </c>
      <c r="W10" s="131">
        <f>+'[2]Median Family Income-Quintiles'!W10</f>
        <v>41033.269999999997</v>
      </c>
      <c r="X10" s="131">
        <f>+'[2]Median Family Income-Quintiles'!X10</f>
        <v>62667.147499999999</v>
      </c>
      <c r="Y10" s="131">
        <f>+'[2]Median Family Income-Quintiles'!Y10</f>
        <v>89887.237500000003</v>
      </c>
      <c r="Z10" s="135">
        <f>+'[2]Median Family Income-Quintiles'!Z10</f>
        <v>150319.9</v>
      </c>
      <c r="AA10" s="136">
        <f>+'[2]Median Family Income-Quintiles'!AA10</f>
        <v>21386.169000000002</v>
      </c>
      <c r="AB10" s="131">
        <f>+'[2]Median Family Income-Quintiles'!AB10</f>
        <v>43994.404799999997</v>
      </c>
      <c r="AC10" s="131">
        <f>+'[2]Median Family Income-Quintiles'!AC10</f>
        <v>68028.385200000004</v>
      </c>
      <c r="AD10" s="131">
        <f>+'[2]Median Family Income-Quintiles'!AD10</f>
        <v>99802.122000000003</v>
      </c>
      <c r="AE10" s="135">
        <f>+'[2]Median Family Income-Quintiles'!AE10</f>
        <v>160905.462</v>
      </c>
      <c r="AF10" s="136">
        <f>+'[2]Median Family Income-Quintiles'!AF10</f>
        <v>21988.560000000001</v>
      </c>
      <c r="AG10" s="131">
        <f>+'[2]Median Family Income-Quintiles'!AG10</f>
        <v>44276.964</v>
      </c>
      <c r="AH10" s="131">
        <f>+'[2]Median Family Income-Quintiles'!AH10</f>
        <v>67165.055999999997</v>
      </c>
      <c r="AI10" s="131">
        <f>+'[2]Median Family Income-Quintiles'!AI10</f>
        <v>98748.623999999996</v>
      </c>
      <c r="AJ10" s="135">
        <f>+'[2]Median Family Income-Quintiles'!AJ10</f>
        <v>152920.44</v>
      </c>
      <c r="AK10" s="136">
        <f>+'[2]Median Family Income-Quintiles'!AK10</f>
        <v>21160.103999999999</v>
      </c>
      <c r="AL10" s="135">
        <f>+'[2]Median Family Income-Quintiles'!AL10</f>
        <v>44315.303520000001</v>
      </c>
      <c r="AM10" s="135">
        <f>+'[2]Median Family Income-Quintiles'!AM10</f>
        <v>70533.679999999993</v>
      </c>
      <c r="AN10" s="135">
        <f>+'[2]Median Family Income-Quintiles'!AN10</f>
        <v>98747.152000000002</v>
      </c>
      <c r="AO10" s="135">
        <f>+'[2]Median Family Income-Quintiles'!AO10</f>
        <v>156181.72</v>
      </c>
      <c r="AP10" s="136">
        <f>+'[2]Median Family Income-Quintiles'!AP10</f>
        <v>20364.740000000002</v>
      </c>
      <c r="AQ10" s="135">
        <f>+'[2]Median Family Income-Quintiles'!AQ10</f>
        <v>45820.665000000001</v>
      </c>
      <c r="AR10" s="135">
        <f>+'[2]Median Family Income-Quintiles'!AR10</f>
        <v>69138.292300000001</v>
      </c>
      <c r="AS10" s="135">
        <f>+'[2]Median Family Income-Quintiles'!AS10</f>
        <v>99787.225999999995</v>
      </c>
      <c r="AT10" s="316">
        <f>+'[2]Median Family Income-Quintiles'!AT10</f>
        <v>162917.92000000001</v>
      </c>
      <c r="AU10" s="135">
        <f>+'[2]Median Family Income-Quintiles'!AU10</f>
        <v>21416.3884</v>
      </c>
      <c r="AV10" s="135">
        <f>+'[2]Median Family Income-Quintiles'!AV10</f>
        <v>45055.232199999999</v>
      </c>
      <c r="AW10" s="135">
        <f>+'[2]Median Family Income-Quintiles'!AW10</f>
        <v>70714.490000000005</v>
      </c>
      <c r="AX10" s="135">
        <f>+'[2]Median Family Income-Quintiles'!AX10</f>
        <v>101020.7</v>
      </c>
      <c r="AY10" s="316">
        <f>+'[2]Median Family Income-Quintiles'!AY10</f>
        <v>163714.14642</v>
      </c>
      <c r="AZ10" s="135">
        <f>+'[2]Median Family Income-Quintiles'!AZ10</f>
        <v>20352.489799999999</v>
      </c>
      <c r="BA10" s="135">
        <f>+'[2]Median Family Income-Quintiles'!BA10</f>
        <v>44332.156000000003</v>
      </c>
      <c r="BB10" s="135">
        <f>+'[2]Median Family Income-Quintiles'!BB10</f>
        <v>69017.106499999994</v>
      </c>
      <c r="BC10" s="135">
        <f>+'[2]Median Family Income-Quintiles'!BC10</f>
        <v>101258.67449999999</v>
      </c>
      <c r="BD10" s="316">
        <f>+'[2]Median Family Income-Quintiles'!BD10</f>
        <v>171283.33</v>
      </c>
      <c r="BE10" s="135">
        <f>+'[2]Median Family Income-Quintiles'!BE10</f>
        <v>20471.0275</v>
      </c>
      <c r="BF10" s="135">
        <f>+'[2]Median Family Income-Quintiles'!BF10</f>
        <v>46387.55</v>
      </c>
      <c r="BG10" s="135">
        <f>+'[2]Median Family Income-Quintiles'!BG10</f>
        <v>72465.420499999993</v>
      </c>
      <c r="BH10" s="135">
        <f>+'[2]Median Family Income-Quintiles'!BH10</f>
        <v>105884.625</v>
      </c>
      <c r="BI10" s="316">
        <f>+'[2]Median Family Income-Quintiles'!BI10</f>
        <v>173953.3125</v>
      </c>
      <c r="BJ10" s="131">
        <f>+'[2]Median Family Income-Quintiles'!BJ10</f>
        <v>20726.164799999999</v>
      </c>
      <c r="BK10" s="131">
        <f>+'[2]Median Family Income-Quintiles'!BK10</f>
        <v>48561.303999999996</v>
      </c>
      <c r="BL10" s="131">
        <f>+'[2]Median Family Income-Quintiles'!BL10</f>
        <v>75094.8</v>
      </c>
      <c r="BM10" s="131">
        <f>+'[2]Median Family Income-Quintiles'!BM10</f>
        <v>106424.35056000001</v>
      </c>
      <c r="BN10" s="131">
        <f>+'[2]Median Family Income-Quintiles'!BN10</f>
        <v>173218.67199999999</v>
      </c>
      <c r="BO10" s="136">
        <f>+'[2]Median Family Income-Quintiles'!BO10</f>
        <v>22166.936000000002</v>
      </c>
      <c r="BP10" s="135">
        <f>+'[2]Median Family Income-Quintiles'!BP10</f>
        <v>48565.741600000001</v>
      </c>
      <c r="BQ10" s="135">
        <f>+'[2]Median Family Income-Quintiles'!BQ10</f>
        <v>78420.574040000007</v>
      </c>
      <c r="BR10" s="135">
        <f>+'[2]Median Family Income-Quintiles'!BR10</f>
        <v>110834.68</v>
      </c>
      <c r="BS10" s="135">
        <f>+'[2]Median Family Income-Quintiles'!BS10</f>
        <v>185396.19200000001</v>
      </c>
      <c r="BT10" s="136">
        <f>+'[2]Median Family Income-Quintiles'!BT10</f>
        <v>22043.9202</v>
      </c>
      <c r="BU10" s="135">
        <f>+'[2]Median Family Income-Quintiles'!BU10</f>
        <v>50296.540860000001</v>
      </c>
      <c r="BV10" s="135">
        <f>+'[2]Median Family Income-Quintiles'!BV10</f>
        <v>78266.028600000005</v>
      </c>
      <c r="BW10" s="135">
        <f>+'[2]Median Family Income-Quintiles'!BW10</f>
        <v>115376.6649</v>
      </c>
      <c r="BX10" s="135">
        <f>+'[2]Median Family Income-Quintiles'!BX10</f>
        <v>199406.47080000001</v>
      </c>
    </row>
    <row r="11" spans="1:76">
      <c r="A11" s="135" t="s">
        <v>21</v>
      </c>
      <c r="B11" s="135">
        <f>+'[2]Median Family Income-Quintiles'!B11</f>
        <v>9660</v>
      </c>
      <c r="C11" s="131">
        <f>+'[2]Median Family Income-Quintiles'!C11</f>
        <v>21240</v>
      </c>
      <c r="D11" s="131">
        <f>+'[2]Median Family Income-Quintiles'!D11</f>
        <v>34703</v>
      </c>
      <c r="E11" s="131">
        <f>+'[2]Median Family Income-Quintiles'!E11</f>
        <v>53150</v>
      </c>
      <c r="F11" s="135">
        <f>+'[2]Median Family Income-Quintiles'!F11</f>
        <v>91885</v>
      </c>
      <c r="G11" s="136">
        <f>+'[2]Median Family Income-Quintiles'!G11</f>
        <v>11212</v>
      </c>
      <c r="H11" s="131">
        <f>+'[2]Median Family Income-Quintiles'!H11</f>
        <v>24257</v>
      </c>
      <c r="I11" s="131">
        <f>+'[2]Median Family Income-Quintiles'!I11</f>
        <v>38961</v>
      </c>
      <c r="J11" s="131">
        <f>+'[2]Median Family Income-Quintiles'!J11</f>
        <v>60000</v>
      </c>
      <c r="K11" s="135">
        <f>+'[2]Median Family Income-Quintiles'!K11</f>
        <v>101076</v>
      </c>
      <c r="L11" s="136">
        <f>+'[2]Median Family Income-Quintiles'!L11</f>
        <v>11520</v>
      </c>
      <c r="M11" s="131">
        <f>+'[2]Median Family Income-Quintiles'!M11</f>
        <v>25000</v>
      </c>
      <c r="N11" s="131">
        <f>+'[2]Median Family Income-Quintiles'!N11</f>
        <v>40800</v>
      </c>
      <c r="O11" s="131">
        <f>+'[2]Median Family Income-Quintiles'!O11</f>
        <v>64000</v>
      </c>
      <c r="P11" s="135">
        <f>+'[2]Median Family Income-Quintiles'!P11</f>
        <v>110000</v>
      </c>
      <c r="Q11" s="136">
        <f>+'[2]Median Family Income-Quintiles'!Q11</f>
        <v>12000</v>
      </c>
      <c r="R11" s="131">
        <f>+'[2]Median Family Income-Quintiles'!R11</f>
        <v>25984</v>
      </c>
      <c r="S11" s="131">
        <f>+'[2]Median Family Income-Quintiles'!S11</f>
        <v>42962</v>
      </c>
      <c r="T11" s="131">
        <f>+'[2]Median Family Income-Quintiles'!T11</f>
        <v>67000</v>
      </c>
      <c r="U11" s="135">
        <f>+'[2]Median Family Income-Quintiles'!U11</f>
        <v>119011</v>
      </c>
      <c r="V11" s="136">
        <f>+'[2]Median Family Income-Quintiles'!V11</f>
        <v>17164.907500000001</v>
      </c>
      <c r="W11" s="131">
        <f>+'[2]Median Family Income-Quintiles'!W11</f>
        <v>35548.625</v>
      </c>
      <c r="X11" s="131">
        <f>+'[2]Median Family Income-Quintiles'!X11</f>
        <v>54541.747499999998</v>
      </c>
      <c r="Y11" s="131">
        <f>+'[2]Median Family Income-Quintiles'!Y11</f>
        <v>80136.757500000007</v>
      </c>
      <c r="Z11" s="135">
        <f>+'[2]Median Family Income-Quintiles'!Z11</f>
        <v>135084.77499999999</v>
      </c>
      <c r="AA11" s="136">
        <f>+'[2]Median Family Income-Quintiles'!AA11</f>
        <v>18229.163100000002</v>
      </c>
      <c r="AB11" s="131">
        <f>+'[2]Median Family Income-Quintiles'!AB11</f>
        <v>36865.681799999998</v>
      </c>
      <c r="AC11" s="131">
        <f>+'[2]Median Family Income-Quintiles'!AC11</f>
        <v>57233.461799999997</v>
      </c>
      <c r="AD11" s="131">
        <f>+'[2]Median Family Income-Quintiles'!AD11</f>
        <v>84526.286999999997</v>
      </c>
      <c r="AE11" s="135">
        <f>+'[2]Median Family Income-Quintiles'!AE11</f>
        <v>146648.016</v>
      </c>
      <c r="AF11" s="136">
        <f>+'[2]Median Family Income-Quintiles'!AF11</f>
        <v>16191.575999999999</v>
      </c>
      <c r="AG11" s="131">
        <f>+'[2]Median Family Income-Quintiles'!AG11</f>
        <v>34981.800000000003</v>
      </c>
      <c r="AH11" s="131">
        <f>+'[2]Median Family Income-Quintiles'!AH11</f>
        <v>53971.92</v>
      </c>
      <c r="AI11" s="131">
        <f>+'[2]Median Family Income-Quintiles'!AI11</f>
        <v>79958.399999999994</v>
      </c>
      <c r="AJ11" s="135">
        <f>+'[2]Median Family Income-Quintiles'!AJ11</f>
        <v>138228.084</v>
      </c>
      <c r="AK11" s="136">
        <f>+'[2]Median Family Income-Quintiles'!AK11</f>
        <v>15315.8848</v>
      </c>
      <c r="AL11" s="135">
        <f>+'[2]Median Family Income-Quintiles'!AL11</f>
        <v>34259.216</v>
      </c>
      <c r="AM11" s="135">
        <f>+'[2]Median Family Income-Quintiles'!AM11</f>
        <v>53404.072</v>
      </c>
      <c r="AN11" s="135">
        <f>+'[2]Median Family Income-Quintiles'!AN11</f>
        <v>80307.632800000007</v>
      </c>
      <c r="AO11" s="135">
        <f>+'[2]Median Family Income-Quintiles'!AO11</f>
        <v>138044.48800000001</v>
      </c>
      <c r="AP11" s="136">
        <f>+'[2]Median Family Income-Quintiles'!AP11</f>
        <v>15579.026099999999</v>
      </c>
      <c r="AQ11" s="135">
        <f>+'[2]Median Family Income-Quintiles'!AQ11</f>
        <v>33805.468399999998</v>
      </c>
      <c r="AR11" s="135">
        <f>+'[2]Median Family Income-Quintiles'!AR11</f>
        <v>53966.561000000002</v>
      </c>
      <c r="AS11" s="135">
        <f>+'[2]Median Family Income-Quintiles'!AS11</f>
        <v>81458.960000000006</v>
      </c>
      <c r="AT11" s="316">
        <f>+'[2]Median Family Income-Quintiles'!AT11</f>
        <v>143265.94589999999</v>
      </c>
      <c r="AU11" s="135">
        <f>+'[2]Median Family Income-Quintiles'!AU11</f>
        <v>15658.208500000001</v>
      </c>
      <c r="AV11" s="135">
        <f>+'[2]Median Family Income-Quintiles'!AV11</f>
        <v>34852.141499999998</v>
      </c>
      <c r="AW11" s="135">
        <f>+'[2]Median Family Income-Quintiles'!AW11</f>
        <v>54652.198700000001</v>
      </c>
      <c r="AX11" s="135">
        <f>+'[2]Median Family Income-Quintiles'!AX11</f>
        <v>82836.974000000002</v>
      </c>
      <c r="AY11" s="316">
        <f>+'[2]Median Family Income-Quintiles'!AY11</f>
        <v>145469.80799999999</v>
      </c>
      <c r="AZ11" s="135">
        <f>+'[2]Median Family Income-Quintiles'!AZ11</f>
        <v>16120.784</v>
      </c>
      <c r="BA11" s="135">
        <f>+'[2]Median Family Income-Quintiles'!BA11</f>
        <v>35264.214999999997</v>
      </c>
      <c r="BB11" s="135">
        <f>+'[2]Median Family Income-Quintiles'!BB11</f>
        <v>55415.195</v>
      </c>
      <c r="BC11" s="135">
        <f>+'[2]Median Family Income-Quintiles'!BC11</f>
        <v>84231.096399999995</v>
      </c>
      <c r="BD11" s="316">
        <f>+'[2]Median Family Income-Quintiles'!BD11</f>
        <v>149117.25200000001</v>
      </c>
      <c r="BE11" s="135">
        <f>+'[2]Median Family Income-Quintiles'!BE11</f>
        <v>16739.855</v>
      </c>
      <c r="BF11" s="135">
        <f>+'[2]Median Family Income-Quintiles'!BF11</f>
        <v>36303.300000000003</v>
      </c>
      <c r="BG11" s="135">
        <f>+'[2]Median Family Income-Quintiles'!BG11</f>
        <v>57107.107750000003</v>
      </c>
      <c r="BH11" s="135">
        <f>+'[2]Median Family Income-Quintiles'!BH11</f>
        <v>86220.337499999994</v>
      </c>
      <c r="BI11" s="316">
        <f>+'[2]Median Family Income-Quintiles'!BI11</f>
        <v>151969.64749999999</v>
      </c>
      <c r="BJ11" s="131">
        <f>+'[2]Median Family Income-Quintiles'!BJ11</f>
        <v>17622.2464</v>
      </c>
      <c r="BK11" s="131">
        <f>+'[2]Median Family Income-Quintiles'!BK11</f>
        <v>37247.020799999998</v>
      </c>
      <c r="BL11" s="131">
        <f>+'[2]Median Family Income-Quintiles'!BL11</f>
        <v>59274.828800000003</v>
      </c>
      <c r="BM11" s="131">
        <f>+'[2]Median Family Income-Quintiles'!BM11</f>
        <v>89713.254400000005</v>
      </c>
      <c r="BN11" s="131">
        <f>+'[2]Median Family Income-Quintiles'!BN11</f>
        <v>158199.712</v>
      </c>
      <c r="BO11" s="136">
        <f>+'[2]Median Family Income-Quintiles'!BO11</f>
        <v>18338.101600000002</v>
      </c>
      <c r="BP11" s="135">
        <f>+'[2]Median Family Income-Quintiles'!BP11</f>
        <v>39295.932000000001</v>
      </c>
      <c r="BQ11" s="135">
        <f>+'[2]Median Family Income-Quintiles'!BQ11</f>
        <v>60858.315199999997</v>
      </c>
      <c r="BR11" s="135">
        <f>+'[2]Median Family Income-Quintiles'!BR11</f>
        <v>91690.508000000002</v>
      </c>
      <c r="BS11" s="135">
        <f>+'[2]Median Family Income-Quintiles'!BS11</f>
        <v>162685.15848000001</v>
      </c>
      <c r="BT11" s="136">
        <f>+'[2]Median Family Income-Quintiles'!BT11</f>
        <v>19414.828799999999</v>
      </c>
      <c r="BU11" s="135">
        <f>+'[2]Median Family Income-Quintiles'!BU11</f>
        <v>40447.56</v>
      </c>
      <c r="BV11" s="135">
        <f>+'[2]Median Family Income-Quintiles'!BV11</f>
        <v>63704.906999999999</v>
      </c>
      <c r="BW11" s="135">
        <f>+'[2]Median Family Income-Quintiles'!BW11</f>
        <v>96062.955000000002</v>
      </c>
      <c r="BX11" s="135">
        <f>+'[2]Median Family Income-Quintiles'!BX11</f>
        <v>170890.94099999999</v>
      </c>
    </row>
    <row r="12" spans="1:76">
      <c r="A12" s="135" t="s">
        <v>22</v>
      </c>
      <c r="B12" s="135">
        <f>+'[2]Median Family Income-Quintiles'!B12</f>
        <v>10300</v>
      </c>
      <c r="C12" s="131">
        <f>+'[2]Median Family Income-Quintiles'!C12</f>
        <v>24920</v>
      </c>
      <c r="D12" s="131">
        <f>+'[2]Median Family Income-Quintiles'!D12</f>
        <v>39857</v>
      </c>
      <c r="E12" s="131">
        <f>+'[2]Median Family Income-Quintiles'!E12</f>
        <v>59622</v>
      </c>
      <c r="F12" s="135">
        <f>+'[2]Median Family Income-Quintiles'!F12</f>
        <v>98128</v>
      </c>
      <c r="G12" s="136">
        <f>+'[2]Median Family Income-Quintiles'!G12</f>
        <v>12000</v>
      </c>
      <c r="H12" s="131">
        <f>+'[2]Median Family Income-Quintiles'!H12</f>
        <v>26000</v>
      </c>
      <c r="I12" s="131">
        <f>+'[2]Median Family Income-Quintiles'!I12</f>
        <v>42020</v>
      </c>
      <c r="J12" s="131">
        <f>+'[2]Median Family Income-Quintiles'!J12</f>
        <v>62274</v>
      </c>
      <c r="K12" s="135">
        <f>+'[2]Median Family Income-Quintiles'!K12</f>
        <v>102550</v>
      </c>
      <c r="L12" s="136">
        <f>+'[2]Median Family Income-Quintiles'!L12</f>
        <v>12000</v>
      </c>
      <c r="M12" s="131">
        <f>+'[2]Median Family Income-Quintiles'!M12</f>
        <v>28401</v>
      </c>
      <c r="N12" s="131">
        <f>+'[2]Median Family Income-Quintiles'!N12</f>
        <v>45030</v>
      </c>
      <c r="O12" s="131">
        <f>+'[2]Median Family Income-Quintiles'!O12</f>
        <v>66000</v>
      </c>
      <c r="P12" s="135">
        <f>+'[2]Median Family Income-Quintiles'!P12</f>
        <v>107330</v>
      </c>
      <c r="Q12" s="136">
        <f>+'[2]Median Family Income-Quintiles'!Q12</f>
        <v>13387</v>
      </c>
      <c r="R12" s="131">
        <f>+'[2]Median Family Income-Quintiles'!R12</f>
        <v>29004</v>
      </c>
      <c r="S12" s="131">
        <f>+'[2]Median Family Income-Quintiles'!S12</f>
        <v>45504</v>
      </c>
      <c r="T12" s="131">
        <f>+'[2]Median Family Income-Quintiles'!T12</f>
        <v>69066</v>
      </c>
      <c r="U12" s="135">
        <f>+'[2]Median Family Income-Quintiles'!U12</f>
        <v>112484</v>
      </c>
      <c r="V12" s="136">
        <f>+'[2]Median Family Income-Quintiles'!V12</f>
        <v>15235.125</v>
      </c>
      <c r="W12" s="131">
        <f>+'[2]Median Family Income-Quintiles'!W12</f>
        <v>35447.057500000003</v>
      </c>
      <c r="X12" s="131">
        <f>+'[2]Median Family Income-Quintiles'!X12</f>
        <v>55862.125</v>
      </c>
      <c r="Y12" s="131">
        <f>+'[2]Median Family Income-Quintiles'!Y12</f>
        <v>82168.107499999998</v>
      </c>
      <c r="Z12" s="135">
        <f>+'[2]Median Family Income-Quintiles'!Z12</f>
        <v>139147.47500000001</v>
      </c>
      <c r="AA12" s="136">
        <f>+'[2]Median Family Income-Quintiles'!AA12</f>
        <v>16803.4185</v>
      </c>
      <c r="AB12" s="131">
        <f>+'[2]Median Family Income-Quintiles'!AB12</f>
        <v>38393.265299999999</v>
      </c>
      <c r="AC12" s="131">
        <f>+'[2]Median Family Income-Quintiles'!AC12</f>
        <v>60349.73214</v>
      </c>
      <c r="AD12" s="131">
        <f>+'[2]Median Family Income-Quintiles'!AD12</f>
        <v>89720.070900000006</v>
      </c>
      <c r="AE12" s="135">
        <f>+'[2]Median Family Income-Quintiles'!AE12</f>
        <v>152758.35</v>
      </c>
      <c r="AF12" s="136">
        <f>+'[2]Median Family Income-Quintiles'!AF12</f>
        <v>14992.2</v>
      </c>
      <c r="AG12" s="131">
        <f>+'[2]Median Family Income-Quintiles'!AG12</f>
        <v>34981.800000000003</v>
      </c>
      <c r="AH12" s="131">
        <f>+'[2]Median Family Income-Quintiles'!AH12</f>
        <v>56670.516000000003</v>
      </c>
      <c r="AI12" s="131">
        <f>+'[2]Median Family Income-Quintiles'!AI12</f>
        <v>84955.8</v>
      </c>
      <c r="AJ12" s="135">
        <f>+'[2]Median Family Income-Quintiles'!AJ12</f>
        <v>145524.288</v>
      </c>
      <c r="AK12" s="136">
        <f>+'[2]Median Family Income-Quintiles'!AK12</f>
        <v>14600.47176</v>
      </c>
      <c r="AL12" s="135">
        <f>+'[2]Median Family Income-Quintiles'!AL12</f>
        <v>33453.116800000003</v>
      </c>
      <c r="AM12" s="135">
        <f>+'[2]Median Family Income-Quintiles'!AM12</f>
        <v>55318.5576</v>
      </c>
      <c r="AN12" s="135">
        <f>+'[2]Median Family Income-Quintiles'!AN12</f>
        <v>82826.692800000004</v>
      </c>
      <c r="AO12" s="135">
        <f>+'[2]Median Family Income-Quintiles'!AO12</f>
        <v>144090.23199999999</v>
      </c>
      <c r="AP12" s="136">
        <f>+'[2]Median Family Income-Quintiles'!AP12</f>
        <v>14255.317999999999</v>
      </c>
      <c r="AQ12" s="135">
        <f>+'[2]Median Family Income-Quintiles'!AQ12</f>
        <v>33601.821000000004</v>
      </c>
      <c r="AR12" s="135">
        <f>+'[2]Median Family Income-Quintiles'!AR12</f>
        <v>54984.798000000003</v>
      </c>
      <c r="AS12" s="135">
        <f>+'[2]Median Family Income-Quintiles'!AS12</f>
        <v>84513.671000000002</v>
      </c>
      <c r="AT12" s="316">
        <f>+'[2]Median Family Income-Quintiles'!AT12</f>
        <v>146626.128</v>
      </c>
      <c r="AU12" s="135">
        <f>+'[2]Median Family Income-Quintiles'!AU12</f>
        <v>14142.897999999999</v>
      </c>
      <c r="AV12" s="135">
        <f>+'[2]Median Family Income-Quintiles'!AV12</f>
        <v>34347.038</v>
      </c>
      <c r="AW12" s="135">
        <f>+'[2]Median Family Income-Quintiles'!AW12</f>
        <v>56571.591999999997</v>
      </c>
      <c r="AX12" s="135">
        <f>+'[2]Median Family Income-Quintiles'!AX12</f>
        <v>85867.595000000001</v>
      </c>
      <c r="AY12" s="316">
        <f>+'[2]Median Family Income-Quintiles'!AY12</f>
        <v>151733.0914</v>
      </c>
      <c r="AZ12" s="135">
        <f>+'[2]Median Family Income-Quintiles'!AZ12</f>
        <v>15113.235000000001</v>
      </c>
      <c r="BA12" s="135">
        <f>+'[2]Median Family Income-Quintiles'!BA12</f>
        <v>34961.950299999997</v>
      </c>
      <c r="BB12" s="135">
        <f>+'[2]Median Family Income-Quintiles'!BB12</f>
        <v>57430.292999999998</v>
      </c>
      <c r="BC12" s="135">
        <f>+'[2]Median Family Income-Quintiles'!BC12</f>
        <v>87656.763000000006</v>
      </c>
      <c r="BD12" s="316">
        <f>+'[2]Median Family Income-Quintiles'!BD12</f>
        <v>154154.997</v>
      </c>
      <c r="BE12" s="135">
        <f>+'[2]Median Family Income-Quintiles'!BE12</f>
        <v>15126.375</v>
      </c>
      <c r="BF12" s="135">
        <f>+'[2]Median Family Income-Quintiles'!BF12</f>
        <v>36202.457499999997</v>
      </c>
      <c r="BG12" s="135">
        <f>+'[2]Median Family Income-Quintiles'!BG12</f>
        <v>58488.65</v>
      </c>
      <c r="BH12" s="135">
        <f>+'[2]Median Family Income-Quintiles'!BH12</f>
        <v>90153.195000000007</v>
      </c>
      <c r="BI12" s="316">
        <f>+'[2]Median Family Income-Quintiles'!BI12</f>
        <v>159331.15</v>
      </c>
      <c r="BJ12" s="131">
        <f>+'[2]Median Family Income-Quintiles'!BJ12</f>
        <v>16020.224</v>
      </c>
      <c r="BK12" s="131">
        <f>+'[2]Median Family Income-Quintiles'!BK12</f>
        <v>38048.031999999999</v>
      </c>
      <c r="BL12" s="131">
        <f>+'[2]Median Family Income-Quintiles'!BL12</f>
        <v>61077.103999999999</v>
      </c>
      <c r="BM12" s="131">
        <f>+'[2]Median Family Income-Quintiles'!BM12</f>
        <v>93668.247199999998</v>
      </c>
      <c r="BN12" s="131">
        <f>+'[2]Median Family Income-Quintiles'!BN12</f>
        <v>163306.15839999999</v>
      </c>
      <c r="BO12" s="136">
        <f>+'[2]Median Family Income-Quintiles'!BO12</f>
        <v>17763.776440000001</v>
      </c>
      <c r="BP12" s="135">
        <f>+'[2]Median Family Income-Quintiles'!BP12</f>
        <v>40303.519999999997</v>
      </c>
      <c r="BQ12" s="135">
        <f>+'[2]Median Family Income-Quintiles'!BQ12</f>
        <v>65493.22</v>
      </c>
      <c r="BR12" s="135">
        <f>+'[2]Median Family Income-Quintiles'!BR12</f>
        <v>97736.035999999993</v>
      </c>
      <c r="BS12" s="135">
        <f>+'[2]Median Family Income-Quintiles'!BS12</f>
        <v>171692.9952</v>
      </c>
      <c r="BT12" s="136">
        <f>+'[2]Median Family Income-Quintiles'!BT12</f>
        <v>18706.996500000001</v>
      </c>
      <c r="BU12" s="135">
        <f>+'[2]Median Family Income-Quintiles'!BU12</f>
        <v>42116.021849999997</v>
      </c>
      <c r="BV12" s="135">
        <f>+'[2]Median Family Income-Quintiles'!BV12</f>
        <v>68154.138600000006</v>
      </c>
      <c r="BW12" s="135">
        <f>+'[2]Median Family Income-Quintiles'!BW12</f>
        <v>101523.3756</v>
      </c>
      <c r="BX12" s="135">
        <f>+'[2]Median Family Income-Quintiles'!BX12</f>
        <v>178171.5018</v>
      </c>
    </row>
    <row r="13" spans="1:76">
      <c r="A13" s="135" t="s">
        <v>23</v>
      </c>
      <c r="B13" s="135">
        <f>+'[2]Median Family Income-Quintiles'!B13</f>
        <v>9000</v>
      </c>
      <c r="C13" s="131">
        <f>+'[2]Median Family Income-Quintiles'!C13</f>
        <v>22444</v>
      </c>
      <c r="D13" s="131">
        <f>+'[2]Median Family Income-Quintiles'!D13</f>
        <v>39100</v>
      </c>
      <c r="E13" s="131">
        <f>+'[2]Median Family Income-Quintiles'!E13</f>
        <v>55926</v>
      </c>
      <c r="F13" s="135">
        <f>+'[2]Median Family Income-Quintiles'!F13</f>
        <v>93506</v>
      </c>
      <c r="G13" s="136">
        <f>+'[2]Median Family Income-Quintiles'!G13</f>
        <v>10400</v>
      </c>
      <c r="H13" s="131">
        <f>+'[2]Median Family Income-Quintiles'!H13</f>
        <v>24500</v>
      </c>
      <c r="I13" s="131">
        <f>+'[2]Median Family Income-Quintiles'!I13</f>
        <v>40633</v>
      </c>
      <c r="J13" s="131">
        <f>+'[2]Median Family Income-Quintiles'!J13</f>
        <v>63535</v>
      </c>
      <c r="K13" s="135">
        <f>+'[2]Median Family Income-Quintiles'!K13</f>
        <v>107592</v>
      </c>
      <c r="L13" s="136">
        <f>+'[2]Median Family Income-Quintiles'!L13</f>
        <v>11268</v>
      </c>
      <c r="M13" s="131">
        <f>+'[2]Median Family Income-Quintiles'!M13</f>
        <v>25000</v>
      </c>
      <c r="N13" s="131">
        <f>+'[2]Median Family Income-Quintiles'!N13</f>
        <v>40825</v>
      </c>
      <c r="O13" s="131">
        <f>+'[2]Median Family Income-Quintiles'!O13</f>
        <v>62328</v>
      </c>
      <c r="P13" s="135">
        <f>+'[2]Median Family Income-Quintiles'!P13</f>
        <v>110000</v>
      </c>
      <c r="Q13" s="136">
        <f>+'[2]Median Family Income-Quintiles'!Q13</f>
        <v>10000</v>
      </c>
      <c r="R13" s="131">
        <f>+'[2]Median Family Income-Quintiles'!R13</f>
        <v>24005</v>
      </c>
      <c r="S13" s="131">
        <f>+'[2]Median Family Income-Quintiles'!S13</f>
        <v>39770</v>
      </c>
      <c r="T13" s="131">
        <f>+'[2]Median Family Income-Quintiles'!T13</f>
        <v>61528</v>
      </c>
      <c r="U13" s="135">
        <f>+'[2]Median Family Income-Quintiles'!U13</f>
        <v>104412</v>
      </c>
      <c r="V13" s="136">
        <f>+'[2]Median Family Income-Quintiles'!V13</f>
        <v>13508.477500000001</v>
      </c>
      <c r="W13" s="131">
        <f>+'[2]Median Family Income-Quintiles'!W13</f>
        <v>30714.011999999999</v>
      </c>
      <c r="X13" s="131">
        <f>+'[2]Median Family Income-Quintiles'!X13</f>
        <v>48752.4</v>
      </c>
      <c r="Y13" s="131">
        <f>+'[2]Median Family Income-Quintiles'!Y13</f>
        <v>71503.520000000004</v>
      </c>
      <c r="Z13" s="135">
        <f>+'[2]Median Family Income-Quintiles'!Z13</f>
        <v>120763.75750000001</v>
      </c>
      <c r="AA13" s="136">
        <f>+'[2]Median Family Income-Quintiles'!AA13</f>
        <v>13239.057000000001</v>
      </c>
      <c r="AB13" s="131">
        <f>+'[2]Median Family Income-Quintiles'!AB13</f>
        <v>32588.448</v>
      </c>
      <c r="AC13" s="131">
        <f>+'[2]Median Family Income-Quintiles'!AC13</f>
        <v>51428.644500000002</v>
      </c>
      <c r="AD13" s="131">
        <f>+'[2]Median Family Income-Quintiles'!AD13</f>
        <v>76786.530599999998</v>
      </c>
      <c r="AE13" s="135">
        <f>+'[2]Median Family Income-Quintiles'!AE13</f>
        <v>124243.458</v>
      </c>
      <c r="AF13" s="136">
        <f>+'[2]Median Family Income-Quintiles'!AF13</f>
        <v>12993.24</v>
      </c>
      <c r="AG13" s="131">
        <f>+'[2]Median Family Income-Quintiles'!AG13</f>
        <v>30983.88</v>
      </c>
      <c r="AH13" s="131">
        <f>+'[2]Median Family Income-Quintiles'!AH13</f>
        <v>49974</v>
      </c>
      <c r="AI13" s="131">
        <f>+'[2]Median Family Income-Quintiles'!AI13</f>
        <v>74561.207999999999</v>
      </c>
      <c r="AJ13" s="135">
        <f>+'[2]Median Family Income-Quintiles'!AJ13</f>
        <v>122136.45600000001</v>
      </c>
      <c r="AK13" s="136">
        <f>+'[2]Median Family Income-Quintiles'!AK13</f>
        <v>13300.6368</v>
      </c>
      <c r="AL13" s="135">
        <f>+'[2]Median Family Income-Quintiles'!AL13</f>
        <v>31034.819200000002</v>
      </c>
      <c r="AM13" s="135">
        <f>+'[2]Median Family Income-Quintiles'!AM13</f>
        <v>50481.962399999997</v>
      </c>
      <c r="AN13" s="135">
        <f>+'[2]Median Family Income-Quintiles'!AN13</f>
        <v>75622.181200000006</v>
      </c>
      <c r="AO13" s="135">
        <f>+'[2]Median Family Income-Quintiles'!AO13</f>
        <v>122930.128</v>
      </c>
      <c r="AP13" s="136">
        <f>+'[2]Median Family Income-Quintiles'!AP13</f>
        <v>13440.7284</v>
      </c>
      <c r="AQ13" s="135">
        <f>+'[2]Median Family Income-Quintiles'!AQ13</f>
        <v>32339.207119999999</v>
      </c>
      <c r="AR13" s="135">
        <f>+'[2]Median Family Income-Quintiles'!AR13</f>
        <v>51930.087</v>
      </c>
      <c r="AS13" s="135">
        <f>+'[2]Median Family Income-Quintiles'!AS13</f>
        <v>77386.012000000002</v>
      </c>
      <c r="AT13" s="316">
        <f>+'[2]Median Family Income-Quintiles'!AT13</f>
        <v>127279.625</v>
      </c>
      <c r="AU13" s="135">
        <f>+'[2]Median Family Income-Quintiles'!AU13</f>
        <v>13233.7117</v>
      </c>
      <c r="AV13" s="135">
        <f>+'[2]Median Family Income-Quintiles'!AV13</f>
        <v>32326.624</v>
      </c>
      <c r="AW13" s="135">
        <f>+'[2]Median Family Income-Quintiles'!AW13</f>
        <v>52631.784699999997</v>
      </c>
      <c r="AX13" s="135">
        <f>+'[2]Median Family Income-Quintiles'!AX13</f>
        <v>78392.063200000004</v>
      </c>
      <c r="AY13" s="316">
        <f>+'[2]Median Family Income-Quintiles'!AY13</f>
        <v>127791.18550000001</v>
      </c>
      <c r="AZ13" s="135">
        <f>+'[2]Median Family Income-Quintiles'!AZ13</f>
        <v>14105.686</v>
      </c>
      <c r="BA13" s="135">
        <f>+'[2]Median Family Income-Quintiles'!BA13</f>
        <v>34055.156199999998</v>
      </c>
      <c r="BB13" s="135">
        <f>+'[2]Median Family Income-Quintiles'!BB13</f>
        <v>54810.6656</v>
      </c>
      <c r="BC13" s="135">
        <f>+'[2]Median Family Income-Quintiles'!BC13</f>
        <v>81409.959199999998</v>
      </c>
      <c r="BD13" s="316">
        <f>+'[2]Median Family Income-Quintiles'!BD13</f>
        <v>133701.75229999999</v>
      </c>
      <c r="BE13" s="135">
        <f>+'[2]Median Family Income-Quintiles'!BE13</f>
        <v>14450.730250000001</v>
      </c>
      <c r="BF13" s="135">
        <f>+'[2]Median Family Income-Quintiles'!BF13</f>
        <v>34286.449999999997</v>
      </c>
      <c r="BG13" s="135">
        <f>+'[2]Median Family Income-Quintiles'!BG13</f>
        <v>54959.162499999999</v>
      </c>
      <c r="BH13" s="135">
        <f>+'[2]Median Family Income-Quintiles'!BH13</f>
        <v>83497.59</v>
      </c>
      <c r="BI13" s="316">
        <f>+'[2]Median Family Income-Quintiles'!BI13</f>
        <v>136238.2175</v>
      </c>
      <c r="BJ13" s="131">
        <f>+'[2]Median Family Income-Quintiles'!BJ13</f>
        <v>14818.707200000001</v>
      </c>
      <c r="BK13" s="131">
        <f>+'[2]Median Family Income-Quintiles'!BK13</f>
        <v>35044.239999999998</v>
      </c>
      <c r="BL13" s="131">
        <f>+'[2]Median Family Income-Quintiles'!BL13</f>
        <v>55269.772799999999</v>
      </c>
      <c r="BM13" s="131">
        <f>+'[2]Median Family Income-Quintiles'!BM13</f>
        <v>84206.3024</v>
      </c>
      <c r="BN13" s="131">
        <f>+'[2]Median Family Income-Quintiles'!BN13</f>
        <v>140176.95999999999</v>
      </c>
      <c r="BO13" s="136">
        <f>+'[2]Median Family Income-Quintiles'!BO13</f>
        <v>15093.668240000001</v>
      </c>
      <c r="BP13" s="135">
        <f>+'[2]Median Family Income-Quintiles'!BP13</f>
        <v>36273.167999999998</v>
      </c>
      <c r="BQ13" s="135">
        <f>+'[2]Median Family Income-Quintiles'!BQ13</f>
        <v>58440.103999999999</v>
      </c>
      <c r="BR13" s="135">
        <f>+'[2]Median Family Income-Quintiles'!BR13</f>
        <v>88063.191200000001</v>
      </c>
      <c r="BS13" s="135">
        <f>+'[2]Median Family Income-Quintiles'!BS13</f>
        <v>146906.33040000001</v>
      </c>
      <c r="BT13" s="136">
        <f>+'[2]Median Family Income-Quintiles'!BT13</f>
        <v>15875.667299999999</v>
      </c>
      <c r="BU13" s="135">
        <f>+'[2]Median Family Income-Quintiles'!BU13</f>
        <v>37515.111900000004</v>
      </c>
      <c r="BV13" s="135">
        <f>+'[2]Median Family Income-Quintiles'!BV13</f>
        <v>60671.34</v>
      </c>
      <c r="BW13" s="135">
        <f>+'[2]Median Family Income-Quintiles'!BW13</f>
        <v>91927.191990000007</v>
      </c>
      <c r="BX13" s="135">
        <f>+'[2]Median Family Income-Quintiles'!BX13</f>
        <v>151678.35</v>
      </c>
    </row>
    <row r="14" spans="1:76">
      <c r="A14" s="135" t="s">
        <v>24</v>
      </c>
      <c r="B14" s="135">
        <f>+'[2]Median Family Income-Quintiles'!B14</f>
        <v>7725</v>
      </c>
      <c r="C14" s="131">
        <f>+'[2]Median Family Income-Quintiles'!C14</f>
        <v>19710</v>
      </c>
      <c r="D14" s="131">
        <f>+'[2]Median Family Income-Quintiles'!D14</f>
        <v>34165</v>
      </c>
      <c r="E14" s="131">
        <f>+'[2]Median Family Income-Quintiles'!E14</f>
        <v>53805</v>
      </c>
      <c r="F14" s="135">
        <f>+'[2]Median Family Income-Quintiles'!F14</f>
        <v>90830</v>
      </c>
      <c r="G14" s="136">
        <f>+'[2]Median Family Income-Quintiles'!G14</f>
        <v>7950</v>
      </c>
      <c r="H14" s="131">
        <f>+'[2]Median Family Income-Quintiles'!H14</f>
        <v>21000</v>
      </c>
      <c r="I14" s="131">
        <f>+'[2]Median Family Income-Quintiles'!I14</f>
        <v>35000</v>
      </c>
      <c r="J14" s="131">
        <f>+'[2]Median Family Income-Quintiles'!J14</f>
        <v>55734</v>
      </c>
      <c r="K14" s="135">
        <f>+'[2]Median Family Income-Quintiles'!K14</f>
        <v>94479</v>
      </c>
      <c r="L14" s="136">
        <f>+'[2]Median Family Income-Quintiles'!L14</f>
        <v>9180</v>
      </c>
      <c r="M14" s="131">
        <f>+'[2]Median Family Income-Quintiles'!M14</f>
        <v>22044</v>
      </c>
      <c r="N14" s="131">
        <f>+'[2]Median Family Income-Quintiles'!N14</f>
        <v>37300</v>
      </c>
      <c r="O14" s="131">
        <f>+'[2]Median Family Income-Quintiles'!O14</f>
        <v>60050</v>
      </c>
      <c r="P14" s="135">
        <f>+'[2]Median Family Income-Quintiles'!P14</f>
        <v>101200</v>
      </c>
      <c r="Q14" s="136">
        <f>+'[2]Median Family Income-Quintiles'!Q14</f>
        <v>9668</v>
      </c>
      <c r="R14" s="131">
        <f>+'[2]Median Family Income-Quintiles'!R14</f>
        <v>24000</v>
      </c>
      <c r="S14" s="131">
        <f>+'[2]Median Family Income-Quintiles'!S14</f>
        <v>38976</v>
      </c>
      <c r="T14" s="131">
        <f>+'[2]Median Family Income-Quintiles'!T14</f>
        <v>60460</v>
      </c>
      <c r="U14" s="135">
        <f>+'[2]Median Family Income-Quintiles'!U14</f>
        <v>104300</v>
      </c>
      <c r="V14" s="136">
        <f>+'[2]Median Family Income-Quintiles'!V14</f>
        <v>12228.727000000001</v>
      </c>
      <c r="W14" s="131">
        <f>+'[2]Median Family Income-Quintiles'!W14</f>
        <v>29860.845000000001</v>
      </c>
      <c r="X14" s="131">
        <f>+'[2]Median Family Income-Quintiles'!X14</f>
        <v>48569.578500000003</v>
      </c>
      <c r="Y14" s="131">
        <f>+'[2]Median Family Income-Quintiles'!Y14</f>
        <v>72702.016499999998</v>
      </c>
      <c r="Z14" s="135">
        <f>+'[2]Median Family Income-Quintiles'!Z14</f>
        <v>121881</v>
      </c>
      <c r="AA14" s="136">
        <f>+'[2]Median Family Income-Quintiles'!AA14</f>
        <v>14461.123799999999</v>
      </c>
      <c r="AB14" s="131">
        <f>+'[2]Median Family Income-Quintiles'!AB14</f>
        <v>32741.20635</v>
      </c>
      <c r="AC14" s="131">
        <f>+'[2]Median Family Income-Quintiles'!AC14</f>
        <v>53363.583599999998</v>
      </c>
      <c r="AD14" s="131">
        <f>+'[2]Median Family Income-Quintiles'!AD14</f>
        <v>81471.12</v>
      </c>
      <c r="AE14" s="135">
        <f>+'[2]Median Family Income-Quintiles'!AE14</f>
        <v>134631.0258</v>
      </c>
      <c r="AF14" s="136">
        <f>+'[2]Median Family Income-Quintiles'!AF14</f>
        <v>14092.668</v>
      </c>
      <c r="AG14" s="131">
        <f>+'[2]Median Family Income-Quintiles'!AG14</f>
        <v>32483.1</v>
      </c>
      <c r="AH14" s="131">
        <f>+'[2]Median Family Income-Quintiles'!AH14</f>
        <v>53971.92</v>
      </c>
      <c r="AI14" s="131">
        <f>+'[2]Median Family Income-Quintiles'!AI14</f>
        <v>81957.36</v>
      </c>
      <c r="AJ14" s="135">
        <f>+'[2]Median Family Income-Quintiles'!AJ14</f>
        <v>135129.696</v>
      </c>
      <c r="AK14" s="136">
        <f>+'[2]Median Family Income-Quintiles'!AK14</f>
        <v>13602.924000000001</v>
      </c>
      <c r="AL14" s="135">
        <f>+'[2]Median Family Income-Quintiles'!AL14</f>
        <v>31236.344000000001</v>
      </c>
      <c r="AM14" s="135">
        <f>+'[2]Median Family Income-Quintiles'!AM14</f>
        <v>52396.447999999997</v>
      </c>
      <c r="AN14" s="135">
        <f>+'[2]Median Family Income-Quintiles'!AN14</f>
        <v>80912.207200000004</v>
      </c>
      <c r="AO14" s="135">
        <f>+'[2]Median Family Income-Quintiles'!AO14</f>
        <v>136029.24</v>
      </c>
      <c r="AP14" s="136">
        <f>+'[2]Median Family Income-Quintiles'!AP14</f>
        <v>12422.491400000001</v>
      </c>
      <c r="AQ14" s="135">
        <f>+'[2]Median Family Income-Quintiles'!AQ14</f>
        <v>31463.523300000001</v>
      </c>
      <c r="AR14" s="135">
        <f>+'[2]Median Family Income-Quintiles'!AR14</f>
        <v>53477.807240000002</v>
      </c>
      <c r="AS14" s="135">
        <f>+'[2]Median Family Income-Quintiles'!AS14</f>
        <v>83495.433999999994</v>
      </c>
      <c r="AT14" s="316">
        <f>+'[2]Median Family Income-Quintiles'!AT14</f>
        <v>135425.52100000001</v>
      </c>
      <c r="AU14" s="135">
        <f>+'[2]Median Family Income-Quintiles'!AU14</f>
        <v>13334.732400000001</v>
      </c>
      <c r="AV14" s="135">
        <f>+'[2]Median Family Income-Quintiles'!AV14</f>
        <v>32306.419860000002</v>
      </c>
      <c r="AW14" s="135">
        <f>+'[2]Median Family Income-Quintiles'!AW14</f>
        <v>53540.970999999998</v>
      </c>
      <c r="AX14" s="135">
        <f>+'[2]Median Family Income-Quintiles'!AX14</f>
        <v>83948.201700000005</v>
      </c>
      <c r="AY14" s="316">
        <f>+'[2]Median Family Income-Quintiles'!AY14</f>
        <v>141428.98000000001</v>
      </c>
      <c r="AZ14" s="135">
        <f>+'[2]Median Family Income-Quintiles'!AZ14</f>
        <v>13098.137000000001</v>
      </c>
      <c r="BA14" s="135">
        <f>+'[2]Median Family Income-Quintiles'!BA14</f>
        <v>33148.362099999998</v>
      </c>
      <c r="BB14" s="135">
        <f>+'[2]Median Family Income-Quintiles'!BB14</f>
        <v>55415.195</v>
      </c>
      <c r="BC14" s="135">
        <f>+'[2]Median Family Income-Quintiles'!BC14</f>
        <v>87354.498300000007</v>
      </c>
      <c r="BD14" s="316">
        <f>+'[2]Median Family Income-Quintiles'!BD14</f>
        <v>150124.80100000001</v>
      </c>
      <c r="BE14" s="135">
        <f>+'[2]Median Family Income-Quintiles'!BE14</f>
        <v>14117.95</v>
      </c>
      <c r="BF14" s="135">
        <f>+'[2]Median Family Income-Quintiles'!BF14</f>
        <v>33782.237500000003</v>
      </c>
      <c r="BG14" s="135">
        <f>+'[2]Median Family Income-Quintiles'!BG14</f>
        <v>57480.224999999999</v>
      </c>
      <c r="BH14" s="135">
        <f>+'[2]Median Family Income-Quintiles'!BH14</f>
        <v>90758.25</v>
      </c>
      <c r="BI14" s="316">
        <f>+'[2]Median Family Income-Quintiles'!BI14</f>
        <v>150255.32500000001</v>
      </c>
      <c r="BJ14" s="131">
        <f>+'[2]Median Family Income-Quintiles'!BJ14</f>
        <v>14117.822399999999</v>
      </c>
      <c r="BK14" s="131">
        <f>+'[2]Median Family Income-Quintiles'!BK14</f>
        <v>34543.608</v>
      </c>
      <c r="BL14" s="131">
        <f>+'[2]Median Family Income-Quintiles'!BL14</f>
        <v>58073.311999999998</v>
      </c>
      <c r="BM14" s="131">
        <f>+'[2]Median Family Income-Quintiles'!BM14</f>
        <v>89813.380799999999</v>
      </c>
      <c r="BN14" s="131">
        <f>+'[2]Median Family Income-Quintiles'!BN14</f>
        <v>155696.552</v>
      </c>
      <c r="BO14" s="136">
        <f>+'[2]Median Family Income-Quintiles'!BO14</f>
        <v>14307.749599999999</v>
      </c>
      <c r="BP14" s="135">
        <f>+'[2]Median Family Income-Quintiles'!BP14</f>
        <v>34257.991999999998</v>
      </c>
      <c r="BQ14" s="135">
        <f>+'[2]Median Family Income-Quintiles'!BQ14</f>
        <v>58238.5864</v>
      </c>
      <c r="BR14" s="135">
        <f>+'[2]Median Family Income-Quintiles'!BR14</f>
        <v>90884.437600000005</v>
      </c>
      <c r="BS14" s="135">
        <f>+'[2]Median Family Income-Quintiles'!BS14</f>
        <v>159803.45680000001</v>
      </c>
      <c r="BT14" s="136">
        <f>+'[2]Median Family Income-Quintiles'!BT14</f>
        <v>14662.2405</v>
      </c>
      <c r="BU14" s="135">
        <f>+'[2]Median Family Income-Quintiles'!BU14</f>
        <v>35391.614999999998</v>
      </c>
      <c r="BV14" s="135">
        <f>+'[2]Median Family Income-Quintiles'!BV14</f>
        <v>60671.34</v>
      </c>
      <c r="BW14" s="135">
        <f>+'[2]Median Family Income-Quintiles'!BW14</f>
        <v>95456.241599999994</v>
      </c>
      <c r="BX14" s="135">
        <f>+'[2]Median Family Income-Quintiles'!BX14</f>
        <v>161588.00219999999</v>
      </c>
    </row>
    <row r="15" spans="1:76">
      <c r="A15" s="135" t="s">
        <v>25</v>
      </c>
      <c r="B15" s="135">
        <f>+'[2]Median Family Income-Quintiles'!B15</f>
        <v>13200</v>
      </c>
      <c r="C15" s="131">
        <f>+'[2]Median Family Income-Quintiles'!C15</f>
        <v>32500</v>
      </c>
      <c r="D15" s="131">
        <f>+'[2]Median Family Income-Quintiles'!D15</f>
        <v>50278</v>
      </c>
      <c r="E15" s="131">
        <f>+'[2]Median Family Income-Quintiles'!E15</f>
        <v>74074</v>
      </c>
      <c r="F15" s="135">
        <f>+'[2]Median Family Income-Quintiles'!F15</f>
        <v>119200</v>
      </c>
      <c r="G15" s="136">
        <f>+'[2]Median Family Income-Quintiles'!G15</f>
        <v>15000</v>
      </c>
      <c r="H15" s="131">
        <f>+'[2]Median Family Income-Quintiles'!H15</f>
        <v>35000</v>
      </c>
      <c r="I15" s="131">
        <f>+'[2]Median Family Income-Quintiles'!I15</f>
        <v>57851</v>
      </c>
      <c r="J15" s="131">
        <f>+'[2]Median Family Income-Quintiles'!J15</f>
        <v>83240</v>
      </c>
      <c r="K15" s="135">
        <f>+'[2]Median Family Income-Quintiles'!K15</f>
        <v>141615</v>
      </c>
      <c r="L15" s="136">
        <f>+'[2]Median Family Income-Quintiles'!L15</f>
        <v>15956</v>
      </c>
      <c r="M15" s="131">
        <f>+'[2]Median Family Income-Quintiles'!M15</f>
        <v>37637</v>
      </c>
      <c r="N15" s="131">
        <f>+'[2]Median Family Income-Quintiles'!N15</f>
        <v>62265</v>
      </c>
      <c r="O15" s="131">
        <f>+'[2]Median Family Income-Quintiles'!O15</f>
        <v>93536</v>
      </c>
      <c r="P15" s="135">
        <f>+'[2]Median Family Income-Quintiles'!P15</f>
        <v>156739</v>
      </c>
      <c r="Q15" s="136">
        <f>+'[2]Median Family Income-Quintiles'!Q15</f>
        <v>15000</v>
      </c>
      <c r="R15" s="131">
        <f>+'[2]Median Family Income-Quintiles'!R15</f>
        <v>37256</v>
      </c>
      <c r="S15" s="131">
        <f>+'[2]Median Family Income-Quintiles'!S15</f>
        <v>60862</v>
      </c>
      <c r="T15" s="131">
        <f>+'[2]Median Family Income-Quintiles'!T15</f>
        <v>94000</v>
      </c>
      <c r="U15" s="135">
        <f>+'[2]Median Family Income-Quintiles'!U15</f>
        <v>161046</v>
      </c>
      <c r="V15" s="136">
        <f>+'[2]Median Family Income-Quintiles'!V15</f>
        <v>24640.2755</v>
      </c>
      <c r="W15" s="131">
        <f>+'[2]Median Family Income-Quintiles'!W15</f>
        <v>50783.75</v>
      </c>
      <c r="X15" s="131">
        <f>+'[2]Median Family Income-Quintiles'!X15</f>
        <v>77699.137499999997</v>
      </c>
      <c r="Y15" s="131">
        <f>+'[2]Median Family Income-Quintiles'!Y15</f>
        <v>110708.575</v>
      </c>
      <c r="Z15" s="135">
        <f>+'[2]Median Family Income-Quintiles'!Z15</f>
        <v>181297.98749999999</v>
      </c>
      <c r="AA15" s="136">
        <f>+'[2]Median Family Income-Quintiles'!AA15</f>
        <v>25561.563900000001</v>
      </c>
      <c r="AB15" s="131">
        <f>+'[2]Median Family Income-Quintiles'!AB15</f>
        <v>55604.039400000001</v>
      </c>
      <c r="AC15" s="131">
        <f>+'[2]Median Family Income-Quintiles'!AC15</f>
        <v>84526.286999999997</v>
      </c>
      <c r="AD15" s="131">
        <f>+'[2]Median Family Income-Quintiles'!AD15</f>
        <v>121697.4855</v>
      </c>
      <c r="AE15" s="135">
        <f>+'[2]Median Family Income-Quintiles'!AE15</f>
        <v>196549.07699999999</v>
      </c>
      <c r="AF15" s="136">
        <f>+'[2]Median Family Income-Quintiles'!AF15</f>
        <v>24987</v>
      </c>
      <c r="AG15" s="131">
        <f>+'[2]Median Family Income-Quintiles'!AG15</f>
        <v>54671.555999999997</v>
      </c>
      <c r="AH15" s="131">
        <f>+'[2]Median Family Income-Quintiles'!AH15</f>
        <v>84256.164000000004</v>
      </c>
      <c r="AI15" s="131">
        <f>+'[2]Median Family Income-Quintiles'!AI15</f>
        <v>120937.08</v>
      </c>
      <c r="AJ15" s="135">
        <f>+'[2]Median Family Income-Quintiles'!AJ15</f>
        <v>198896.52</v>
      </c>
      <c r="AK15" s="136">
        <f>+'[2]Median Family Income-Quintiles'!AK15</f>
        <v>23981.4512</v>
      </c>
      <c r="AL15" s="135">
        <f>+'[2]Median Family Income-Quintiles'!AL15</f>
        <v>53404.072</v>
      </c>
      <c r="AM15" s="135">
        <f>+'[2]Median Family Income-Quintiles'!AM15</f>
        <v>82625.168000000005</v>
      </c>
      <c r="AN15" s="135">
        <f>+'[2]Median Family Income-Quintiles'!AN15</f>
        <v>120914.88</v>
      </c>
      <c r="AO15" s="135">
        <f>+'[2]Median Family Income-Quintiles'!AO15</f>
        <v>199509.552</v>
      </c>
      <c r="AP15" s="136">
        <f>+'[2]Median Family Income-Quintiles'!AP15</f>
        <v>23521.274700000002</v>
      </c>
      <c r="AQ15" s="135">
        <f>+'[2]Median Family Income-Quintiles'!AQ15</f>
        <v>53050.147700000001</v>
      </c>
      <c r="AR15" s="135">
        <f>+'[2]Median Family Income-Quintiles'!AR15</f>
        <v>84004.552500000005</v>
      </c>
      <c r="AS15" s="135">
        <f>+'[2]Median Family Income-Quintiles'!AS15</f>
        <v>124530.3851</v>
      </c>
      <c r="AT15" s="316">
        <f>+'[2]Median Family Income-Quintiles'!AT15</f>
        <v>205683.87400000001</v>
      </c>
      <c r="AU15" s="135">
        <f>+'[2]Median Family Income-Quintiles'!AU15</f>
        <v>24447.009399999999</v>
      </c>
      <c r="AV15" s="135">
        <f>+'[2]Median Family Income-Quintiles'!AV15</f>
        <v>55056.281499999997</v>
      </c>
      <c r="AW15" s="135">
        <f>+'[2]Median Family Income-Quintiles'!AW15</f>
        <v>86069.636400000003</v>
      </c>
      <c r="AX15" s="135">
        <f>+'[2]Median Family Income-Quintiles'!AX15</f>
        <v>127286.08199999999</v>
      </c>
      <c r="AY15" s="316">
        <f>+'[2]Median Family Income-Quintiles'!AY15</f>
        <v>207344.98675000001</v>
      </c>
      <c r="AZ15" s="135">
        <f>+'[2]Median Family Income-Quintiles'!AZ15</f>
        <v>25188.724999999999</v>
      </c>
      <c r="BA15" s="135">
        <f>+'[2]Median Family Income-Quintiles'!BA15</f>
        <v>55415.195</v>
      </c>
      <c r="BB15" s="135">
        <f>+'[2]Median Family Income-Quintiles'!BB15</f>
        <v>86649.214000000007</v>
      </c>
      <c r="BC15" s="135">
        <f>+'[2]Median Family Income-Quintiles'!BC15</f>
        <v>127958.723</v>
      </c>
      <c r="BD15" s="316">
        <f>+'[2]Median Family Income-Quintiles'!BD15</f>
        <v>214809.44680000001</v>
      </c>
      <c r="BE15" s="135">
        <f>+'[2]Median Family Income-Quintiles'!BE15</f>
        <v>25210.625</v>
      </c>
      <c r="BF15" s="135">
        <f>+'[2]Median Family Income-Quintiles'!BF15</f>
        <v>55866.745000000003</v>
      </c>
      <c r="BG15" s="135">
        <f>+'[2]Median Family Income-Quintiles'!BG15</f>
        <v>90153.195000000007</v>
      </c>
      <c r="BH15" s="135">
        <f>+'[2]Median Family Income-Quintiles'!BH15</f>
        <v>131095.25</v>
      </c>
      <c r="BI15" s="316">
        <f>+'[2]Median Family Income-Quintiles'!BI15</f>
        <v>214834.86199999999</v>
      </c>
      <c r="BJ15" s="131">
        <f>+'[2]Median Family Income-Quintiles'!BJ15</f>
        <v>26032.864000000001</v>
      </c>
      <c r="BK15" s="131">
        <f>+'[2]Median Family Income-Quintiles'!BK15</f>
        <v>59074.576000000001</v>
      </c>
      <c r="BL15" s="131">
        <f>+'[2]Median Family Income-Quintiles'!BL15</f>
        <v>91916.035199999998</v>
      </c>
      <c r="BM15" s="131">
        <f>+'[2]Median Family Income-Quintiles'!BM15</f>
        <v>134469.75520000001</v>
      </c>
      <c r="BN15" s="131">
        <f>+'[2]Median Family Income-Quintiles'!BN15</f>
        <v>220978.96479999999</v>
      </c>
      <c r="BO15" s="136">
        <f>+'[2]Median Family Income-Quintiles'!BO15</f>
        <v>27809.428800000002</v>
      </c>
      <c r="BP15" s="135">
        <f>+'[2]Median Family Income-Quintiles'!BP15</f>
        <v>60858.315199999997</v>
      </c>
      <c r="BQ15" s="135">
        <f>+'[2]Median Family Income-Quintiles'!BQ15</f>
        <v>95720.86</v>
      </c>
      <c r="BR15" s="135">
        <f>+'[2]Median Family Income-Quintiles'!BR15</f>
        <v>139047.144</v>
      </c>
      <c r="BS15" s="135">
        <f>+'[2]Median Family Income-Quintiles'!BS15</f>
        <v>229649.45696000001</v>
      </c>
      <c r="BT15" s="136">
        <f>+'[2]Median Family Income-Quintiles'!BT15</f>
        <v>28212.1731</v>
      </c>
      <c r="BU15" s="135">
        <f>+'[2]Median Family Income-Quintiles'!BU15</f>
        <v>62299.354290000003</v>
      </c>
      <c r="BV15" s="135">
        <f>+'[2]Median Family Income-Quintiles'!BV15</f>
        <v>98793.165299999993</v>
      </c>
      <c r="BW15" s="135">
        <f>+'[2]Median Family Income-Quintiles'!BW15</f>
        <v>144600.027</v>
      </c>
      <c r="BX15" s="135">
        <f>+'[2]Median Family Income-Quintiles'!BX15</f>
        <v>240966.33869999999</v>
      </c>
    </row>
    <row r="16" spans="1:76">
      <c r="A16" s="135" t="s">
        <v>26</v>
      </c>
      <c r="B16" s="135">
        <f>+'[2]Median Family Income-Quintiles'!B16</f>
        <v>7777</v>
      </c>
      <c r="C16" s="131">
        <f>+'[2]Median Family Income-Quintiles'!C16</f>
        <v>18720</v>
      </c>
      <c r="D16" s="131">
        <f>+'[2]Median Family Income-Quintiles'!D16</f>
        <v>31095</v>
      </c>
      <c r="E16" s="131">
        <f>+'[2]Median Family Income-Quintiles'!E16</f>
        <v>47400</v>
      </c>
      <c r="F16" s="135">
        <f>+'[2]Median Family Income-Quintiles'!F16</f>
        <v>80000</v>
      </c>
      <c r="G16" s="136">
        <f>+'[2]Median Family Income-Quintiles'!G16</f>
        <v>9132</v>
      </c>
      <c r="H16" s="131">
        <f>+'[2]Median Family Income-Quintiles'!H16</f>
        <v>20334</v>
      </c>
      <c r="I16" s="131">
        <f>+'[2]Median Family Income-Quintiles'!I16</f>
        <v>34242</v>
      </c>
      <c r="J16" s="131">
        <f>+'[2]Median Family Income-Quintiles'!J16</f>
        <v>52912</v>
      </c>
      <c r="K16" s="135">
        <f>+'[2]Median Family Income-Quintiles'!K16</f>
        <v>89215</v>
      </c>
      <c r="L16" s="136">
        <f>+'[2]Median Family Income-Quintiles'!L16</f>
        <v>9048</v>
      </c>
      <c r="M16" s="131">
        <f>+'[2]Median Family Income-Quintiles'!M16</f>
        <v>21408</v>
      </c>
      <c r="N16" s="131">
        <f>+'[2]Median Family Income-Quintiles'!N16</f>
        <v>37200</v>
      </c>
      <c r="O16" s="131">
        <f>+'[2]Median Family Income-Quintiles'!O16</f>
        <v>57700</v>
      </c>
      <c r="P16" s="135">
        <f>+'[2]Median Family Income-Quintiles'!P16</f>
        <v>96509</v>
      </c>
      <c r="Q16" s="136">
        <f>+'[2]Median Family Income-Quintiles'!Q16</f>
        <v>9684</v>
      </c>
      <c r="R16" s="131">
        <f>+'[2]Median Family Income-Quintiles'!R16</f>
        <v>22200</v>
      </c>
      <c r="S16" s="131">
        <f>+'[2]Median Family Income-Quintiles'!S16</f>
        <v>37750</v>
      </c>
      <c r="T16" s="131">
        <f>+'[2]Median Family Income-Quintiles'!T16</f>
        <v>61880</v>
      </c>
      <c r="U16" s="135">
        <f>+'[2]Median Family Income-Quintiles'!U16</f>
        <v>105000</v>
      </c>
      <c r="V16" s="136">
        <f>+'[2]Median Family Income-Quintiles'!V16</f>
        <v>11172.424999999999</v>
      </c>
      <c r="W16" s="131">
        <f>+'[2]Median Family Income-Quintiles'!W16</f>
        <v>25188.74</v>
      </c>
      <c r="X16" s="131">
        <f>+'[2]Median Family Income-Quintiles'!X16</f>
        <v>42536.468999999997</v>
      </c>
      <c r="Y16" s="131">
        <f>+'[2]Median Family Income-Quintiles'!Y16</f>
        <v>64596.93</v>
      </c>
      <c r="Z16" s="135">
        <f>+'[2]Median Family Income-Quintiles'!Z16</f>
        <v>112882.1195</v>
      </c>
      <c r="AA16" s="136">
        <f>+'[2]Median Family Income-Quintiles'!AA16</f>
        <v>12220.668</v>
      </c>
      <c r="AB16" s="131">
        <f>+'[2]Median Family Income-Quintiles'!AB16</f>
        <v>28514.892</v>
      </c>
      <c r="AC16" s="131">
        <f>+'[2]Median Family Income-Quintiles'!AC16</f>
        <v>46845.894</v>
      </c>
      <c r="AD16" s="131">
        <f>+'[2]Median Family Income-Quintiles'!AD16</f>
        <v>71592.746700000003</v>
      </c>
      <c r="AE16" s="135">
        <f>+'[2]Median Family Income-Quintiles'!AE16</f>
        <v>119151.51300000001</v>
      </c>
      <c r="AF16" s="136">
        <f>+'[2]Median Family Income-Quintiles'!AF16</f>
        <v>11693.915999999999</v>
      </c>
      <c r="AG16" s="131">
        <f>+'[2]Median Family Income-Quintiles'!AG16</f>
        <v>27305.793600000001</v>
      </c>
      <c r="AH16" s="131">
        <f>+'[2]Median Family Income-Quintiles'!AH16</f>
        <v>45876.131999999998</v>
      </c>
      <c r="AI16" s="131">
        <f>+'[2]Median Family Income-Quintiles'!AI16</f>
        <v>69963.600000000006</v>
      </c>
      <c r="AJ16" s="135">
        <f>+'[2]Median Family Income-Quintiles'!AJ16</f>
        <v>114940.2</v>
      </c>
      <c r="AK16" s="136">
        <f>+'[2]Median Family Income-Quintiles'!AK16</f>
        <v>12091.487999999999</v>
      </c>
      <c r="AL16" s="135">
        <f>+'[2]Median Family Income-Quintiles'!AL16</f>
        <v>27205.848000000002</v>
      </c>
      <c r="AM16" s="135">
        <f>+'[2]Median Family Income-Quintiles'!AM16</f>
        <v>45343.08</v>
      </c>
      <c r="AN16" s="135">
        <f>+'[2]Median Family Income-Quintiles'!AN16</f>
        <v>69929.105599999995</v>
      </c>
      <c r="AO16" s="135">
        <f>+'[2]Median Family Income-Quintiles'!AO16</f>
        <v>114063.0368</v>
      </c>
      <c r="AP16" s="136">
        <f>+'[2]Median Family Income-Quintiles'!AP16</f>
        <v>12218.843999999999</v>
      </c>
      <c r="AQ16" s="135">
        <f>+'[2]Median Family Income-Quintiles'!AQ16</f>
        <v>27899.693800000001</v>
      </c>
      <c r="AR16" s="135">
        <f>+'[2]Median Family Income-Quintiles'!AR16</f>
        <v>45820.665000000001</v>
      </c>
      <c r="AS16" s="135">
        <f>+'[2]Median Family Income-Quintiles'!AS16</f>
        <v>70156.529299999995</v>
      </c>
      <c r="AT16" s="316">
        <f>+'[2]Median Family Income-Quintiles'!AT16</f>
        <v>122086.61629999999</v>
      </c>
      <c r="AU16" s="135">
        <f>+'[2]Median Family Income-Quintiles'!AU16</f>
        <v>11415.339099999999</v>
      </c>
      <c r="AV16" s="135">
        <f>+'[2]Median Family Income-Quintiles'!AV16</f>
        <v>28285.795999999998</v>
      </c>
      <c r="AW16" s="135">
        <f>+'[2]Median Family Income-Quintiles'!AW16</f>
        <v>45863.397799999999</v>
      </c>
      <c r="AX16" s="135">
        <f>+'[2]Median Family Income-Quintiles'!AX16</f>
        <v>70714.490000000005</v>
      </c>
      <c r="AY16" s="316">
        <f>+'[2]Median Family Income-Quintiles'!AY16</f>
        <v>122134.0263</v>
      </c>
      <c r="AZ16" s="135">
        <f>+'[2]Median Family Income-Quintiles'!AZ16</f>
        <v>11083.039000000001</v>
      </c>
      <c r="BA16" s="135">
        <f>+'[2]Median Family Income-Quintiles'!BA16</f>
        <v>27506.0877</v>
      </c>
      <c r="BB16" s="135">
        <f>+'[2]Median Family Income-Quintiles'!BB16</f>
        <v>47455.5579</v>
      </c>
      <c r="BC16" s="135">
        <f>+'[2]Median Family Income-Quintiles'!BC16</f>
        <v>72644.282900000006</v>
      </c>
      <c r="BD16" s="316">
        <f>+'[2]Median Family Income-Quintiles'!BD16</f>
        <v>121762.29665</v>
      </c>
      <c r="BE16" s="135">
        <f>+'[2]Median Family Income-Quintiles'!BE16</f>
        <v>12302.785</v>
      </c>
      <c r="BF16" s="135">
        <f>+'[2]Median Family Income-Quintiles'!BF16</f>
        <v>29748.537499999999</v>
      </c>
      <c r="BG16" s="135">
        <f>+'[2]Median Family Income-Quintiles'!BG16</f>
        <v>49412.824999999997</v>
      </c>
      <c r="BH16" s="135">
        <f>+'[2]Median Family Income-Quintiles'!BH16</f>
        <v>75631.875</v>
      </c>
      <c r="BI16" s="316">
        <f>+'[2]Median Family Income-Quintiles'!BI16</f>
        <v>125044.7</v>
      </c>
      <c r="BJ16" s="131">
        <f>+'[2]Median Family Income-Quintiles'!BJ16</f>
        <v>12215.4208</v>
      </c>
      <c r="BK16" s="131">
        <f>+'[2]Median Family Income-Quintiles'!BK16</f>
        <v>30037.919999999998</v>
      </c>
      <c r="BL16" s="131">
        <f>+'[2]Median Family Income-Quintiles'!BL16</f>
        <v>49362.315199999997</v>
      </c>
      <c r="BM16" s="131">
        <f>+'[2]Median Family Income-Quintiles'!BM16</f>
        <v>76096.063999999998</v>
      </c>
      <c r="BN16" s="131">
        <f>+'[2]Median Family Income-Quintiles'!BN16</f>
        <v>123155.47199999999</v>
      </c>
      <c r="BO16" s="136">
        <f>+'[2]Median Family Income-Quintiles'!BO16</f>
        <v>13199.4028</v>
      </c>
      <c r="BP16" s="135">
        <f>+'[2]Median Family Income-Quintiles'!BP16</f>
        <v>32545.092400000001</v>
      </c>
      <c r="BQ16" s="135">
        <f>+'[2]Median Family Income-Quintiles'!BQ16</f>
        <v>53402.163999999997</v>
      </c>
      <c r="BR16" s="135">
        <f>+'[2]Median Family Income-Quintiles'!BR16</f>
        <v>82722.974799999996</v>
      </c>
      <c r="BS16" s="135">
        <f>+'[2]Median Family Income-Quintiles'!BS16</f>
        <v>137031.96799999999</v>
      </c>
      <c r="BT16" s="136">
        <f>+'[2]Median Family Income-Quintiles'!BT16</f>
        <v>14156.646000000001</v>
      </c>
      <c r="BU16" s="135">
        <f>+'[2]Median Family Income-Quintiles'!BU16</f>
        <v>34380.425999999999</v>
      </c>
      <c r="BV16" s="135">
        <f>+'[2]Median Family Income-Quintiles'!BV16</f>
        <v>55817.632799999999</v>
      </c>
      <c r="BW16" s="135">
        <f>+'[2]Median Family Income-Quintiles'!BW16</f>
        <v>82917.498000000007</v>
      </c>
      <c r="BX16" s="135">
        <f>+'[2]Median Family Income-Quintiles'!BX16</f>
        <v>138330.65520000001</v>
      </c>
    </row>
    <row r="17" spans="1:76">
      <c r="A17" s="135" t="s">
        <v>27</v>
      </c>
      <c r="B17" s="135">
        <f>+'[2]Median Family Income-Quintiles'!B17</f>
        <v>10248</v>
      </c>
      <c r="C17" s="131">
        <f>+'[2]Median Family Income-Quintiles'!C17</f>
        <v>23603</v>
      </c>
      <c r="D17" s="131">
        <f>+'[2]Median Family Income-Quintiles'!D17</f>
        <v>39278.5</v>
      </c>
      <c r="E17" s="131">
        <f>+'[2]Median Family Income-Quintiles'!E17</f>
        <v>58606</v>
      </c>
      <c r="F17" s="135">
        <f>+'[2]Median Family Income-Quintiles'!F17</f>
        <v>97888</v>
      </c>
      <c r="G17" s="136">
        <f>+'[2]Median Family Income-Quintiles'!G17</f>
        <v>10943</v>
      </c>
      <c r="H17" s="131">
        <f>+'[2]Median Family Income-Quintiles'!H17</f>
        <v>24632</v>
      </c>
      <c r="I17" s="131">
        <f>+'[2]Median Family Income-Quintiles'!I17</f>
        <v>40949</v>
      </c>
      <c r="J17" s="131">
        <f>+'[2]Median Family Income-Quintiles'!J17</f>
        <v>62200</v>
      </c>
      <c r="K17" s="135">
        <f>+'[2]Median Family Income-Quintiles'!K17</f>
        <v>105896</v>
      </c>
      <c r="L17" s="136">
        <f>+'[2]Median Family Income-Quintiles'!L17</f>
        <v>10812</v>
      </c>
      <c r="M17" s="131">
        <f>+'[2]Median Family Income-Quintiles'!M17</f>
        <v>25110</v>
      </c>
      <c r="N17" s="131">
        <f>+'[2]Median Family Income-Quintiles'!N17</f>
        <v>41548</v>
      </c>
      <c r="O17" s="131">
        <f>+'[2]Median Family Income-Quintiles'!O17</f>
        <v>63000</v>
      </c>
      <c r="P17" s="135">
        <f>+'[2]Median Family Income-Quintiles'!P17</f>
        <v>105500</v>
      </c>
      <c r="Q17" s="136">
        <f>+'[2]Median Family Income-Quintiles'!Q17</f>
        <v>10441</v>
      </c>
      <c r="R17" s="131">
        <f>+'[2]Median Family Income-Quintiles'!R17</f>
        <v>24986</v>
      </c>
      <c r="S17" s="131">
        <f>+'[2]Median Family Income-Quintiles'!S17</f>
        <v>42000</v>
      </c>
      <c r="T17" s="131">
        <f>+'[2]Median Family Income-Quintiles'!T17</f>
        <v>65400</v>
      </c>
      <c r="U17" s="135">
        <f>+'[2]Median Family Income-Quintiles'!U17</f>
        <v>115000</v>
      </c>
      <c r="V17" s="136">
        <f>+'[2]Median Family Income-Quintiles'!V17</f>
        <v>15438.26</v>
      </c>
      <c r="W17" s="131">
        <f>+'[2]Median Family Income-Quintiles'!W17</f>
        <v>33517.275000000001</v>
      </c>
      <c r="X17" s="131">
        <f>+'[2]Median Family Income-Quintiles'!X17</f>
        <v>52307.262499999997</v>
      </c>
      <c r="Y17" s="131">
        <f>+'[2]Median Family Income-Quintiles'!Y17</f>
        <v>76175.625</v>
      </c>
      <c r="Z17" s="135">
        <f>+'[2]Median Family Income-Quintiles'!Z17</f>
        <v>126959.375</v>
      </c>
      <c r="AA17" s="136">
        <f>+'[2]Median Family Income-Quintiles'!AA17</f>
        <v>16701.579600000001</v>
      </c>
      <c r="AB17" s="131">
        <f>+'[2]Median Family Income-Quintiles'!AB17</f>
        <v>36539.797319999998</v>
      </c>
      <c r="AC17" s="131">
        <f>+'[2]Median Family Income-Quintiles'!AC17</f>
        <v>56418.750599999999</v>
      </c>
      <c r="AD17" s="131">
        <f>+'[2]Median Family Income-Quintiles'!AD17</f>
        <v>83507.898000000001</v>
      </c>
      <c r="AE17" s="135">
        <f>+'[2]Median Family Income-Quintiles'!AE17</f>
        <v>141556.071</v>
      </c>
      <c r="AF17" s="136">
        <f>+'[2]Median Family Income-Quintiles'!AF17</f>
        <v>15391.992</v>
      </c>
      <c r="AG17" s="131">
        <f>+'[2]Median Family Income-Quintiles'!AG17</f>
        <v>33982.32</v>
      </c>
      <c r="AH17" s="131">
        <f>+'[2]Median Family Income-Quintiles'!AH17</f>
        <v>54271.764000000003</v>
      </c>
      <c r="AI17" s="131">
        <f>+'[2]Median Family Income-Quintiles'!AI17</f>
        <v>79958.399999999994</v>
      </c>
      <c r="AJ17" s="135">
        <f>+'[2]Median Family Income-Quintiles'!AJ17</f>
        <v>134030.26800000001</v>
      </c>
      <c r="AK17" s="136">
        <f>+'[2]Median Family Income-Quintiles'!AK17</f>
        <v>14409.0232</v>
      </c>
      <c r="AL17" s="135">
        <f>+'[2]Median Family Income-Quintiles'!AL17</f>
        <v>32949.304799999998</v>
      </c>
      <c r="AM17" s="135">
        <f>+'[2]Median Family Income-Quintiles'!AM17</f>
        <v>52900.26</v>
      </c>
      <c r="AN17" s="135">
        <f>+'[2]Median Family Income-Quintiles'!AN17</f>
        <v>78594.672000000006</v>
      </c>
      <c r="AO17" s="135">
        <f>+'[2]Median Family Income-Quintiles'!AO17</f>
        <v>134124.83064</v>
      </c>
      <c r="AP17" s="136">
        <f>+'[2]Median Family Income-Quintiles'!AP17</f>
        <v>15171.731299999999</v>
      </c>
      <c r="AQ17" s="135">
        <f>+'[2]Median Family Income-Quintiles'!AQ17</f>
        <v>33703.644699999997</v>
      </c>
      <c r="AR17" s="135">
        <f>+'[2]Median Family Income-Quintiles'!AR17</f>
        <v>54068.384700000002</v>
      </c>
      <c r="AS17" s="135">
        <f>+'[2]Median Family Income-Quintiles'!AS17</f>
        <v>81560.7837</v>
      </c>
      <c r="AT17" s="316">
        <f>+'[2]Median Family Income-Quintiles'!AT17</f>
        <v>140516.70600000001</v>
      </c>
      <c r="AU17" s="135">
        <f>+'[2]Median Family Income-Quintiles'!AU17</f>
        <v>15153.105</v>
      </c>
      <c r="AV17" s="135">
        <f>+'[2]Median Family Income-Quintiles'!AV17</f>
        <v>34549.079400000002</v>
      </c>
      <c r="AW17" s="135">
        <f>+'[2]Median Family Income-Quintiles'!AW17</f>
        <v>55460.364300000001</v>
      </c>
      <c r="AX17" s="135">
        <f>+'[2]Median Family Income-Quintiles'!AX17</f>
        <v>82836.974000000002</v>
      </c>
      <c r="AY17" s="316">
        <f>+'[2]Median Family Income-Quintiles'!AY17</f>
        <v>141327.95929999999</v>
      </c>
      <c r="AZ17" s="135">
        <f>+'[2]Median Family Income-Quintiles'!AZ17</f>
        <v>15617.0095</v>
      </c>
      <c r="BA17" s="135">
        <f>+'[2]Median Family Income-Quintiles'!BA17</f>
        <v>35264.214999999997</v>
      </c>
      <c r="BB17" s="135">
        <f>+'[2]Median Family Income-Quintiles'!BB17</f>
        <v>55918.969499999999</v>
      </c>
      <c r="BC17" s="135">
        <f>+'[2]Median Family Income-Quintiles'!BC17</f>
        <v>84634.115999999995</v>
      </c>
      <c r="BD17" s="316">
        <f>+'[2]Median Family Income-Quintiles'!BD17</f>
        <v>148109.70300000001</v>
      </c>
      <c r="BE17" s="135">
        <f>+'[2]Median Family Income-Quintiles'!BE17</f>
        <v>16033.9575</v>
      </c>
      <c r="BF17" s="135">
        <f>+'[2]Median Family Income-Quintiles'!BF17</f>
        <v>35899.93</v>
      </c>
      <c r="BG17" s="135">
        <f>+'[2]Median Family Income-Quintiles'!BG17</f>
        <v>57470.140749999999</v>
      </c>
      <c r="BH17" s="135">
        <f>+'[2]Median Family Income-Quintiles'!BH17</f>
        <v>85724.1924</v>
      </c>
      <c r="BI17" s="316">
        <f>+'[2]Median Family Income-Quintiles'!BI17</f>
        <v>149246.9</v>
      </c>
      <c r="BJ17" s="131">
        <f>+'[2]Median Family Income-Quintiles'!BJ17</f>
        <v>17021.488000000001</v>
      </c>
      <c r="BK17" s="131">
        <f>+'[2]Median Family Income-Quintiles'!BK17</f>
        <v>37247.020799999998</v>
      </c>
      <c r="BL17" s="131">
        <f>+'[2]Median Family Income-Quintiles'!BL17</f>
        <v>60075.839999999997</v>
      </c>
      <c r="BM17" s="131">
        <f>+'[2]Median Family Income-Quintiles'!BM17</f>
        <v>90113.76</v>
      </c>
      <c r="BN17" s="131">
        <f>+'[2]Median Family Income-Quintiles'!BN17</f>
        <v>155195.92000000001</v>
      </c>
      <c r="BO17" s="136">
        <f>+'[2]Median Family Income-Quintiles'!BO17</f>
        <v>17632.79</v>
      </c>
      <c r="BP17" s="135">
        <f>+'[2]Median Family Income-Quintiles'!BP17</f>
        <v>39799.726000000002</v>
      </c>
      <c r="BQ17" s="135">
        <f>+'[2]Median Family Income-Quintiles'!BQ17</f>
        <v>62470.455999999998</v>
      </c>
      <c r="BR17" s="135">
        <f>+'[2]Median Family Income-Quintiles'!BR17</f>
        <v>92698.096000000005</v>
      </c>
      <c r="BS17" s="135">
        <f>+'[2]Median Family Income-Quintiles'!BS17</f>
        <v>161214.07999999999</v>
      </c>
      <c r="BT17" s="136">
        <f>+'[2]Median Family Income-Quintiles'!BT17</f>
        <v>19010.353200000001</v>
      </c>
      <c r="BU17" s="135">
        <f>+'[2]Median Family Income-Quintiles'!BU17</f>
        <v>41458.749000000003</v>
      </c>
      <c r="BV17" s="135">
        <f>+'[2]Median Family Income-Quintiles'!BV17</f>
        <v>65747.508780000004</v>
      </c>
      <c r="BW17" s="135">
        <f>+'[2]Median Family Income-Quintiles'!BW17</f>
        <v>98995.403099999996</v>
      </c>
      <c r="BX17" s="135">
        <f>+'[2]Median Family Income-Quintiles'!BX17</f>
        <v>171892.01811</v>
      </c>
    </row>
    <row r="18" spans="1:76">
      <c r="A18" s="135" t="s">
        <v>28</v>
      </c>
      <c r="B18" s="135">
        <f>+'[2]Median Family Income-Quintiles'!B18</f>
        <v>9000</v>
      </c>
      <c r="C18" s="131">
        <f>+'[2]Median Family Income-Quintiles'!C18</f>
        <v>21588</v>
      </c>
      <c r="D18" s="131">
        <f>+'[2]Median Family Income-Quintiles'!D18</f>
        <v>35000</v>
      </c>
      <c r="E18" s="131">
        <f>+'[2]Median Family Income-Quintiles'!E18</f>
        <v>50390</v>
      </c>
      <c r="F18" s="135">
        <f>+'[2]Median Family Income-Quintiles'!F18</f>
        <v>85000</v>
      </c>
      <c r="G18" s="136">
        <f>+'[2]Median Family Income-Quintiles'!G18</f>
        <v>10194</v>
      </c>
      <c r="H18" s="131">
        <f>+'[2]Median Family Income-Quintiles'!H18</f>
        <v>24033</v>
      </c>
      <c r="I18" s="131">
        <f>+'[2]Median Family Income-Quintiles'!I18</f>
        <v>37396</v>
      </c>
      <c r="J18" s="131">
        <f>+'[2]Median Family Income-Quintiles'!J18</f>
        <v>56382</v>
      </c>
      <c r="K18" s="135">
        <f>+'[2]Median Family Income-Quintiles'!K18</f>
        <v>96550</v>
      </c>
      <c r="L18" s="136">
        <f>+'[2]Median Family Income-Quintiles'!L18</f>
        <v>10500</v>
      </c>
      <c r="M18" s="131">
        <f>+'[2]Median Family Income-Quintiles'!M18</f>
        <v>24766</v>
      </c>
      <c r="N18" s="131">
        <f>+'[2]Median Family Income-Quintiles'!N18</f>
        <v>39010</v>
      </c>
      <c r="O18" s="131">
        <f>+'[2]Median Family Income-Quintiles'!O18</f>
        <v>60000</v>
      </c>
      <c r="P18" s="135">
        <f>+'[2]Median Family Income-Quintiles'!P18</f>
        <v>101936</v>
      </c>
      <c r="Q18" s="136">
        <f>+'[2]Median Family Income-Quintiles'!Q18</f>
        <v>11828</v>
      </c>
      <c r="R18" s="131">
        <f>+'[2]Median Family Income-Quintiles'!R18</f>
        <v>26400</v>
      </c>
      <c r="S18" s="131">
        <f>+'[2]Median Family Income-Quintiles'!S18</f>
        <v>40490</v>
      </c>
      <c r="T18" s="131">
        <f>+'[2]Median Family Income-Quintiles'!T18</f>
        <v>60630</v>
      </c>
      <c r="U18" s="135">
        <f>+'[2]Median Family Income-Quintiles'!U18</f>
        <v>105615</v>
      </c>
      <c r="V18" s="136">
        <f>+'[2]Median Family Income-Quintiles'!V18</f>
        <v>13508.477500000001</v>
      </c>
      <c r="W18" s="131">
        <f>+'[2]Median Family Income-Quintiles'!W18</f>
        <v>30470.25</v>
      </c>
      <c r="X18" s="131">
        <f>+'[2]Median Family Income-Quintiles'!X18</f>
        <v>48041.427499999998</v>
      </c>
      <c r="Y18" s="131">
        <f>+'[2]Median Family Income-Quintiles'!Y18</f>
        <v>70528.471999999994</v>
      </c>
      <c r="Z18" s="135">
        <f>+'[2]Median Family Income-Quintiles'!Z18</f>
        <v>117056.54375</v>
      </c>
      <c r="AA18" s="136">
        <f>+'[2]Median Family Income-Quintiles'!AA18</f>
        <v>15897.05229</v>
      </c>
      <c r="AB18" s="131">
        <f>+'[2]Median Family Income-Quintiles'!AB18</f>
        <v>34625.226000000002</v>
      </c>
      <c r="AC18" s="131">
        <f>+'[2]Median Family Income-Quintiles'!AC18</f>
        <v>53669.100299999998</v>
      </c>
      <c r="AD18" s="131">
        <f>+'[2]Median Family Income-Quintiles'!AD18</f>
        <v>77601.241800000003</v>
      </c>
      <c r="AE18" s="135">
        <f>+'[2]Median Family Income-Quintiles'!AE18</f>
        <v>126310.78767000001</v>
      </c>
      <c r="AF18" s="136">
        <f>+'[2]Median Family Income-Quintiles'!AF18</f>
        <v>15292.044</v>
      </c>
      <c r="AG18" s="131">
        <f>+'[2]Median Family Income-Quintiles'!AG18</f>
        <v>33012.824399999998</v>
      </c>
      <c r="AH18" s="131">
        <f>+'[2]Median Family Income-Quintiles'!AH18</f>
        <v>51972.959999999999</v>
      </c>
      <c r="AI18" s="131">
        <f>+'[2]Median Family Income-Quintiles'!AI18</f>
        <v>75960.479999999996</v>
      </c>
      <c r="AJ18" s="135">
        <f>+'[2]Median Family Income-Quintiles'!AJ18</f>
        <v>123935.52</v>
      </c>
      <c r="AK18" s="136">
        <f>+'[2]Median Family Income-Quintiles'!AK18</f>
        <v>15114.36</v>
      </c>
      <c r="AL18" s="135">
        <f>+'[2]Median Family Income-Quintiles'!AL18</f>
        <v>33251.591999999997</v>
      </c>
      <c r="AM18" s="135">
        <f>+'[2]Median Family Income-Quintiles'!AM18</f>
        <v>51993.398399999998</v>
      </c>
      <c r="AN18" s="135">
        <f>+'[2]Median Family Income-Quintiles'!AN18</f>
        <v>75571.8</v>
      </c>
      <c r="AO18" s="135">
        <f>+'[2]Median Family Income-Quintiles'!AO18</f>
        <v>124038.5144</v>
      </c>
      <c r="AP18" s="136">
        <f>+'[2]Median Family Income-Quintiles'!AP18</f>
        <v>15171.731299999999</v>
      </c>
      <c r="AQ18" s="135">
        <f>+'[2]Median Family Income-Quintiles'!AQ18</f>
        <v>33601.821000000004</v>
      </c>
      <c r="AR18" s="135">
        <f>+'[2]Median Family Income-Quintiles'!AR18</f>
        <v>53151.971400000002</v>
      </c>
      <c r="AS18" s="135">
        <f>+'[2]Median Family Income-Quintiles'!AS18</f>
        <v>80440.722999999998</v>
      </c>
      <c r="AT18" s="316">
        <f>+'[2]Median Family Income-Quintiles'!AT18</f>
        <v>130334.336</v>
      </c>
      <c r="AU18" s="135">
        <f>+'[2]Median Family Income-Quintiles'!AU18</f>
        <v>16163.312</v>
      </c>
      <c r="AV18" s="135">
        <f>+'[2]Median Family Income-Quintiles'!AV18</f>
        <v>34852.141499999998</v>
      </c>
      <c r="AW18" s="135">
        <f>+'[2]Median Family Income-Quintiles'!AW18</f>
        <v>54753.219400000002</v>
      </c>
      <c r="AX18" s="135">
        <f>+'[2]Median Family Income-Quintiles'!AX18</f>
        <v>80816.56</v>
      </c>
      <c r="AY18" s="316">
        <f>+'[2]Median Family Income-Quintiles'!AY18</f>
        <v>133448.34469999999</v>
      </c>
      <c r="AZ18" s="135">
        <f>+'[2]Median Family Income-Quintiles'!AZ18</f>
        <v>16120.784</v>
      </c>
      <c r="BA18" s="135">
        <f>+'[2]Median Family Income-Quintiles'!BA18</f>
        <v>35667.234600000003</v>
      </c>
      <c r="BB18" s="135">
        <f>+'[2]Median Family Income-Quintiles'!BB18</f>
        <v>55918.969499999999</v>
      </c>
      <c r="BC18" s="135">
        <f>+'[2]Median Family Income-Quintiles'!BC18</f>
        <v>82619.017999999996</v>
      </c>
      <c r="BD18" s="316">
        <f>+'[2]Median Family Income-Quintiles'!BD18</f>
        <v>139041.76199999999</v>
      </c>
      <c r="BE18" s="135">
        <f>+'[2]Median Family Income-Quintiles'!BE18</f>
        <v>16941.54</v>
      </c>
      <c r="BF18" s="135">
        <f>+'[2]Median Family Income-Quintiles'!BF18</f>
        <v>38320.15</v>
      </c>
      <c r="BG18" s="135">
        <f>+'[2]Median Family Income-Quintiles'!BG18</f>
        <v>58488.65</v>
      </c>
      <c r="BH18" s="135">
        <f>+'[2]Median Family Income-Quintiles'!BH18</f>
        <v>86018.652499999997</v>
      </c>
      <c r="BI18" s="316">
        <f>+'[2]Median Family Income-Quintiles'!BI18</f>
        <v>146221.625</v>
      </c>
      <c r="BJ18" s="131">
        <f>+'[2]Median Family Income-Quintiles'!BJ18</f>
        <v>17202.716784</v>
      </c>
      <c r="BK18" s="131">
        <f>+'[2]Median Family Income-Quintiles'!BK18</f>
        <v>38142.150815999652</v>
      </c>
      <c r="BL18" s="131">
        <f>+'[2]Median Family Income-Quintiles'!BL18</f>
        <v>60075.839999999997</v>
      </c>
      <c r="BM18" s="131">
        <f>+'[2]Median Family Income-Quintiles'!BM18</f>
        <v>86609.335999999996</v>
      </c>
      <c r="BN18" s="131">
        <f>+'[2]Median Family Income-Quintiles'!BN18</f>
        <v>150189.6</v>
      </c>
      <c r="BO18" s="136">
        <f>+'[2]Median Family Income-Quintiles'!BO18</f>
        <v>18136.583999999999</v>
      </c>
      <c r="BP18" s="135">
        <f>+'[2]Median Family Income-Quintiles'!BP18</f>
        <v>38691.379200000003</v>
      </c>
      <c r="BQ18" s="135">
        <f>+'[2]Median Family Income-Quintiles'!BQ18</f>
        <v>61160.5916</v>
      </c>
      <c r="BR18" s="135">
        <f>+'[2]Median Family Income-Quintiles'!BR18</f>
        <v>90682.92</v>
      </c>
      <c r="BS18" s="135">
        <f>+'[2]Median Family Income-Quintiles'!BS18</f>
        <v>152145.788</v>
      </c>
      <c r="BT18" s="136">
        <f>+'[2]Median Family Income-Quintiles'!BT18</f>
        <v>18100.283100000001</v>
      </c>
      <c r="BU18" s="135">
        <f>+'[2]Median Family Income-Quintiles'!BU18</f>
        <v>39436.370999999999</v>
      </c>
      <c r="BV18" s="135">
        <f>+'[2]Median Family Income-Quintiles'!BV18</f>
        <v>60823.018349999998</v>
      </c>
      <c r="BW18" s="135">
        <f>+'[2]Median Family Income-Quintiles'!BW18</f>
        <v>91007.01</v>
      </c>
      <c r="BX18" s="135">
        <f>+'[2]Median Family Income-Quintiles'!BX18</f>
        <v>150464.92319999999</v>
      </c>
    </row>
    <row r="19" spans="1:76">
      <c r="A19" s="135" t="s">
        <v>29</v>
      </c>
      <c r="B19" s="135">
        <f>+'[2]Median Family Income-Quintiles'!B19</f>
        <v>10568</v>
      </c>
      <c r="C19" s="131">
        <f>+'[2]Median Family Income-Quintiles'!C19</f>
        <v>24802</v>
      </c>
      <c r="D19" s="131">
        <f>+'[2]Median Family Income-Quintiles'!D19</f>
        <v>38331.5</v>
      </c>
      <c r="E19" s="131">
        <f>+'[2]Median Family Income-Quintiles'!E19</f>
        <v>58150</v>
      </c>
      <c r="F19" s="135">
        <f>+'[2]Median Family Income-Quintiles'!F19</f>
        <v>89066</v>
      </c>
      <c r="G19" s="136">
        <f>+'[2]Median Family Income-Quintiles'!G19</f>
        <v>12000</v>
      </c>
      <c r="H19" s="131">
        <f>+'[2]Median Family Income-Quintiles'!H19</f>
        <v>25180</v>
      </c>
      <c r="I19" s="131">
        <f>+'[2]Median Family Income-Quintiles'!I19</f>
        <v>40220</v>
      </c>
      <c r="J19" s="131">
        <f>+'[2]Median Family Income-Quintiles'!J19</f>
        <v>61000</v>
      </c>
      <c r="K19" s="135">
        <f>+'[2]Median Family Income-Quintiles'!K19</f>
        <v>98880</v>
      </c>
      <c r="L19" s="136">
        <f>+'[2]Median Family Income-Quintiles'!L19</f>
        <v>10600</v>
      </c>
      <c r="M19" s="131">
        <f>+'[2]Median Family Income-Quintiles'!M19</f>
        <v>26361</v>
      </c>
      <c r="N19" s="131">
        <f>+'[2]Median Family Income-Quintiles'!N19</f>
        <v>42260</v>
      </c>
      <c r="O19" s="131">
        <f>+'[2]Median Family Income-Quintiles'!O19</f>
        <v>65210</v>
      </c>
      <c r="P19" s="135">
        <f>+'[2]Median Family Income-Quintiles'!P19</f>
        <v>106300</v>
      </c>
      <c r="Q19" s="136">
        <f>+'[2]Median Family Income-Quintiles'!Q19</f>
        <v>10399</v>
      </c>
      <c r="R19" s="131">
        <f>+'[2]Median Family Income-Quintiles'!R19</f>
        <v>25017</v>
      </c>
      <c r="S19" s="131">
        <f>+'[2]Median Family Income-Quintiles'!S19</f>
        <v>42764</v>
      </c>
      <c r="T19" s="131">
        <f>+'[2]Median Family Income-Quintiles'!T19</f>
        <v>65000</v>
      </c>
      <c r="U19" s="135">
        <f>+'[2]Median Family Income-Quintiles'!U19</f>
        <v>108686</v>
      </c>
      <c r="V19" s="136">
        <f>+'[2]Median Family Income-Quintiles'!V19</f>
        <v>14422.584999999999</v>
      </c>
      <c r="W19" s="131">
        <f>+'[2]Median Family Income-Quintiles'!W19</f>
        <v>32095.33</v>
      </c>
      <c r="X19" s="131">
        <f>+'[2]Median Family Income-Quintiles'!X19</f>
        <v>50783.75</v>
      </c>
      <c r="Y19" s="131">
        <f>+'[2]Median Family Income-Quintiles'!Y19</f>
        <v>73199.697249999997</v>
      </c>
      <c r="Z19" s="135">
        <f>+'[2]Median Family Income-Quintiles'!Z19</f>
        <v>119849.65</v>
      </c>
      <c r="AA19" s="136">
        <f>+'[2]Median Family Income-Quintiles'!AA19</f>
        <v>15275.834999999999</v>
      </c>
      <c r="AB19" s="131">
        <f>+'[2]Median Family Income-Quintiles'!AB19</f>
        <v>35643.614999999998</v>
      </c>
      <c r="AC19" s="131">
        <f>+'[2]Median Family Income-Quintiles'!AC19</f>
        <v>56011.394999999997</v>
      </c>
      <c r="AD19" s="131">
        <f>+'[2]Median Family Income-Quintiles'!AD19</f>
        <v>81369.281099999993</v>
      </c>
      <c r="AE19" s="135">
        <f>+'[2]Median Family Income-Quintiles'!AE19</f>
        <v>132390.57</v>
      </c>
      <c r="AF19" s="136">
        <f>+'[2]Median Family Income-Quintiles'!AF19</f>
        <v>14292.564</v>
      </c>
      <c r="AG19" s="131">
        <f>+'[2]Median Family Income-Quintiles'!AG19</f>
        <v>32982.839999999997</v>
      </c>
      <c r="AH19" s="131">
        <f>+'[2]Median Family Income-Quintiles'!AH19</f>
        <v>52772.544000000002</v>
      </c>
      <c r="AI19" s="131">
        <f>+'[2]Median Family Income-Quintiles'!AI19</f>
        <v>78259.284</v>
      </c>
      <c r="AJ19" s="135">
        <f>+'[2]Median Family Income-Quintiles'!AJ19</f>
        <v>126634.11599999999</v>
      </c>
      <c r="AK19" s="136">
        <f>+'[2]Median Family Income-Quintiles'!AK19</f>
        <v>14106.736000000001</v>
      </c>
      <c r="AL19" s="135">
        <f>+'[2]Median Family Income-Quintiles'!AL19</f>
        <v>32243.968000000001</v>
      </c>
      <c r="AM19" s="135">
        <f>+'[2]Median Family Income-Quintiles'!AM19</f>
        <v>51892.635999999999</v>
      </c>
      <c r="AN19" s="135">
        <f>+'[2]Median Family Income-Quintiles'!AN19</f>
        <v>77587.047999999995</v>
      </c>
      <c r="AO19" s="135">
        <f>+'[2]Median Family Income-Quintiles'!AO19</f>
        <v>125650.71279999999</v>
      </c>
      <c r="AP19" s="136">
        <f>+'[2]Median Family Income-Quintiles'!AP19</f>
        <v>14255.317999999999</v>
      </c>
      <c r="AQ19" s="135">
        <f>+'[2]Median Family Income-Quintiles'!AQ19</f>
        <v>32278.1129</v>
      </c>
      <c r="AR19" s="135">
        <f>+'[2]Median Family Income-Quintiles'!AR19</f>
        <v>51930.087</v>
      </c>
      <c r="AS19" s="135">
        <f>+'[2]Median Family Income-Quintiles'!AS19</f>
        <v>78404.248999999996</v>
      </c>
      <c r="AT19" s="316">
        <f>+'[2]Median Family Income-Quintiles'!AT19</f>
        <v>129927.04120000001</v>
      </c>
      <c r="AU19" s="135">
        <f>+'[2]Median Family Income-Quintiles'!AU19</f>
        <v>14142.897999999999</v>
      </c>
      <c r="AV19" s="135">
        <f>+'[2]Median Family Income-Quintiles'!AV19</f>
        <v>32326.624</v>
      </c>
      <c r="AW19" s="135">
        <f>+'[2]Median Family Income-Quintiles'!AW19</f>
        <v>52732.805399999997</v>
      </c>
      <c r="AX19" s="135">
        <f>+'[2]Median Family Income-Quintiles'!AX19</f>
        <v>78897.166700000002</v>
      </c>
      <c r="AY19" s="316">
        <f>+'[2]Median Family Income-Quintiles'!AY19</f>
        <v>135660.69803</v>
      </c>
      <c r="AZ19" s="135">
        <f>+'[2]Median Family Income-Quintiles'!AZ19</f>
        <v>14921.80069</v>
      </c>
      <c r="BA19" s="135">
        <f>+'[2]Median Family Income-Quintiles'!BA19</f>
        <v>33652.136599999998</v>
      </c>
      <c r="BB19" s="135">
        <f>+'[2]Median Family Income-Quintiles'!BB19</f>
        <v>54609.1558</v>
      </c>
      <c r="BC19" s="135">
        <f>+'[2]Median Family Income-Quintiles'!BC19</f>
        <v>82014.488599999997</v>
      </c>
      <c r="BD19" s="316">
        <f>+'[2]Median Family Income-Quintiles'!BD19</f>
        <v>135213.07579999999</v>
      </c>
      <c r="BE19" s="135">
        <f>+'[2]Median Family Income-Quintiles'!BE19</f>
        <v>15126.375</v>
      </c>
      <c r="BF19" s="135">
        <f>+'[2]Median Family Income-Quintiles'!BF19</f>
        <v>35294.875</v>
      </c>
      <c r="BG19" s="135">
        <f>+'[2]Median Family Income-Quintiles'!BG19</f>
        <v>56471.8</v>
      </c>
      <c r="BH19" s="135">
        <f>+'[2]Median Family Income-Quintiles'!BH19</f>
        <v>85111.07</v>
      </c>
      <c r="BI19" s="316">
        <f>+'[2]Median Family Income-Quintiles'!BI19</f>
        <v>143196.35</v>
      </c>
      <c r="BJ19" s="131">
        <f>+'[2]Median Family Income-Quintiles'!BJ19</f>
        <v>17021.488000000001</v>
      </c>
      <c r="BK19" s="131">
        <f>+'[2]Median Family Income-Quintiles'!BK19</f>
        <v>37447.2736</v>
      </c>
      <c r="BL19" s="131">
        <f>+'[2]Median Family Income-Quintiles'!BL19</f>
        <v>58974.4496</v>
      </c>
      <c r="BM19" s="131">
        <f>+'[2]Median Family Income-Quintiles'!BM19</f>
        <v>85928.476479999998</v>
      </c>
      <c r="BN19" s="131">
        <f>+'[2]Median Family Income-Quintiles'!BN19</f>
        <v>146284.6704</v>
      </c>
      <c r="BO19" s="136">
        <f>+'[2]Median Family Income-Quintiles'!BO19</f>
        <v>18136.583999999999</v>
      </c>
      <c r="BP19" s="135">
        <f>+'[2]Median Family Income-Quintiles'!BP19</f>
        <v>39295.932000000001</v>
      </c>
      <c r="BQ19" s="135">
        <f>+'[2]Median Family Income-Quintiles'!BQ19</f>
        <v>61462.868000000002</v>
      </c>
      <c r="BR19" s="135">
        <f>+'[2]Median Family Income-Quintiles'!BR19</f>
        <v>91388.231599999999</v>
      </c>
      <c r="BS19" s="135">
        <f>+'[2]Median Family Income-Quintiles'!BS19</f>
        <v>156176.14000000001</v>
      </c>
      <c r="BT19" s="136">
        <f>+'[2]Median Family Income-Quintiles'!BT19</f>
        <v>18201.401999999998</v>
      </c>
      <c r="BU19" s="135">
        <f>+'[2]Median Family Income-Quintiles'!BU19</f>
        <v>39638.608800000002</v>
      </c>
      <c r="BV19" s="135">
        <f>+'[2]Median Family Income-Quintiles'!BV19</f>
        <v>62491.480199999998</v>
      </c>
      <c r="BW19" s="135">
        <f>+'[2]Median Family Income-Quintiles'!BW19</f>
        <v>92624.912400000001</v>
      </c>
      <c r="BX19" s="135">
        <f>+'[2]Median Family Income-Quintiles'!BX19</f>
        <v>161790.24</v>
      </c>
    </row>
    <row r="20" spans="1:76">
      <c r="A20" s="135" t="s">
        <v>30</v>
      </c>
      <c r="B20" s="135">
        <f>+'[2]Median Family Income-Quintiles'!B20</f>
        <v>9600</v>
      </c>
      <c r="C20" s="131">
        <f>+'[2]Median Family Income-Quintiles'!C20</f>
        <v>21700</v>
      </c>
      <c r="D20" s="131">
        <f>+'[2]Median Family Income-Quintiles'!D20</f>
        <v>35300</v>
      </c>
      <c r="E20" s="131">
        <f>+'[2]Median Family Income-Quintiles'!E20</f>
        <v>52004</v>
      </c>
      <c r="F20" s="135">
        <f>+'[2]Median Family Income-Quintiles'!F20</f>
        <v>88354</v>
      </c>
      <c r="G20" s="136">
        <f>+'[2]Median Family Income-Quintiles'!G20</f>
        <v>10969</v>
      </c>
      <c r="H20" s="131">
        <f>+'[2]Median Family Income-Quintiles'!H20</f>
        <v>24077</v>
      </c>
      <c r="I20" s="131">
        <f>+'[2]Median Family Income-Quintiles'!I20</f>
        <v>39001</v>
      </c>
      <c r="J20" s="131">
        <f>+'[2]Median Family Income-Quintiles'!J20</f>
        <v>59000</v>
      </c>
      <c r="K20" s="135">
        <f>+'[2]Median Family Income-Quintiles'!K20</f>
        <v>104500</v>
      </c>
      <c r="L20" s="136">
        <f>+'[2]Median Family Income-Quintiles'!L20</f>
        <v>10000</v>
      </c>
      <c r="M20" s="131">
        <f>+'[2]Median Family Income-Quintiles'!M20</f>
        <v>24869</v>
      </c>
      <c r="N20" s="131">
        <f>+'[2]Median Family Income-Quintiles'!N20</f>
        <v>39520</v>
      </c>
      <c r="O20" s="131">
        <f>+'[2]Median Family Income-Quintiles'!O20</f>
        <v>62616</v>
      </c>
      <c r="P20" s="135">
        <f>+'[2]Median Family Income-Quintiles'!P20</f>
        <v>109600</v>
      </c>
      <c r="Q20" s="136">
        <f>+'[2]Median Family Income-Quintiles'!Q20</f>
        <v>10240</v>
      </c>
      <c r="R20" s="131">
        <f>+'[2]Median Family Income-Quintiles'!R20</f>
        <v>25000</v>
      </c>
      <c r="S20" s="131">
        <f>+'[2]Median Family Income-Quintiles'!S20</f>
        <v>41030</v>
      </c>
      <c r="T20" s="131">
        <f>+'[2]Median Family Income-Quintiles'!T20</f>
        <v>64000</v>
      </c>
      <c r="U20" s="135">
        <f>+'[2]Median Family Income-Quintiles'!U20</f>
        <v>110910</v>
      </c>
      <c r="V20" s="136">
        <f>+'[2]Median Family Income-Quintiles'!V20</f>
        <v>13406.91</v>
      </c>
      <c r="W20" s="131">
        <f>+'[2]Median Family Income-Quintiles'!W20</f>
        <v>30774.952499999999</v>
      </c>
      <c r="X20" s="131">
        <f>+'[2]Median Family Income-Quintiles'!X20</f>
        <v>49768.074999999997</v>
      </c>
      <c r="Y20" s="131">
        <f>+'[2]Median Family Income-Quintiles'!Y20</f>
        <v>73402.832250000007</v>
      </c>
      <c r="Z20" s="135">
        <f>+'[2]Median Family Income-Quintiles'!Z20</f>
        <v>123912.35</v>
      </c>
      <c r="AA20" s="136">
        <f>+'[2]Median Family Income-Quintiles'!AA20</f>
        <v>15785.029500000001</v>
      </c>
      <c r="AB20" s="131">
        <f>+'[2]Median Family Income-Quintiles'!AB20</f>
        <v>35134.4205</v>
      </c>
      <c r="AC20" s="131">
        <f>+'[2]Median Family Income-Quintiles'!AC20</f>
        <v>54178.294800000003</v>
      </c>
      <c r="AD20" s="131">
        <f>+'[2]Median Family Income-Quintiles'!AD20</f>
        <v>78721.469700000001</v>
      </c>
      <c r="AE20" s="135">
        <f>+'[2]Median Family Income-Quintiles'!AE20</f>
        <v>133001.60339999999</v>
      </c>
      <c r="AF20" s="136">
        <f>+'[2]Median Family Income-Quintiles'!AF20</f>
        <v>14102.6628</v>
      </c>
      <c r="AG20" s="131">
        <f>+'[2]Median Family Income-Quintiles'!AG20</f>
        <v>32583.047999999999</v>
      </c>
      <c r="AH20" s="131">
        <f>+'[2]Median Family Income-Quintiles'!AH20</f>
        <v>51473.22</v>
      </c>
      <c r="AI20" s="131">
        <f>+'[2]Median Family Income-Quintiles'!AI20</f>
        <v>75160.895999999993</v>
      </c>
      <c r="AJ20" s="135">
        <f>+'[2]Median Family Income-Quintiles'!AJ20</f>
        <v>126933.96</v>
      </c>
      <c r="AK20" s="136">
        <f>+'[2]Median Family Income-Quintiles'!AK20</f>
        <v>14106.736000000001</v>
      </c>
      <c r="AL20" s="135">
        <f>+'[2]Median Family Income-Quintiles'!AL20</f>
        <v>32243.968000000001</v>
      </c>
      <c r="AM20" s="135">
        <f>+'[2]Median Family Income-Quintiles'!AM20</f>
        <v>50885.012000000002</v>
      </c>
      <c r="AN20" s="135">
        <f>+'[2]Median Family Income-Quintiles'!AN20</f>
        <v>75874.087199999994</v>
      </c>
      <c r="AO20" s="135">
        <f>+'[2]Median Family Income-Quintiles'!AO20</f>
        <v>127968.24800000001</v>
      </c>
      <c r="AP20" s="136">
        <f>+'[2]Median Family Income-Quintiles'!AP20</f>
        <v>14764.4365</v>
      </c>
      <c r="AQ20" s="135">
        <f>+'[2]Median Family Income-Quintiles'!AQ20</f>
        <v>32990.878799999999</v>
      </c>
      <c r="AR20" s="135">
        <f>+'[2]Median Family Income-Quintiles'!AR20</f>
        <v>52541.029199999997</v>
      </c>
      <c r="AS20" s="135">
        <f>+'[2]Median Family Income-Quintiles'!AS20</f>
        <v>78404.248999999996</v>
      </c>
      <c r="AT20" s="316">
        <f>+'[2]Median Family Income-Quintiles'!AT20</f>
        <v>132676.28109999999</v>
      </c>
      <c r="AU20" s="135">
        <f>+'[2]Median Family Income-Quintiles'!AU20</f>
        <v>14850.0429</v>
      </c>
      <c r="AV20" s="135">
        <f>+'[2]Median Family Income-Quintiles'!AV20</f>
        <v>33639.893100000001</v>
      </c>
      <c r="AW20" s="135">
        <f>+'[2]Median Family Income-Quintiles'!AW20</f>
        <v>53338.929600000003</v>
      </c>
      <c r="AX20" s="135">
        <f>+'[2]Median Family Income-Quintiles'!AX20</f>
        <v>79705.332299999995</v>
      </c>
      <c r="AY20" s="316">
        <f>+'[2]Median Family Income-Quintiles'!AY20</f>
        <v>136377.94500000001</v>
      </c>
      <c r="AZ20" s="135">
        <f>+'[2]Median Family Income-Quintiles'!AZ20</f>
        <v>15113.235000000001</v>
      </c>
      <c r="BA20" s="135">
        <f>+'[2]Median Family Income-Quintiles'!BA20</f>
        <v>34256.665999999997</v>
      </c>
      <c r="BB20" s="135">
        <f>+'[2]Median Family Income-Quintiles'!BB20</f>
        <v>54911.4205</v>
      </c>
      <c r="BC20" s="135">
        <f>+'[2]Median Family Income-Quintiles'!BC20</f>
        <v>81006.939599999998</v>
      </c>
      <c r="BD20" s="316">
        <f>+'[2]Median Family Income-Quintiles'!BD20</f>
        <v>140049.31099999999</v>
      </c>
      <c r="BE20" s="135">
        <f>+'[2]Median Family Income-Quintiles'!BE20</f>
        <v>15126.375</v>
      </c>
      <c r="BF20" s="135">
        <f>+'[2]Median Family Income-Quintiles'!BF20</f>
        <v>34286.449999999997</v>
      </c>
      <c r="BG20" s="135">
        <f>+'[2]Median Family Income-Quintiles'!BG20</f>
        <v>55463.375</v>
      </c>
      <c r="BH20" s="135">
        <f>+'[2]Median Family Income-Quintiles'!BH20</f>
        <v>82892.535000000003</v>
      </c>
      <c r="BI20" s="316">
        <f>+'[2]Median Family Income-Quintiles'!BI20</f>
        <v>145717.41250000001</v>
      </c>
      <c r="BJ20" s="131">
        <f>+'[2]Median Family Income-Quintiles'!BJ20</f>
        <v>16120.350399999999</v>
      </c>
      <c r="BK20" s="131">
        <f>+'[2]Median Family Income-Quintiles'!BK20</f>
        <v>37046.767999999996</v>
      </c>
      <c r="BL20" s="131">
        <f>+'[2]Median Family Income-Quintiles'!BL20</f>
        <v>58473.817600000002</v>
      </c>
      <c r="BM20" s="131">
        <f>+'[2]Median Family Income-Quintiles'!BM20</f>
        <v>86709.462400000004</v>
      </c>
      <c r="BN20" s="131">
        <f>+'[2]Median Family Income-Quintiles'!BN20</f>
        <v>148187.07199999999</v>
      </c>
      <c r="BO20" s="136">
        <f>+'[2]Median Family Income-Quintiles'!BO20</f>
        <v>17128.995999999999</v>
      </c>
      <c r="BP20" s="135">
        <f>+'[2]Median Family Income-Quintiles'!BP20</f>
        <v>38288.343999999997</v>
      </c>
      <c r="BQ20" s="135">
        <f>+'[2]Median Family Income-Quintiles'!BQ20</f>
        <v>60455.28</v>
      </c>
      <c r="BR20" s="135">
        <f>+'[2]Median Family Income-Quintiles'!BR20</f>
        <v>89675.331999999995</v>
      </c>
      <c r="BS20" s="135">
        <f>+'[2]Median Family Income-Quintiles'!BS20</f>
        <v>154513.61979999999</v>
      </c>
      <c r="BT20" s="136">
        <f>+'[2]Median Family Income-Quintiles'!BT20</f>
        <v>18403.639800000001</v>
      </c>
      <c r="BU20" s="135">
        <f>+'[2]Median Family Income-Quintiles'!BU20</f>
        <v>40447.56</v>
      </c>
      <c r="BV20" s="135">
        <f>+'[2]Median Family Income-Quintiles'!BV20</f>
        <v>62713.941780000001</v>
      </c>
      <c r="BW20" s="135">
        <f>+'[2]Median Family Income-Quintiles'!BW20</f>
        <v>93737.220300000001</v>
      </c>
      <c r="BX20" s="135">
        <f>+'[2]Median Family Income-Quintiles'!BX20</f>
        <v>161284.64550000001</v>
      </c>
    </row>
    <row r="21" spans="1:76">
      <c r="A21" s="135" t="s">
        <v>32</v>
      </c>
      <c r="B21" s="135">
        <f>+'[2]Median Family Income-Quintiles'!B21</f>
        <v>9000</v>
      </c>
      <c r="C21" s="131">
        <f>+'[2]Median Family Income-Quintiles'!C21</f>
        <v>20953</v>
      </c>
      <c r="D21" s="131">
        <f>+'[2]Median Family Income-Quintiles'!D21</f>
        <v>34222</v>
      </c>
      <c r="E21" s="131">
        <f>+'[2]Median Family Income-Quintiles'!E21</f>
        <v>52625</v>
      </c>
      <c r="F21" s="135">
        <f>+'[2]Median Family Income-Quintiles'!F21</f>
        <v>93066</v>
      </c>
      <c r="G21" s="136">
        <f>+'[2]Median Family Income-Quintiles'!G21</f>
        <v>10125</v>
      </c>
      <c r="H21" s="131">
        <f>+'[2]Median Family Income-Quintiles'!H21</f>
        <v>23000</v>
      </c>
      <c r="I21" s="131">
        <f>+'[2]Median Family Income-Quintiles'!I21</f>
        <v>37000.5</v>
      </c>
      <c r="J21" s="131">
        <f>+'[2]Median Family Income-Quintiles'!J21</f>
        <v>58010</v>
      </c>
      <c r="K21" s="135">
        <f>+'[2]Median Family Income-Quintiles'!K21</f>
        <v>100745</v>
      </c>
      <c r="L21" s="136">
        <f>+'[2]Median Family Income-Quintiles'!L21</f>
        <v>11214</v>
      </c>
      <c r="M21" s="131">
        <f>+'[2]Median Family Income-Quintiles'!M21</f>
        <v>25000</v>
      </c>
      <c r="N21" s="131">
        <f>+'[2]Median Family Income-Quintiles'!N21</f>
        <v>41000</v>
      </c>
      <c r="O21" s="131">
        <f>+'[2]Median Family Income-Quintiles'!O21</f>
        <v>65460</v>
      </c>
      <c r="P21" s="135">
        <f>+'[2]Median Family Income-Quintiles'!P21</f>
        <v>116221</v>
      </c>
      <c r="Q21" s="136">
        <f>+'[2]Median Family Income-Quintiles'!Q21</f>
        <v>11303</v>
      </c>
      <c r="R21" s="131">
        <f>+'[2]Median Family Income-Quintiles'!R21</f>
        <v>25000</v>
      </c>
      <c r="S21" s="131">
        <f>+'[2]Median Family Income-Quintiles'!S21</f>
        <v>41303</v>
      </c>
      <c r="T21" s="131">
        <f>+'[2]Median Family Income-Quintiles'!T21</f>
        <v>65893</v>
      </c>
      <c r="U21" s="135">
        <f>+'[2]Median Family Income-Quintiles'!U21</f>
        <v>118230</v>
      </c>
      <c r="V21" s="136">
        <f>+'[2]Median Family Income-Quintiles'!V21</f>
        <v>14219.45</v>
      </c>
      <c r="W21" s="131">
        <f>+'[2]Median Family Income-Quintiles'!W21</f>
        <v>32095.33</v>
      </c>
      <c r="X21" s="131">
        <f>+'[2]Median Family Income-Quintiles'!X21</f>
        <v>52408.83</v>
      </c>
      <c r="Y21" s="131">
        <f>+'[2]Median Family Income-Quintiles'!Y21</f>
        <v>80847.73</v>
      </c>
      <c r="Z21" s="135">
        <f>+'[2]Median Family Income-Quintiles'!Z21</f>
        <v>137116.125</v>
      </c>
      <c r="AA21" s="136">
        <f>+'[2]Median Family Income-Quintiles'!AA21</f>
        <v>16294.224</v>
      </c>
      <c r="AB21" s="131">
        <f>+'[2]Median Family Income-Quintiles'!AB21</f>
        <v>36152.809500000003</v>
      </c>
      <c r="AC21" s="131">
        <f>+'[2]Median Family Income-Quintiles'!AC21</f>
        <v>58822.148639999999</v>
      </c>
      <c r="AD21" s="131">
        <f>+'[2]Median Family Income-Quintiles'!AD21</f>
        <v>88599.842999999993</v>
      </c>
      <c r="AE21" s="135">
        <f>+'[2]Median Family Income-Quintiles'!AE21</f>
        <v>152758.35</v>
      </c>
      <c r="AF21" s="136">
        <f>+'[2]Median Family Income-Quintiles'!AF21</f>
        <v>14992.2</v>
      </c>
      <c r="AG21" s="131">
        <f>+'[2]Median Family Income-Quintiles'!AG21</f>
        <v>34681.955999999998</v>
      </c>
      <c r="AH21" s="131">
        <f>+'[2]Median Family Income-Quintiles'!AH21</f>
        <v>56870.411999999997</v>
      </c>
      <c r="AI21" s="131">
        <f>+'[2]Median Family Income-Quintiles'!AI21</f>
        <v>87254.604000000007</v>
      </c>
      <c r="AJ21" s="135">
        <f>+'[2]Median Family Income-Quintiles'!AJ21</f>
        <v>149922</v>
      </c>
      <c r="AK21" s="136">
        <f>+'[2]Median Family Income-Quintiles'!AK21</f>
        <v>15114.36</v>
      </c>
      <c r="AL21" s="135">
        <f>+'[2]Median Family Income-Quintiles'!AL21</f>
        <v>34863.790399999998</v>
      </c>
      <c r="AM21" s="135">
        <f>+'[2]Median Family Income-Quintiles'!AM21</f>
        <v>56426.944000000003</v>
      </c>
      <c r="AN21" s="135">
        <f>+'[2]Median Family Income-Quintiles'!AN21</f>
        <v>86655.664000000004</v>
      </c>
      <c r="AO21" s="135">
        <f>+'[2]Median Family Income-Quintiles'!AO21</f>
        <v>149934.45120000001</v>
      </c>
      <c r="AP21" s="136">
        <f>+'[2]Median Family Income-Quintiles'!AP21</f>
        <v>15416.108179999999</v>
      </c>
      <c r="AQ21" s="135">
        <f>+'[2]Median Family Income-Quintiles'!AQ21</f>
        <v>35129.176500000001</v>
      </c>
      <c r="AR21" s="135">
        <f>+'[2]Median Family Income-Quintiles'!AR21</f>
        <v>58039.508999999998</v>
      </c>
      <c r="AS21" s="135">
        <f>+'[2]Median Family Income-Quintiles'!AS21</f>
        <v>89604.856</v>
      </c>
      <c r="AT21" s="316">
        <f>+'[2]Median Family Income-Quintiles'!AT21</f>
        <v>154772.024</v>
      </c>
      <c r="AU21" s="135">
        <f>+'[2]Median Family Income-Quintiles'!AU21</f>
        <v>15759.2292</v>
      </c>
      <c r="AV21" s="135">
        <f>+'[2]Median Family Income-Quintiles'!AV21</f>
        <v>36367.451999999997</v>
      </c>
      <c r="AW21" s="135">
        <f>+'[2]Median Family Income-Quintiles'!AW21</f>
        <v>60107.316500000001</v>
      </c>
      <c r="AX21" s="135">
        <f>+'[2]Median Family Income-Quintiles'!AX21</f>
        <v>91423.733500000002</v>
      </c>
      <c r="AY21" s="316">
        <f>+'[2]Median Family Income-Quintiles'!AY21</f>
        <v>156582.08499999999</v>
      </c>
      <c r="AZ21" s="135">
        <f>+'[2]Median Family Income-Quintiles'!AZ21</f>
        <v>16120.784</v>
      </c>
      <c r="BA21" s="135">
        <f>+'[2]Median Family Income-Quintiles'!BA21</f>
        <v>37279.313000000002</v>
      </c>
      <c r="BB21" s="135">
        <f>+'[2]Median Family Income-Quintiles'!BB21</f>
        <v>60855.959600000002</v>
      </c>
      <c r="BC21" s="135">
        <f>+'[2]Median Family Income-Quintiles'!BC21</f>
        <v>95314.135399999999</v>
      </c>
      <c r="BD21" s="316">
        <f>+'[2]Median Family Income-Quintiles'!BD21</f>
        <v>165238.03599999999</v>
      </c>
      <c r="BE21" s="135">
        <f>+'[2]Median Family Income-Quintiles'!BE21</f>
        <v>16639.012500000001</v>
      </c>
      <c r="BF21" s="135">
        <f>+'[2]Median Family Income-Quintiles'!BF21</f>
        <v>38320.15</v>
      </c>
      <c r="BG21" s="135">
        <f>+'[2]Median Family Income-Quintiles'!BG21</f>
        <v>63228.247499999998</v>
      </c>
      <c r="BH21" s="135">
        <f>+'[2]Median Family Income-Quintiles'!BH21</f>
        <v>97817.225000000006</v>
      </c>
      <c r="BI21" s="316">
        <f>+'[2]Median Family Income-Quintiles'!BI21</f>
        <v>171432.25</v>
      </c>
      <c r="BJ21" s="131">
        <f>+'[2]Median Family Income-Quintiles'!BJ21</f>
        <v>18022.752</v>
      </c>
      <c r="BK21" s="131">
        <f>+'[2]Median Family Income-Quintiles'!BK21</f>
        <v>40050.559999999998</v>
      </c>
      <c r="BL21" s="131">
        <f>+'[2]Median Family Income-Quintiles'!BL21</f>
        <v>65082.16</v>
      </c>
      <c r="BM21" s="131">
        <f>+'[2]Median Family Income-Quintiles'!BM21</f>
        <v>100126.39999999999</v>
      </c>
      <c r="BN21" s="131">
        <f>+'[2]Median Family Income-Quintiles'!BN21</f>
        <v>176222.46400000001</v>
      </c>
      <c r="BO21" s="136">
        <f>+'[2]Median Family Income-Quintiles'!BO21</f>
        <v>18136.583999999999</v>
      </c>
      <c r="BP21" s="135">
        <f>+'[2]Median Family Income-Quintiles'!BP21</f>
        <v>40706.555200000003</v>
      </c>
      <c r="BQ21" s="135">
        <f>+'[2]Median Family Income-Quintiles'!BQ21</f>
        <v>66903.843200000003</v>
      </c>
      <c r="BR21" s="135">
        <f>+'[2]Median Family Income-Quintiles'!BR21</f>
        <v>102773.976</v>
      </c>
      <c r="BS21" s="135">
        <f>+'[2]Median Family Income-Quintiles'!BS21</f>
        <v>181365.84</v>
      </c>
      <c r="BT21" s="136">
        <f>+'[2]Median Family Income-Quintiles'!BT21</f>
        <v>19414.828799999999</v>
      </c>
      <c r="BU21" s="135">
        <f>+'[2]Median Family Income-Quintiles'!BU21</f>
        <v>43481.127</v>
      </c>
      <c r="BV21" s="135">
        <f>+'[2]Median Family Income-Quintiles'!BV21</f>
        <v>70682.111099999995</v>
      </c>
      <c r="BW21" s="135">
        <f>+'[2]Median Family Income-Quintiles'!BW21</f>
        <v>106174.845</v>
      </c>
      <c r="BX21" s="135">
        <f>+'[2]Median Family Income-Quintiles'!BX21</f>
        <v>186078.99978000001</v>
      </c>
    </row>
    <row r="22" spans="1:76">
      <c r="A22" s="135" t="s">
        <v>33</v>
      </c>
      <c r="B22" s="135">
        <f>+'[2]Median Family Income-Quintiles'!B22</f>
        <v>11148</v>
      </c>
      <c r="C22" s="131">
        <f>+'[2]Median Family Income-Quintiles'!C22</f>
        <v>27210</v>
      </c>
      <c r="D22" s="131">
        <f>+'[2]Median Family Income-Quintiles'!D22</f>
        <v>45000</v>
      </c>
      <c r="E22" s="131">
        <f>+'[2]Median Family Income-Quintiles'!E22</f>
        <v>68500</v>
      </c>
      <c r="F22" s="135">
        <f>+'[2]Median Family Income-Quintiles'!F22</f>
        <v>114925</v>
      </c>
      <c r="G22" s="136">
        <f>+'[2]Median Family Income-Quintiles'!G22</f>
        <v>13836</v>
      </c>
      <c r="H22" s="131">
        <f>+'[2]Median Family Income-Quintiles'!H22</f>
        <v>32229</v>
      </c>
      <c r="I22" s="131">
        <f>+'[2]Median Family Income-Quintiles'!I22</f>
        <v>51945</v>
      </c>
      <c r="J22" s="131">
        <f>+'[2]Median Family Income-Quintiles'!J22</f>
        <v>79400</v>
      </c>
      <c r="K22" s="135">
        <f>+'[2]Median Family Income-Quintiles'!K22</f>
        <v>133040</v>
      </c>
      <c r="L22" s="136">
        <f>+'[2]Median Family Income-Quintiles'!L22</f>
        <v>14190</v>
      </c>
      <c r="M22" s="131">
        <f>+'[2]Median Family Income-Quintiles'!M22</f>
        <v>32660</v>
      </c>
      <c r="N22" s="131">
        <f>+'[2]Median Family Income-Quintiles'!N22</f>
        <v>52872</v>
      </c>
      <c r="O22" s="131">
        <f>+'[2]Median Family Income-Quintiles'!O22</f>
        <v>80808</v>
      </c>
      <c r="P22" s="135">
        <f>+'[2]Median Family Income-Quintiles'!P22</f>
        <v>133200</v>
      </c>
      <c r="Q22" s="136">
        <f>+'[2]Median Family Income-Quintiles'!Q22</f>
        <v>14400</v>
      </c>
      <c r="R22" s="131">
        <f>+'[2]Median Family Income-Quintiles'!R22</f>
        <v>34000</v>
      </c>
      <c r="S22" s="131">
        <f>+'[2]Median Family Income-Quintiles'!S22</f>
        <v>56152</v>
      </c>
      <c r="T22" s="131">
        <f>+'[2]Median Family Income-Quintiles'!T22</f>
        <v>84037</v>
      </c>
      <c r="U22" s="135">
        <f>+'[2]Median Family Income-Quintiles'!U22</f>
        <v>143677</v>
      </c>
      <c r="V22" s="136">
        <f>+'[2]Median Family Income-Quintiles'!V22</f>
        <v>20415.067500000001</v>
      </c>
      <c r="W22" s="131">
        <f>+'[2]Median Family Income-Quintiles'!W22</f>
        <v>43948.257250000002</v>
      </c>
      <c r="X22" s="131">
        <f>+'[2]Median Family Income-Quintiles'!X22</f>
        <v>66628.28</v>
      </c>
      <c r="Y22" s="131">
        <f>+'[2]Median Family Income-Quintiles'!Y22</f>
        <v>99129.88</v>
      </c>
      <c r="Z22" s="135">
        <f>+'[2]Median Family Income-Quintiles'!Z22</f>
        <v>171405.31299999999</v>
      </c>
      <c r="AA22" s="136">
        <f>+'[2]Median Family Income-Quintiles'!AA22</f>
        <v>21182.4912</v>
      </c>
      <c r="AB22" s="131">
        <f>+'[2]Median Family Income-Quintiles'!AB22</f>
        <v>46438.538399999998</v>
      </c>
      <c r="AC22" s="131">
        <f>+'[2]Median Family Income-Quintiles'!AC22</f>
        <v>72611.135699999999</v>
      </c>
      <c r="AD22" s="131">
        <f>+'[2]Median Family Income-Quintiles'!AD22</f>
        <v>106930.845</v>
      </c>
      <c r="AE22" s="135">
        <f>+'[2]Median Family Income-Quintiles'!AE22</f>
        <v>186670.70370000001</v>
      </c>
      <c r="AF22" s="136">
        <f>+'[2]Median Family Income-Quintiles'!AF22</f>
        <v>20989.08</v>
      </c>
      <c r="AG22" s="131">
        <f>+'[2]Median Family Income-Quintiles'!AG22</f>
        <v>45836.152800000003</v>
      </c>
      <c r="AH22" s="131">
        <f>+'[2]Median Family Income-Quintiles'!AH22</f>
        <v>71462.820000000007</v>
      </c>
      <c r="AI22" s="131">
        <f>+'[2]Median Family Income-Quintiles'!AI22</f>
        <v>106944.36</v>
      </c>
      <c r="AJ22" s="135">
        <f>+'[2]Median Family Income-Quintiles'!AJ22</f>
        <v>186902.76</v>
      </c>
      <c r="AK22" s="136">
        <f>+'[2]Median Family Income-Quintiles'!AK22</f>
        <v>20253.242399999999</v>
      </c>
      <c r="AL22" s="135">
        <f>+'[2]Median Family Income-Quintiles'!AL22</f>
        <v>45846.892</v>
      </c>
      <c r="AM22" s="135">
        <f>+'[2]Median Family Income-Quintiles'!AM22</f>
        <v>73153.502399999998</v>
      </c>
      <c r="AN22" s="135">
        <f>+'[2]Median Family Income-Quintiles'!AN22</f>
        <v>108823.39200000001</v>
      </c>
      <c r="AO22" s="135">
        <f>+'[2]Median Family Income-Quintiles'!AO22</f>
        <v>188224.16320000001</v>
      </c>
      <c r="AP22" s="136">
        <f>+'[2]Median Family Income-Quintiles'!AP22</f>
        <v>20466.563699999999</v>
      </c>
      <c r="AQ22" s="135">
        <f>+'[2]Median Family Income-Quintiles'!AQ22</f>
        <v>47144.373099999997</v>
      </c>
      <c r="AR22" s="135">
        <f>+'[2]Median Family Income-Quintiles'!AR22</f>
        <v>74534.948399999994</v>
      </c>
      <c r="AS22" s="135">
        <f>+'[2]Median Family Income-Quintiles'!AS22</f>
        <v>109969.59600000001</v>
      </c>
      <c r="AT22" s="316">
        <f>+'[2]Median Family Income-Quintiles'!AT22</f>
        <v>193750.13636</v>
      </c>
      <c r="AU22" s="135">
        <f>+'[2]Median Family Income-Quintiles'!AU22</f>
        <v>20406.181400000001</v>
      </c>
      <c r="AV22" s="135">
        <f>+'[2]Median Family Income-Quintiles'!AV22</f>
        <v>47075.646200000003</v>
      </c>
      <c r="AW22" s="135">
        <f>+'[2]Median Family Income-Quintiles'!AW22</f>
        <v>74755.317999999999</v>
      </c>
      <c r="AX22" s="135">
        <f>+'[2]Median Family Income-Quintiles'!AX22</f>
        <v>112132.977</v>
      </c>
      <c r="AY22" s="316">
        <f>+'[2]Median Family Income-Quintiles'!AY22</f>
        <v>197192.40640000001</v>
      </c>
      <c r="AZ22" s="135">
        <f>+'[2]Median Family Income-Quintiles'!AZ22</f>
        <v>21158.528999999999</v>
      </c>
      <c r="BA22" s="135">
        <f>+'[2]Median Family Income-Quintiles'!BA22</f>
        <v>48362.351999999999</v>
      </c>
      <c r="BB22" s="135">
        <f>+'[2]Median Family Income-Quintiles'!BB22</f>
        <v>75566.175000000003</v>
      </c>
      <c r="BC22" s="135">
        <f>+'[2]Median Family Income-Quintiles'!BC22</f>
        <v>115162.8507</v>
      </c>
      <c r="BD22" s="316">
        <f>+'[2]Median Family Income-Quintiles'!BD22</f>
        <v>203827.16269999999</v>
      </c>
      <c r="BE22" s="135">
        <f>+'[2]Median Family Income-Quintiles'!BE22</f>
        <v>21681.137500000001</v>
      </c>
      <c r="BF22" s="135">
        <f>+'[2]Median Family Income-Quintiles'!BF22</f>
        <v>50017.88</v>
      </c>
      <c r="BG22" s="135">
        <f>+'[2]Median Family Income-Quintiles'!BG22</f>
        <v>78657.149999999994</v>
      </c>
      <c r="BH22" s="135">
        <f>+'[2]Median Family Income-Quintiles'!BH22</f>
        <v>116977.3</v>
      </c>
      <c r="BI22" s="316">
        <f>+'[2]Median Family Income-Quintiles'!BI22</f>
        <v>206727.125</v>
      </c>
      <c r="BJ22" s="131">
        <f>+'[2]Median Family Income-Quintiles'!BJ22</f>
        <v>23029.072</v>
      </c>
      <c r="BK22" s="131">
        <f>+'[2]Median Family Income-Quintiles'!BK22</f>
        <v>50063.199999999997</v>
      </c>
      <c r="BL22" s="131">
        <f>+'[2]Median Family Income-Quintiles'!BL22</f>
        <v>80101.119999999995</v>
      </c>
      <c r="BM22" s="131">
        <f>+'[2]Median Family Income-Quintiles'!BM22</f>
        <v>120151.67999999999</v>
      </c>
      <c r="BN22" s="131">
        <f>+'[2]Median Family Income-Quintiles'!BN22</f>
        <v>209264.17600000001</v>
      </c>
      <c r="BO22" s="136">
        <f>+'[2]Median Family Income-Quintiles'!BO22</f>
        <v>23577.5592</v>
      </c>
      <c r="BP22" s="135">
        <f>+'[2]Median Family Income-Quintiles'!BP22</f>
        <v>52394.576000000001</v>
      </c>
      <c r="BQ22" s="135">
        <f>+'[2]Median Family Income-Quintiles'!BQ22</f>
        <v>82622.216</v>
      </c>
      <c r="BR22" s="135">
        <f>+'[2]Median Family Income-Quintiles'!BR22</f>
        <v>125746.98239999999</v>
      </c>
      <c r="BS22" s="135">
        <f>+'[2]Median Family Income-Quintiles'!BS22</f>
        <v>221669.36</v>
      </c>
      <c r="BT22" s="136">
        <f>+'[2]Median Family Income-Quintiles'!BT22</f>
        <v>25279.724999999999</v>
      </c>
      <c r="BU22" s="135">
        <f>+'[2]Median Family Income-Quintiles'!BU22</f>
        <v>55615.394999999997</v>
      </c>
      <c r="BV22" s="135">
        <f>+'[2]Median Family Income-Quintiles'!BV22</f>
        <v>86557.778399999996</v>
      </c>
      <c r="BW22" s="135">
        <f>+'[2]Median Family Income-Quintiles'!BW22</f>
        <v>129634.4298</v>
      </c>
      <c r="BX22" s="135">
        <f>+'[2]Median Family Income-Quintiles'!BX22</f>
        <v>223472.769</v>
      </c>
    </row>
    <row r="23" spans="1:76">
      <c r="A23" s="257" t="s">
        <v>34</v>
      </c>
      <c r="B23" s="257">
        <f>+'[2]Median Family Income-Quintiles'!B23</f>
        <v>7646</v>
      </c>
      <c r="C23" s="264">
        <f>+'[2]Median Family Income-Quintiles'!C23</f>
        <v>18535</v>
      </c>
      <c r="D23" s="264">
        <f>+'[2]Median Family Income-Quintiles'!D23</f>
        <v>30564</v>
      </c>
      <c r="E23" s="264">
        <f>+'[2]Median Family Income-Quintiles'!E23</f>
        <v>46125</v>
      </c>
      <c r="F23" s="257">
        <f>+'[2]Median Family Income-Quintiles'!F23</f>
        <v>78778</v>
      </c>
      <c r="G23" s="265">
        <f>+'[2]Median Family Income-Quintiles'!G23</f>
        <v>8814</v>
      </c>
      <c r="H23" s="264">
        <f>+'[2]Median Family Income-Quintiles'!H23</f>
        <v>20065</v>
      </c>
      <c r="I23" s="264">
        <f>+'[2]Median Family Income-Quintiles'!I23</f>
        <v>32926</v>
      </c>
      <c r="J23" s="264">
        <f>+'[2]Median Family Income-Quintiles'!J23</f>
        <v>50800</v>
      </c>
      <c r="K23" s="257">
        <f>+'[2]Median Family Income-Quintiles'!K23</f>
        <v>86199</v>
      </c>
      <c r="L23" s="265">
        <f>+'[2]Median Family Income-Quintiles'!L23</f>
        <v>9587</v>
      </c>
      <c r="M23" s="264">
        <f>+'[2]Median Family Income-Quintiles'!M23</f>
        <v>21052</v>
      </c>
      <c r="N23" s="264">
        <f>+'[2]Median Family Income-Quintiles'!N23</f>
        <v>34244</v>
      </c>
      <c r="O23" s="264">
        <f>+'[2]Median Family Income-Quintiles'!O23</f>
        <v>54200</v>
      </c>
      <c r="P23" s="257">
        <f>+'[2]Median Family Income-Quintiles'!P23</f>
        <v>91559</v>
      </c>
      <c r="Q23" s="265">
        <f>+'[2]Median Family Income-Quintiles'!Q23</f>
        <v>9924</v>
      </c>
      <c r="R23" s="264">
        <f>+'[2]Median Family Income-Quintiles'!R23</f>
        <v>21800</v>
      </c>
      <c r="S23" s="264">
        <f>+'[2]Median Family Income-Quintiles'!S23</f>
        <v>36000</v>
      </c>
      <c r="T23" s="264">
        <f>+'[2]Median Family Income-Quintiles'!T23</f>
        <v>55352</v>
      </c>
      <c r="U23" s="257">
        <f>+'[2]Median Family Income-Quintiles'!U23</f>
        <v>95266</v>
      </c>
      <c r="V23" s="265">
        <f>+'[2]Median Family Income-Quintiles'!V23</f>
        <v>13203.775</v>
      </c>
      <c r="W23" s="264">
        <f>+'[2]Median Family Income-Quintiles'!W23</f>
        <v>27829.494999999999</v>
      </c>
      <c r="X23" s="264">
        <f>+'[2]Median Family Income-Quintiles'!X23</f>
        <v>43674.025000000001</v>
      </c>
      <c r="Y23" s="264">
        <f>+'[2]Median Family Income-Quintiles'!Y23</f>
        <v>65511.037499999999</v>
      </c>
      <c r="Z23" s="257">
        <f>+'[2]Median Family Income-Quintiles'!Z23</f>
        <v>104005.12</v>
      </c>
      <c r="AA23" s="265">
        <f>+'[2]Median Family Income-Quintiles'!AA23</f>
        <v>14359.284900000001</v>
      </c>
      <c r="AB23" s="264">
        <f>+'[2]Median Family Income-Quintiles'!AB23</f>
        <v>31570.059000000001</v>
      </c>
      <c r="AC23" s="264">
        <f>+'[2]Median Family Income-Quintiles'!AC23</f>
        <v>49290.027600000001</v>
      </c>
      <c r="AD23" s="264">
        <f>+'[2]Median Family Income-Quintiles'!AD23</f>
        <v>70574.357699999993</v>
      </c>
      <c r="AE23" s="257">
        <f>+'[2]Median Family Income-Quintiles'!AE23</f>
        <v>112022.79</v>
      </c>
      <c r="AF23" s="265">
        <f>+'[2]Median Family Income-Quintiles'!AF23</f>
        <v>12993.24</v>
      </c>
      <c r="AG23" s="264">
        <f>+'[2]Median Family Income-Quintiles'!AG23</f>
        <v>30684.036</v>
      </c>
      <c r="AH23" s="264">
        <f>+'[2]Median Family Income-Quintiles'!AH23</f>
        <v>48074.987999999998</v>
      </c>
      <c r="AI23" s="264">
        <f>+'[2]Median Family Income-Quintiles'!AI23</f>
        <v>69963.600000000006</v>
      </c>
      <c r="AJ23" s="257">
        <f>+'[2]Median Family Income-Quintiles'!AJ23</f>
        <v>115939.68</v>
      </c>
      <c r="AK23" s="265">
        <f>+'[2]Median Family Income-Quintiles'!AK23</f>
        <v>14106.736000000001</v>
      </c>
      <c r="AL23" s="257">
        <f>+'[2]Median Family Income-Quintiles'!AL23</f>
        <v>31337.106400000001</v>
      </c>
      <c r="AM23" s="257">
        <f>+'[2]Median Family Income-Quintiles'!AM23</f>
        <v>49373.576000000001</v>
      </c>
      <c r="AN23" s="257">
        <f>+'[2]Median Family Income-Quintiles'!AN23</f>
        <v>71541.304000000004</v>
      </c>
      <c r="AO23" s="257">
        <f>+'[2]Median Family Income-Quintiles'!AO23</f>
        <v>111846.264</v>
      </c>
      <c r="AP23" s="265">
        <f>+'[2]Median Family Income-Quintiles'!AP23</f>
        <v>13440.7284</v>
      </c>
      <c r="AQ23" s="257">
        <f>+'[2]Median Family Income-Quintiles'!AQ23</f>
        <v>30547.11</v>
      </c>
      <c r="AR23" s="257">
        <f>+'[2]Median Family Income-Quintiles'!AR23</f>
        <v>48875.375999999997</v>
      </c>
      <c r="AS23" s="257">
        <f>+'[2]Median Family Income-Quintiles'!AS23</f>
        <v>75349.538</v>
      </c>
      <c r="AT23" s="317">
        <f>+'[2]Median Family Income-Quintiles'!AT23</f>
        <v>124021.2666</v>
      </c>
      <c r="AU23" s="257">
        <f>+'[2]Median Family Income-Quintiles'!AU23</f>
        <v>14850.0429</v>
      </c>
      <c r="AV23" s="257">
        <f>+'[2]Median Family Income-Quintiles'!AV23</f>
        <v>33639.893100000001</v>
      </c>
      <c r="AW23" s="257">
        <f>+'[2]Median Family Income-Quintiles'!AW23</f>
        <v>51621.577700000002</v>
      </c>
      <c r="AX23" s="257">
        <f>+'[2]Median Family Income-Quintiles'!AX23</f>
        <v>77785.938999999998</v>
      </c>
      <c r="AY23" s="317">
        <f>+'[2]Median Family Income-Quintiles'!AY23</f>
        <v>123245.254</v>
      </c>
      <c r="AZ23" s="257">
        <f>+'[2]Median Family Income-Quintiles'!AZ23</f>
        <v>14508.705599999999</v>
      </c>
      <c r="BA23" s="257">
        <f>+'[2]Median Family Income-Quintiles'!BA23</f>
        <v>33249.116999999998</v>
      </c>
      <c r="BB23" s="257">
        <f>+'[2]Median Family Income-Quintiles'!BB23</f>
        <v>51183.489200000004</v>
      </c>
      <c r="BC23" s="257">
        <f>+'[2]Median Family Income-Quintiles'!BC23</f>
        <v>76886.064190000005</v>
      </c>
      <c r="BD23" s="317">
        <f>+'[2]Median Family Income-Quintiles'!BD23</f>
        <v>125943.625</v>
      </c>
      <c r="BE23" s="257">
        <f>+'[2]Median Family Income-Quintiles'!BE23</f>
        <v>14521.32</v>
      </c>
      <c r="BF23" s="257">
        <f>+'[2]Median Family Income-Quintiles'!BF23</f>
        <v>34286.449999999997</v>
      </c>
      <c r="BG23" s="257">
        <f>+'[2]Median Family Income-Quintiles'!BG23</f>
        <v>52891.891250000001</v>
      </c>
      <c r="BH23" s="257">
        <f>+'[2]Median Family Income-Quintiles'!BH23</f>
        <v>77648.725000000006</v>
      </c>
      <c r="BI23" s="317">
        <f>+'[2]Median Family Income-Quintiles'!BI23</f>
        <v>127565.7625</v>
      </c>
      <c r="BJ23" s="362">
        <f>+'[2]Median Family Income-Quintiles'!BJ23</f>
        <v>15018.96</v>
      </c>
      <c r="BK23" s="264">
        <f>+'[2]Median Family Income-Quintiles'!BK23</f>
        <v>35044.239999999998</v>
      </c>
      <c r="BL23" s="264">
        <f>+'[2]Median Family Income-Quintiles'!BL23</f>
        <v>53968.1296</v>
      </c>
      <c r="BM23" s="264">
        <f>+'[2]Median Family Income-Quintiles'!BM23</f>
        <v>79099.856</v>
      </c>
      <c r="BN23" s="264">
        <f>+'[2]Median Family Income-Quintiles'!BN23</f>
        <v>128562.29760000001</v>
      </c>
      <c r="BO23" s="265">
        <f>+'[2]Median Family Income-Quintiles'!BO23</f>
        <v>15385.868759999999</v>
      </c>
      <c r="BP23" s="257">
        <f>+'[2]Median Family Income-Quintiles'!BP23</f>
        <v>35779.44988</v>
      </c>
      <c r="BQ23" s="257">
        <f>+'[2]Median Family Income-Quintiles'!BQ23</f>
        <v>56223.410400000001</v>
      </c>
      <c r="BR23" s="257">
        <f>+'[2]Median Family Income-Quintiles'!BR23</f>
        <v>82622.216</v>
      </c>
      <c r="BS23" s="257">
        <f>+'[2]Median Family Income-Quintiles'!BS23</f>
        <v>137334.2444</v>
      </c>
      <c r="BT23" s="265">
        <f>+'[2]Median Family Income-Quintiles'!BT23</f>
        <v>14733.023730000001</v>
      </c>
      <c r="BU23" s="257">
        <f>+'[2]Median Family Income-Quintiles'!BU23</f>
        <v>34987.1394</v>
      </c>
      <c r="BV23" s="257">
        <f>+'[2]Median Family Income-Quintiles'!BV23</f>
        <v>55615.394999999997</v>
      </c>
      <c r="BW23" s="257">
        <f>+'[2]Median Family Income-Quintiles'!BW23</f>
        <v>83827.568100000004</v>
      </c>
      <c r="BX23" s="257">
        <f>+'[2]Median Family Income-Quintiles'!BX23</f>
        <v>139533.97010999999</v>
      </c>
    </row>
    <row r="24" spans="1:76">
      <c r="A24" s="263" t="s">
        <v>166</v>
      </c>
      <c r="B24" s="135">
        <f>+'[2]Median Family Income-Quintiles'!B24</f>
        <v>10442</v>
      </c>
      <c r="C24" s="131">
        <f>+'[2]Median Family Income-Quintiles'!C24</f>
        <v>24018</v>
      </c>
      <c r="D24" s="131">
        <f>+'[2]Median Family Income-Quintiles'!D24</f>
        <v>39002</v>
      </c>
      <c r="E24" s="131">
        <f>+'[2]Median Family Income-Quintiles'!E24</f>
        <v>58577</v>
      </c>
      <c r="F24" s="135">
        <f>+'[2]Median Family Income-Quintiles'!F24</f>
        <v>96671</v>
      </c>
      <c r="G24" s="136">
        <f>+'[2]Median Family Income-Quintiles'!G24</f>
        <v>11660</v>
      </c>
      <c r="H24" s="131">
        <f>+'[2]Median Family Income-Quintiles'!H24</f>
        <v>26080</v>
      </c>
      <c r="I24" s="131">
        <f>+'[2]Median Family Income-Quintiles'!I24</f>
        <v>40895</v>
      </c>
      <c r="J24" s="131">
        <f>+'[2]Median Family Income-Quintiles'!J24</f>
        <v>63000</v>
      </c>
      <c r="K24" s="135">
        <f>+'[2]Median Family Income-Quintiles'!K24</f>
        <v>105606</v>
      </c>
      <c r="L24" s="136">
        <f>+'[2]Median Family Income-Quintiles'!L24</f>
        <v>12500</v>
      </c>
      <c r="M24" s="131">
        <f>+'[2]Median Family Income-Quintiles'!M24</f>
        <v>28300</v>
      </c>
      <c r="N24" s="131">
        <f>+'[2]Median Family Income-Quintiles'!N24</f>
        <v>45822</v>
      </c>
      <c r="O24" s="131">
        <f>+'[2]Median Family Income-Quintiles'!O24</f>
        <v>67850</v>
      </c>
      <c r="P24" s="135">
        <f>+'[2]Median Family Income-Quintiles'!P24</f>
        <v>111669</v>
      </c>
      <c r="Q24" s="136">
        <f>+'[2]Median Family Income-Quintiles'!Q24</f>
        <v>12950</v>
      </c>
      <c r="R24" s="131">
        <f>+'[2]Median Family Income-Quintiles'!R24</f>
        <v>29000</v>
      </c>
      <c r="S24" s="131">
        <f>+'[2]Median Family Income-Quintiles'!S24</f>
        <v>46000</v>
      </c>
      <c r="T24" s="131">
        <f>+'[2]Median Family Income-Quintiles'!T24</f>
        <v>69201</v>
      </c>
      <c r="U24" s="135">
        <f>+'[2]Median Family Income-Quintiles'!U24</f>
        <v>119900</v>
      </c>
      <c r="V24" s="136">
        <f>+'[2]Median Family Income-Quintiles'!V24</f>
        <v>19500.96</v>
      </c>
      <c r="W24" s="131">
        <f>+'[2]Median Family Income-Quintiles'!W24</f>
        <v>40017.595000000001</v>
      </c>
      <c r="X24" s="131">
        <f>+'[2]Median Family Income-Quintiles'!X24</f>
        <v>58604.447500000002</v>
      </c>
      <c r="Y24" s="131">
        <f>+'[2]Median Family Income-Quintiles'!Y24</f>
        <v>82239.204750000004</v>
      </c>
      <c r="Z24" s="135">
        <f>+'[2]Median Family Income-Quintiles'!Z24</f>
        <v>140163.15</v>
      </c>
      <c r="AA24" s="136">
        <f>+'[2]Median Family Income-Quintiles'!AA24</f>
        <v>20367.78</v>
      </c>
      <c r="AB24" s="131">
        <f>+'[2]Median Family Income-Quintiles'!AB24</f>
        <v>43383.371400000004</v>
      </c>
      <c r="AC24" s="131">
        <f>+'[2]Median Family Income-Quintiles'!AC24</f>
        <v>65075.057099999998</v>
      </c>
      <c r="AD24" s="131">
        <f>+'[2]Median Family Income-Quintiles'!AD24</f>
        <v>91145.815499999997</v>
      </c>
      <c r="AE24" s="135">
        <f>+'[2]Median Family Income-Quintiles'!AE24</f>
        <v>145731.46590000001</v>
      </c>
      <c r="AF24" s="136">
        <f>+'[2]Median Family Income-Quintiles'!AF24</f>
        <v>18990.12</v>
      </c>
      <c r="AG24" s="131">
        <f>+'[2]Median Family Income-Quintiles'!AG24</f>
        <v>40978.68</v>
      </c>
      <c r="AH24" s="131">
        <f>+'[2]Median Family Income-Quintiles'!AH24</f>
        <v>63476.974800000004</v>
      </c>
      <c r="AI24" s="131">
        <f>+'[2]Median Family Income-Quintiles'!AI24</f>
        <v>88453.98</v>
      </c>
      <c r="AJ24" s="135">
        <f>+'[2]Median Family Income-Quintiles'!AJ24</f>
        <v>140736.7788</v>
      </c>
      <c r="AK24" s="136">
        <f>+'[2]Median Family Income-Quintiles'!AK24</f>
        <v>17633.419999999998</v>
      </c>
      <c r="AL24" s="135">
        <f>+'[2]Median Family Income-Quintiles'!AL24</f>
        <v>40002.6728</v>
      </c>
      <c r="AM24" s="135">
        <f>+'[2]Median Family Income-Quintiles'!AM24</f>
        <v>60961.252</v>
      </c>
      <c r="AN24" s="135">
        <f>+'[2]Median Family Income-Quintiles'!AN24</f>
        <v>85648.04</v>
      </c>
      <c r="AO24" s="135">
        <f>+'[2]Median Family Income-Quintiles'!AO24</f>
        <v>141067.35999999999</v>
      </c>
      <c r="AP24" s="136">
        <f>+'[2]Median Family Income-Quintiles'!AP24</f>
        <v>18531.913400000001</v>
      </c>
      <c r="AQ24" s="135">
        <f>+'[2]Median Family Income-Quintiles'!AQ24</f>
        <v>39354.860050000003</v>
      </c>
      <c r="AR24" s="135">
        <f>+'[2]Median Family Income-Quintiles'!AR24</f>
        <v>63130.694000000003</v>
      </c>
      <c r="AS24" s="135">
        <f>+'[2]Median Family Income-Quintiles'!AS24</f>
        <v>89604.856</v>
      </c>
      <c r="AT24" s="316">
        <f>+'[2]Median Family Income-Quintiles'!AT24</f>
        <v>141229.4719</v>
      </c>
      <c r="AU24" s="135">
        <f>+'[2]Median Family Income-Quintiles'!AU24</f>
        <v>19092.9123</v>
      </c>
      <c r="AV24" s="135">
        <f>+'[2]Median Family Income-Quintiles'!AV24</f>
        <v>40004.197200000002</v>
      </c>
      <c r="AW24" s="135">
        <f>+'[2]Median Family Income-Quintiles'!AW24</f>
        <v>65360.392899999999</v>
      </c>
      <c r="AX24" s="135">
        <f>+'[2]Median Family Income-Quintiles'!AX24</f>
        <v>91524.754199999996</v>
      </c>
      <c r="AY24" s="316">
        <f>+'[2]Median Family Income-Quintiles'!AY24</f>
        <v>146378.99429999999</v>
      </c>
      <c r="AZ24" s="135">
        <f>+'[2]Median Family Income-Quintiles'!AZ24</f>
        <v>18941.921200000001</v>
      </c>
      <c r="BA24" s="135">
        <f>+'[2]Median Family Income-Quintiles'!BA24</f>
        <v>40301.96</v>
      </c>
      <c r="BB24" s="135">
        <f>+'[2]Median Family Income-Quintiles'!BB24</f>
        <v>68110.312399999995</v>
      </c>
      <c r="BC24" s="135">
        <f>+'[2]Median Family Income-Quintiles'!BC24</f>
        <v>95213.380499999999</v>
      </c>
      <c r="BD24" s="316">
        <f>+'[2]Median Family Income-Quintiles'!BD24</f>
        <v>151132.35</v>
      </c>
      <c r="BE24" s="135">
        <f>+'[2]Median Family Income-Quintiles'!BE24</f>
        <v>19563.445</v>
      </c>
      <c r="BF24" s="135">
        <f>+'[2]Median Family Income-Quintiles'!BF24</f>
        <v>42051.322500000002</v>
      </c>
      <c r="BG24" s="135">
        <f>+'[2]Median Family Income-Quintiles'!BG24</f>
        <v>68683.826749999993</v>
      </c>
      <c r="BH24" s="135">
        <f>+'[2]Median Family Income-Quintiles'!BH24</f>
        <v>97534.865999999995</v>
      </c>
      <c r="BI24" s="316">
        <f>+'[2]Median Family Income-Quintiles'!BI24</f>
        <v>153885.655</v>
      </c>
      <c r="BJ24" s="131">
        <f>+'[2]Median Family Income-Quintiles'!BJ24</f>
        <v>19324.395199999999</v>
      </c>
      <c r="BK24" s="131">
        <f>+'[2]Median Family Income-Quintiles'!BK24</f>
        <v>44055.616000000002</v>
      </c>
      <c r="BL24" s="131">
        <f>+'[2]Median Family Income-Quintiles'!BL24</f>
        <v>71289.996799999994</v>
      </c>
      <c r="BM24" s="131">
        <f>+'[2]Median Family Income-Quintiles'!BM24</f>
        <v>99826.020799999998</v>
      </c>
      <c r="BN24" s="131">
        <f>+'[2]Median Family Income-Quintiles'!BN24</f>
        <v>165208.56</v>
      </c>
      <c r="BO24" s="136">
        <f>+'[2]Median Family Income-Quintiles'!BO24</f>
        <v>22066.177199999998</v>
      </c>
      <c r="BP24" s="135">
        <f>+'[2]Median Family Income-Quintiles'!BP24</f>
        <v>46349.048000000003</v>
      </c>
      <c r="BQ24" s="135">
        <f>+'[2]Median Family Income-Quintiles'!BQ24</f>
        <v>73705.0622</v>
      </c>
      <c r="BR24" s="135">
        <f>+'[2]Median Family Income-Quintiles'!BR24</f>
        <v>102773.976</v>
      </c>
      <c r="BS24" s="135">
        <f>+'[2]Median Family Income-Quintiles'!BS24</f>
        <v>168267.196</v>
      </c>
      <c r="BT24" s="136">
        <f>+'[2]Median Family Income-Quintiles'!BT24</f>
        <v>22751.752499999999</v>
      </c>
      <c r="BU24" s="135">
        <f>+'[2]Median Family Income-Quintiles'!BU24</f>
        <v>50074.079279999998</v>
      </c>
      <c r="BV24" s="135">
        <f>+'[2]Median Family Income-Quintiles'!BV24</f>
        <v>73816.797000000006</v>
      </c>
      <c r="BW24" s="135">
        <f>+'[2]Median Family Income-Quintiles'!BW24</f>
        <v>106174.845</v>
      </c>
      <c r="BX24" s="135">
        <f>+'[2]Median Family Income-Quintiles'!BX24</f>
        <v>176553.59940000001</v>
      </c>
    </row>
    <row r="25" spans="1:76">
      <c r="A25" s="266" t="s">
        <v>165</v>
      </c>
      <c r="B25" s="133">
        <f>+'[2]Median Family Income-Quintiles'!B25</f>
        <v>104.36781609195403</v>
      </c>
      <c r="C25" s="137">
        <f>+'[2]Median Family Income-Quintiles'!C25</f>
        <v>100.075</v>
      </c>
      <c r="D25" s="133">
        <f>+'[2]Median Family Income-Quintiles'!D25</f>
        <v>98.824304464602449</v>
      </c>
      <c r="E25" s="133">
        <f>+'[2]Median Family Income-Quintiles'!E25</f>
        <v>97.62833333333333</v>
      </c>
      <c r="F25" s="133">
        <f>+'[2]Median Family Income-Quintiles'!F25</f>
        <v>96.047650746654213</v>
      </c>
      <c r="G25" s="134">
        <f>+'[2]Median Family Income-Quintiles'!G25</f>
        <v>102.28070175438597</v>
      </c>
      <c r="H25" s="133">
        <f>+'[2]Median Family Income-Quintiles'!H25</f>
        <v>100.26912725874664</v>
      </c>
      <c r="I25" s="133">
        <f>+'[2]Median Family Income-Quintiles'!I25</f>
        <v>95.104651162790702</v>
      </c>
      <c r="J25" s="133">
        <f>+'[2]Median Family Income-Quintiles'!J25</f>
        <v>96.554683668464932</v>
      </c>
      <c r="K25" s="133">
        <f>+'[2]Median Family Income-Quintiles'!K25</f>
        <v>95.657608695652172</v>
      </c>
      <c r="L25" s="134">
        <f>+'[2]Median Family Income-Quintiles'!L25</f>
        <v>103.54539430086149</v>
      </c>
      <c r="M25" s="133">
        <f>+'[2]Median Family Income-Quintiles'!M25</f>
        <v>100.20536789179238</v>
      </c>
      <c r="N25" s="133">
        <f>+'[2]Median Family Income-Quintiles'!N25</f>
        <v>98.360022324303443</v>
      </c>
      <c r="O25" s="133">
        <f>+'[2]Median Family Income-Quintiles'!O25</f>
        <v>94.488079322638143</v>
      </c>
      <c r="P25" s="133">
        <f>+'[2]Median Family Income-Quintiles'!P25</f>
        <v>92.162753270333837</v>
      </c>
      <c r="Q25" s="134">
        <f>+'[2]Median Family Income-Quintiles'!Q25</f>
        <v>106.4266929651545</v>
      </c>
      <c r="R25" s="133">
        <f>+'[2]Median Family Income-Quintiles'!R25</f>
        <v>101.3277428371768</v>
      </c>
      <c r="S25" s="133">
        <f>+'[2]Median Family Income-Quintiles'!S25</f>
        <v>96.033402922755741</v>
      </c>
      <c r="T25" s="133">
        <f>+'[2]Median Family Income-Quintiles'!T25</f>
        <v>93.35590750883631</v>
      </c>
      <c r="U25" s="133">
        <f>+'[2]Median Family Income-Quintiles'!U25</f>
        <v>94.788603231824936</v>
      </c>
      <c r="V25" s="134">
        <f>+'[2]Median Family Income-Quintiles'!V25</f>
        <v>115.66265060240961</v>
      </c>
      <c r="W25" s="133">
        <f>+'[2]Median Family Income-Quintiles'!W25</f>
        <v>107.06521739130437</v>
      </c>
      <c r="X25" s="133">
        <f>+'[2]Median Family Income-Quintiles'!X25</f>
        <v>100.17361111111111</v>
      </c>
      <c r="Y25" s="133">
        <f>+'[2]Median Family Income-Quintiles'!Y25</f>
        <v>95.709219858156033</v>
      </c>
      <c r="Z25" s="133">
        <f>+'[2]Median Family Income-Quintiles'!Z25</f>
        <v>96.490001398405795</v>
      </c>
      <c r="AA25" s="134">
        <f>+'[2]Median Family Income-Quintiles'!AA25</f>
        <v>111.1111111111111</v>
      </c>
      <c r="AB25" s="133">
        <f>+'[2]Median Family Income-Quintiles'!AB25</f>
        <v>106.50000000000001</v>
      </c>
      <c r="AC25" s="133">
        <f>+'[2]Median Family Income-Quintiles'!AC25</f>
        <v>102.89855072463767</v>
      </c>
      <c r="AD25" s="133">
        <f>+'[2]Median Family Income-Quintiles'!AD25</f>
        <v>97.707423580786013</v>
      </c>
      <c r="AE25" s="133">
        <f>+'[2]Median Family Income-Quintiles'!AE25</f>
        <v>92.197667676051807</v>
      </c>
      <c r="AF25" s="134">
        <f>+'[2]Median Family Income-Quintiles'!AF25</f>
        <v>111.76470588235294</v>
      </c>
      <c r="AG25" s="133">
        <f>+'[2]Median Family Income-Quintiles'!AG25</f>
        <v>105.39845758354755</v>
      </c>
      <c r="AH25" s="133">
        <f>+'[2]Median Family Income-Quintiles'!AH25</f>
        <v>104.11475409836066</v>
      </c>
      <c r="AI25" s="133">
        <f>+'[2]Median Family Income-Quintiles'!AI25</f>
        <v>97.359735973597353</v>
      </c>
      <c r="AJ25" s="133">
        <f>+'[2]Median Family Income-Quintiles'!AJ25</f>
        <v>90.874475637302353</v>
      </c>
      <c r="AK25" s="134">
        <f>+'[2]Median Family Income-Quintiles'!AK25</f>
        <v>105.42168674698793</v>
      </c>
      <c r="AL25" s="133">
        <f>+'[2]Median Family Income-Quintiles'!AL25</f>
        <v>105.22130930294196</v>
      </c>
      <c r="AM25" s="133">
        <f>+'[2]Median Family Income-Quintiles'!AM25</f>
        <v>100.83333333333333</v>
      </c>
      <c r="AN25" s="133">
        <f>+'[2]Median Family Income-Quintiles'!AN25</f>
        <v>94.444444444444429</v>
      </c>
      <c r="AO25" s="133">
        <f>+'[2]Median Family Income-Quintiles'!AO25</f>
        <v>91.503267973856197</v>
      </c>
      <c r="AP25" s="134">
        <f>+'[2]Median Family Income-Quintiles'!AP25</f>
        <v>111.65644171779141</v>
      </c>
      <c r="AQ25" s="133">
        <f>+'[2]Median Family Income-Quintiles'!AQ25</f>
        <v>102.24867724867725</v>
      </c>
      <c r="AR25" s="133">
        <f>+'[2]Median Family Income-Quintiles'!AR25</f>
        <v>103.33333333333334</v>
      </c>
      <c r="AS25" s="133">
        <f>+'[2]Median Family Income-Quintiles'!AS25</f>
        <v>96.809680968096814</v>
      </c>
      <c r="AT25" s="315">
        <f>+'[2]Median Family Income-Quintiles'!AT25</f>
        <v>88.910256410256409</v>
      </c>
      <c r="AU25" s="133">
        <f>+'[2]Median Family Income-Quintiles'!AU25</f>
        <v>112.5</v>
      </c>
      <c r="AV25" s="133">
        <f>+'[2]Median Family Income-Quintiles'!AV25</f>
        <v>101.79948586118253</v>
      </c>
      <c r="AW25" s="133">
        <f>+'[2]Median Family Income-Quintiles'!AW25</f>
        <v>104.35483870967741</v>
      </c>
      <c r="AX25" s="133">
        <f>+'[2]Median Family Income-Quintiles'!AX25</f>
        <v>96.898395721925127</v>
      </c>
      <c r="AY25" s="315">
        <f>+'[2]Median Family Income-Quintiles'!AY25</f>
        <v>90.409933237661448</v>
      </c>
      <c r="AZ25" s="133">
        <f>+'[2]Median Family Income-Quintiles'!AZ25</f>
        <v>110.58823529411765</v>
      </c>
      <c r="BA25" s="133">
        <f>+'[2]Median Family Income-Quintiles'!BA25</f>
        <v>100.25062656641603</v>
      </c>
      <c r="BB25" s="133">
        <f>+'[2]Median Family Income-Quintiles'!BB25</f>
        <v>106.45669291338582</v>
      </c>
      <c r="BC25" s="133">
        <f>+'[2]Median Family Income-Quintiles'!BC25</f>
        <v>98.4375</v>
      </c>
      <c r="BD25" s="315">
        <f>+'[2]Median Family Income-Quintiles'!BD25</f>
        <v>89.820359281437135</v>
      </c>
      <c r="BE25" s="133">
        <f>+'[2]Median Family Income-Quintiles'!BE25</f>
        <v>108.37988826815644</v>
      </c>
      <c r="BF25" s="133">
        <f>+'[2]Median Family Income-Quintiles'!BF25</f>
        <v>102.96296296296296</v>
      </c>
      <c r="BG25" s="133">
        <f>+'[2]Median Family Income-Quintiles'!BG25</f>
        <v>104.62365591397848</v>
      </c>
      <c r="BH25" s="133">
        <f>+'[2]Median Family Income-Quintiles'!BH25</f>
        <v>97.696969696969688</v>
      </c>
      <c r="BI25" s="315">
        <f>+'[2]Median Family Income-Quintiles'!BI25</f>
        <v>89.239766081871352</v>
      </c>
      <c r="BJ25" s="131">
        <f>+'[2]Median Family Income-Quintiles'!BJ25</f>
        <v>102.11640211640211</v>
      </c>
      <c r="BK25" s="131">
        <f>+'[2]Median Family Income-Quintiles'!BK25</f>
        <v>103.77358490566037</v>
      </c>
      <c r="BL25" s="131">
        <f>+'[2]Median Family Income-Quintiles'!BL25</f>
        <v>104.70588235294116</v>
      </c>
      <c r="BM25" s="131">
        <f>+'[2]Median Family Income-Quintiles'!BM25</f>
        <v>97.745098039215677</v>
      </c>
      <c r="BN25" s="131">
        <f>+'[2]Median Family Income-Quintiles'!BN25</f>
        <v>92.178770949720672</v>
      </c>
      <c r="BO25" s="134">
        <f>+'[2]Median Family Income-Quintiles'!BO25</f>
        <v>110.60606060606059</v>
      </c>
      <c r="BP25" s="133">
        <f>+'[2]Median Family Income-Quintiles'!BP25</f>
        <v>104.54545454545455</v>
      </c>
      <c r="BQ25" s="133">
        <f>+'[2]Median Family Income-Quintiles'!BQ25</f>
        <v>104.35092724679029</v>
      </c>
      <c r="BR25" s="133">
        <f>+'[2]Median Family Income-Quintiles'!BR25</f>
        <v>96.958174904942965</v>
      </c>
      <c r="BS25" s="133">
        <f>+'[2]Median Family Income-Quintiles'!BS25</f>
        <v>90.270270270270274</v>
      </c>
      <c r="BT25" s="134">
        <f>+'[2]Median Family Income-Quintiles'!BT25</f>
        <v>110.83743842364532</v>
      </c>
      <c r="BU25" s="133">
        <f>+'[2]Median Family Income-Quintiles'!BU25</f>
        <v>107.65217391304347</v>
      </c>
      <c r="BV25" s="133">
        <f>+'[2]Median Family Income-Quintiles'!BV25</f>
        <v>100</v>
      </c>
      <c r="BW25" s="133">
        <f>+'[2]Median Family Income-Quintiles'!BW25</f>
        <v>95.978062157221217</v>
      </c>
      <c r="BX25" s="133">
        <f>+'[2]Median Family Income-Quintiles'!BX25</f>
        <v>91.413612565445035</v>
      </c>
    </row>
    <row r="26" spans="1:76">
      <c r="A26" s="135" t="s">
        <v>111</v>
      </c>
      <c r="B26" s="135">
        <f>+'[2]Median Family Income-Quintiles'!B26</f>
        <v>14128</v>
      </c>
      <c r="C26" s="131">
        <f>+'[2]Median Family Income-Quintiles'!C26</f>
        <v>32592</v>
      </c>
      <c r="D26" s="131">
        <f>+'[2]Median Family Income-Quintiles'!D26</f>
        <v>52081</v>
      </c>
      <c r="E26" s="131">
        <f>+'[2]Median Family Income-Quintiles'!E26</f>
        <v>73440</v>
      </c>
      <c r="F26" s="135">
        <f>+'[2]Median Family Income-Quintiles'!F26</f>
        <v>115850</v>
      </c>
      <c r="G26" s="136">
        <f>+'[2]Median Family Income-Quintiles'!G26</f>
        <v>15000</v>
      </c>
      <c r="H26" s="131">
        <f>+'[2]Median Family Income-Quintiles'!H26</f>
        <v>34004</v>
      </c>
      <c r="I26" s="131">
        <f>+'[2]Median Family Income-Quintiles'!I26</f>
        <v>52112</v>
      </c>
      <c r="J26" s="131">
        <f>+'[2]Median Family Income-Quintiles'!J26</f>
        <v>77040</v>
      </c>
      <c r="K26" s="135">
        <f>+'[2]Median Family Income-Quintiles'!K26</f>
        <v>120807</v>
      </c>
      <c r="L26" s="136">
        <f>+'[2]Median Family Income-Quintiles'!L26</f>
        <v>15726</v>
      </c>
      <c r="M26" s="131">
        <f>+'[2]Median Family Income-Quintiles'!M26</f>
        <v>35334</v>
      </c>
      <c r="N26" s="131">
        <f>+'[2]Median Family Income-Quintiles'!N26</f>
        <v>54543</v>
      </c>
      <c r="O26" s="131">
        <f>+'[2]Median Family Income-Quintiles'!O26</f>
        <v>79597</v>
      </c>
      <c r="P26" s="135">
        <f>+'[2]Median Family Income-Quintiles'!P26</f>
        <v>127730</v>
      </c>
      <c r="Q26" s="136">
        <f>+'[2]Median Family Income-Quintiles'!Q26</f>
        <v>15003</v>
      </c>
      <c r="R26" s="131">
        <f>+'[2]Median Family Income-Quintiles'!R26</f>
        <v>34300</v>
      </c>
      <c r="S26" s="131">
        <f>+'[2]Median Family Income-Quintiles'!S26</f>
        <v>54706</v>
      </c>
      <c r="T26" s="131">
        <f>+'[2]Median Family Income-Quintiles'!T26</f>
        <v>82216</v>
      </c>
      <c r="U26" s="135">
        <f>+'[2]Median Family Income-Quintiles'!U26</f>
        <v>128909</v>
      </c>
      <c r="V26" s="136">
        <f>+'[2]Median Family Income-Quintiles'!V26</f>
        <v>22547.985000000001</v>
      </c>
      <c r="W26" s="131">
        <f>+'[2]Median Family Income-Quintiles'!W26</f>
        <v>45197.537499999999</v>
      </c>
      <c r="X26" s="131">
        <f>+'[2]Median Family Income-Quintiles'!X26</f>
        <v>69065.899999999994</v>
      </c>
      <c r="Y26" s="131">
        <f>+'[2]Median Family Income-Quintiles'!Y26</f>
        <v>95727.368749999994</v>
      </c>
      <c r="Z26" s="135">
        <f>+'[2]Median Family Income-Quintiles'!Z26</f>
        <v>153062.2225</v>
      </c>
      <c r="AA26" s="136">
        <f>+'[2]Median Family Income-Quintiles'!AA26</f>
        <v>25667.476355999999</v>
      </c>
      <c r="AB26" s="131">
        <f>+'[2]Median Family Income-Quintiles'!AB26</f>
        <v>50002.899899999997</v>
      </c>
      <c r="AC26" s="131">
        <f>+'[2]Median Family Income-Quintiles'!AC26</f>
        <v>78008.597399999999</v>
      </c>
      <c r="AD26" s="131">
        <f>+'[2]Median Family Income-Quintiles'!AD26</f>
        <v>105708.7782</v>
      </c>
      <c r="AE26" s="135">
        <f>+'[2]Median Family Income-Quintiles'!AE26</f>
        <v>166404.76259999999</v>
      </c>
      <c r="AF26" s="136">
        <f>+'[2]Median Family Income-Quintiles'!AF26</f>
        <v>25786.583999999999</v>
      </c>
      <c r="AG26" s="131">
        <f>+'[2]Median Family Income-Quintiles'!AG26</f>
        <v>54571.608</v>
      </c>
      <c r="AH26" s="131">
        <f>+'[2]Median Family Income-Quintiles'!AH26</f>
        <v>80558.088000000003</v>
      </c>
      <c r="AI26" s="131">
        <f>+'[2]Median Family Income-Quintiles'!AI26</f>
        <v>107943.84</v>
      </c>
      <c r="AJ26" s="135">
        <f>+'[2]Median Family Income-Quintiles'!AJ26</f>
        <v>171510.76800000001</v>
      </c>
      <c r="AK26" s="136">
        <f>+'[2]Median Family Income-Quintiles'!AK26</f>
        <v>21966.2032</v>
      </c>
      <c r="AL26" s="135">
        <f>+'[2]Median Family Income-Quintiles'!AL26</f>
        <v>51993.398399999998</v>
      </c>
      <c r="AM26" s="135">
        <f>+'[2]Median Family Income-Quintiles'!AM26</f>
        <v>77788.572799999994</v>
      </c>
      <c r="AN26" s="135">
        <f>+'[2]Median Family Income-Quintiles'!AN26</f>
        <v>111644.7392</v>
      </c>
      <c r="AO26" s="135">
        <f>+'[2]Median Family Income-Quintiles'!AO26</f>
        <v>175024.28880000001</v>
      </c>
      <c r="AP26" s="136">
        <f>+'[2]Median Family Income-Quintiles'!AP26</f>
        <v>23012.156200000001</v>
      </c>
      <c r="AQ26" s="135">
        <f>+'[2]Median Family Income-Quintiles'!AQ26</f>
        <v>52948.324000000001</v>
      </c>
      <c r="AR26" s="135">
        <f>+'[2]Median Family Income-Quintiles'!AR26</f>
        <v>76978.717199999999</v>
      </c>
      <c r="AS26" s="135">
        <f>+'[2]Median Family Income-Quintiles'!AS26</f>
        <v>108136.7694</v>
      </c>
      <c r="AT26" s="316">
        <f>+'[2]Median Family Income-Quintiles'!AT26</f>
        <v>159354.09049999999</v>
      </c>
      <c r="AU26" s="135">
        <f>+'[2]Median Family Income-Quintiles'!AU26</f>
        <v>23719.660360000002</v>
      </c>
      <c r="AV26" s="135">
        <f>+'[2]Median Family Income-Quintiles'!AV26</f>
        <v>54551.178</v>
      </c>
      <c r="AW26" s="135">
        <f>+'[2]Median Family Income-Quintiles'!AW26</f>
        <v>84655.346600000004</v>
      </c>
      <c r="AX26" s="135">
        <f>+'[2]Median Family Income-Quintiles'!AX26</f>
        <v>117790.13619999999</v>
      </c>
      <c r="AY26" s="316">
        <f>+'[2]Median Family Income-Quintiles'!AY26</f>
        <v>185069.92240000001</v>
      </c>
      <c r="AZ26" s="135">
        <f>+'[2]Median Family Income-Quintiles'!AZ26</f>
        <v>27606.8426</v>
      </c>
      <c r="BA26" s="135">
        <f>+'[2]Median Family Income-Quintiles'!BA26</f>
        <v>58437.841999999997</v>
      </c>
      <c r="BB26" s="135">
        <f>+'[2]Median Family Income-Quintiles'!BB26</f>
        <v>85591.287549999994</v>
      </c>
      <c r="BC26" s="135">
        <f>+'[2]Median Family Income-Quintiles'!BC26</f>
        <v>123777.39465</v>
      </c>
      <c r="BD26" s="316">
        <f>+'[2]Median Family Income-Quintiles'!BD26</f>
        <v>177671.19065999999</v>
      </c>
      <c r="BE26" s="135">
        <f>+'[2]Median Family Income-Quintiles'!BE26</f>
        <v>21076.0825</v>
      </c>
      <c r="BF26" s="135">
        <f>+'[2]Median Family Income-Quintiles'!BF26</f>
        <v>53789.389499999997</v>
      </c>
      <c r="BG26" s="135">
        <f>+'[2]Median Family Income-Quintiles'!BG26</f>
        <v>82690.850000000006</v>
      </c>
      <c r="BH26" s="135">
        <f>+'[2]Median Family Income-Quintiles'!BH26</f>
        <v>115666.3475</v>
      </c>
      <c r="BI26" s="316">
        <f>+'[2]Median Family Income-Quintiles'!BI26</f>
        <v>191499.9075</v>
      </c>
      <c r="BJ26" s="131">
        <f>+'[2]Median Family Income-Quintiles'!BJ26</f>
        <v>25231.852800000001</v>
      </c>
      <c r="BK26" s="131">
        <f>+'[2]Median Family Income-Quintiles'!BK26</f>
        <v>54368.635199999997</v>
      </c>
      <c r="BL26" s="131">
        <f>+'[2]Median Family Income-Quintiles'!BL26</f>
        <v>83905.923200000005</v>
      </c>
      <c r="BM26" s="131">
        <f>+'[2]Median Family Income-Quintiles'!BM26</f>
        <v>119150.416</v>
      </c>
      <c r="BN26" s="131">
        <f>+'[2]Median Family Income-Quintiles'!BN26</f>
        <v>188037.3792</v>
      </c>
      <c r="BO26" s="136">
        <f>+'[2]Median Family Income-Quintiles'!BO26</f>
        <v>26197.288</v>
      </c>
      <c r="BP26" s="135">
        <f>+'[2]Median Family Income-Quintiles'!BP26</f>
        <v>60455.28</v>
      </c>
      <c r="BQ26" s="135">
        <f>+'[2]Median Family Income-Quintiles'!BQ26</f>
        <v>90793.754679999998</v>
      </c>
      <c r="BR26" s="135">
        <f>+'[2]Median Family Income-Quintiles'!BR26</f>
        <v>123127.2536</v>
      </c>
      <c r="BS26" s="135">
        <f>+'[2]Median Family Income-Quintiles'!BS26</f>
        <v>193658.4136</v>
      </c>
      <c r="BT26" s="136">
        <f>+'[2]Median Family Income-Quintiles'!BT26</f>
        <v>25279.724999999999</v>
      </c>
      <c r="BU26" s="135">
        <f>+'[2]Median Family Income-Quintiles'!BU26</f>
        <v>58648.962</v>
      </c>
      <c r="BV26" s="135">
        <f>+'[2]Median Family Income-Quintiles'!BV26</f>
        <v>87063.372900000002</v>
      </c>
      <c r="BW26" s="135">
        <f>+'[2]Median Family Income-Quintiles'!BW26</f>
        <v>125589.6738</v>
      </c>
      <c r="BX26" s="135">
        <f>+'[2]Median Family Income-Quintiles'!BX26</f>
        <v>192530.38560000001</v>
      </c>
    </row>
    <row r="27" spans="1:76">
      <c r="A27" s="135" t="s">
        <v>112</v>
      </c>
      <c r="B27" s="135">
        <f>+'[2]Median Family Income-Quintiles'!B27</f>
        <v>9300</v>
      </c>
      <c r="C27" s="131">
        <f>+'[2]Median Family Income-Quintiles'!C27</f>
        <v>19560</v>
      </c>
      <c r="D27" s="131">
        <f>+'[2]Median Family Income-Quintiles'!D27</f>
        <v>31000</v>
      </c>
      <c r="E27" s="131">
        <f>+'[2]Median Family Income-Quintiles'!E27</f>
        <v>50020</v>
      </c>
      <c r="F27" s="135">
        <f>+'[2]Median Family Income-Quintiles'!F27</f>
        <v>91675</v>
      </c>
      <c r="G27" s="136">
        <f>+'[2]Median Family Income-Quintiles'!G27</f>
        <v>11000</v>
      </c>
      <c r="H27" s="131">
        <f>+'[2]Median Family Income-Quintiles'!H27</f>
        <v>22752</v>
      </c>
      <c r="I27" s="131">
        <f>+'[2]Median Family Income-Quintiles'!I27</f>
        <v>36001</v>
      </c>
      <c r="J27" s="131">
        <f>+'[2]Median Family Income-Quintiles'!J27</f>
        <v>57000</v>
      </c>
      <c r="K27" s="135">
        <f>+'[2]Median Family Income-Quintiles'!K27</f>
        <v>99476</v>
      </c>
      <c r="L27" s="136">
        <f>+'[2]Median Family Income-Quintiles'!L27</f>
        <v>11726</v>
      </c>
      <c r="M27" s="131">
        <f>+'[2]Median Family Income-Quintiles'!M27</f>
        <v>26000</v>
      </c>
      <c r="N27" s="131">
        <f>+'[2]Median Family Income-Quintiles'!N27</f>
        <v>42000</v>
      </c>
      <c r="O27" s="131">
        <f>+'[2]Median Family Income-Quintiles'!O27</f>
        <v>67064</v>
      </c>
      <c r="P27" s="135">
        <f>+'[2]Median Family Income-Quintiles'!P27</f>
        <v>111342</v>
      </c>
      <c r="Q27" s="136">
        <f>+'[2]Median Family Income-Quintiles'!Q27</f>
        <v>12000</v>
      </c>
      <c r="R27" s="131">
        <f>+'[2]Median Family Income-Quintiles'!R27</f>
        <v>26912</v>
      </c>
      <c r="S27" s="131">
        <f>+'[2]Median Family Income-Quintiles'!S27</f>
        <v>42946</v>
      </c>
      <c r="T27" s="131">
        <f>+'[2]Median Family Income-Quintiles'!T27</f>
        <v>67450</v>
      </c>
      <c r="U27" s="135">
        <f>+'[2]Median Family Income-Quintiles'!U27</f>
        <v>120186</v>
      </c>
      <c r="V27" s="136">
        <f>+'[2]Median Family Income-Quintiles'!V27</f>
        <v>17266.474999999999</v>
      </c>
      <c r="W27" s="131">
        <f>+'[2]Median Family Income-Quintiles'!W27</f>
        <v>36056.462500000001</v>
      </c>
      <c r="X27" s="131">
        <f>+'[2]Median Family Income-Quintiles'!X27</f>
        <v>55862.125</v>
      </c>
      <c r="Y27" s="131">
        <f>+'[2]Median Family Income-Quintiles'!Y27</f>
        <v>82239.204750000004</v>
      </c>
      <c r="Z27" s="135">
        <f>+'[2]Median Family Income-Quintiles'!Z27</f>
        <v>140163.15</v>
      </c>
      <c r="AA27" s="136">
        <f>+'[2]Median Family Income-Quintiles'!AA27</f>
        <v>18331.002</v>
      </c>
      <c r="AB27" s="131">
        <f>+'[2]Median Family Income-Quintiles'!AB27</f>
        <v>39004.298699999999</v>
      </c>
      <c r="AC27" s="131">
        <f>+'[2]Median Family Income-Quintiles'!AC27</f>
        <v>61103.34</v>
      </c>
      <c r="AD27" s="131">
        <f>+'[2]Median Family Income-Quintiles'!AD27</f>
        <v>87581.453999999998</v>
      </c>
      <c r="AE27" s="135">
        <f>+'[2]Median Family Income-Quintiles'!AE27</f>
        <v>145731.46590000001</v>
      </c>
      <c r="AF27" s="136">
        <f>+'[2]Median Family Income-Quintiles'!AF27</f>
        <v>16791.263999999999</v>
      </c>
      <c r="AG27" s="131">
        <f>+'[2]Median Family Income-Quintiles'!AG27</f>
        <v>36980.76</v>
      </c>
      <c r="AH27" s="131">
        <f>+'[2]Median Family Income-Quintiles'!AH27</f>
        <v>57969.84</v>
      </c>
      <c r="AI27" s="131">
        <f>+'[2]Median Family Income-Quintiles'!AI27</f>
        <v>84815.872799999997</v>
      </c>
      <c r="AJ27" s="135">
        <f>+'[2]Median Family Income-Quintiles'!AJ27</f>
        <v>140526.88800000001</v>
      </c>
      <c r="AK27" s="136">
        <f>+'[2]Median Family Income-Quintiles'!AK27</f>
        <v>15315.8848</v>
      </c>
      <c r="AL27" s="135">
        <f>+'[2]Median Family Income-Quintiles'!AL27</f>
        <v>35035.086479999998</v>
      </c>
      <c r="AM27" s="135">
        <f>+'[2]Median Family Income-Quintiles'!AM27</f>
        <v>55419.32</v>
      </c>
      <c r="AN27" s="135">
        <f>+'[2]Median Family Income-Quintiles'!AN27</f>
        <v>82020.593599999993</v>
      </c>
      <c r="AO27" s="135">
        <f>+'[2]Median Family Income-Quintiles'!AO27</f>
        <v>141067.35999999999</v>
      </c>
      <c r="AP27" s="136">
        <f>+'[2]Median Family Income-Quintiles'!AP27</f>
        <v>14662.612800000001</v>
      </c>
      <c r="AQ27" s="135">
        <f>+'[2]Median Family Income-Quintiles'!AQ27</f>
        <v>35231.000200000002</v>
      </c>
      <c r="AR27" s="135">
        <f>+'[2]Median Family Income-Quintiles'!AR27</f>
        <v>54984.798000000003</v>
      </c>
      <c r="AS27" s="135">
        <f>+'[2]Median Family Income-Quintiles'!AS27</f>
        <v>83291.786600000007</v>
      </c>
      <c r="AT27" s="316">
        <f>+'[2]Median Family Income-Quintiles'!AT27</f>
        <v>142247.7089</v>
      </c>
      <c r="AU27" s="135">
        <f>+'[2]Median Family Income-Quintiles'!AU27</f>
        <v>15456.167100000001</v>
      </c>
      <c r="AV27" s="135">
        <f>+'[2]Median Family Income-Quintiles'!AV27</f>
        <v>35361.285828</v>
      </c>
      <c r="AW27" s="135">
        <f>+'[2]Median Family Income-Quintiles'!AW27</f>
        <v>56571.591999999997</v>
      </c>
      <c r="AX27" s="135">
        <f>+'[2]Median Family Income-Quintiles'!AX27</f>
        <v>85867.595000000001</v>
      </c>
      <c r="AY27" s="316">
        <f>+'[2]Median Family Income-Quintiles'!AY27</f>
        <v>143550.41469999999</v>
      </c>
      <c r="AZ27" s="135">
        <f>+'[2]Median Family Income-Quintiles'!AZ27</f>
        <v>15113.235000000001</v>
      </c>
      <c r="BA27" s="135">
        <f>+'[2]Median Family Income-Quintiles'!BA27</f>
        <v>35767.989500000003</v>
      </c>
      <c r="BB27" s="135">
        <f>+'[2]Median Family Income-Quintiles'!BB27</f>
        <v>57027.273399999998</v>
      </c>
      <c r="BC27" s="135">
        <f>+'[2]Median Family Income-Quintiles'!BC27</f>
        <v>86649.214000000007</v>
      </c>
      <c r="BD27" s="316">
        <f>+'[2]Median Family Income-Quintiles'!BD27</f>
        <v>148512.72260000001</v>
      </c>
      <c r="BE27" s="135">
        <f>+'[2]Median Family Income-Quintiles'!BE27</f>
        <v>16235.6425</v>
      </c>
      <c r="BF27" s="135">
        <f>+'[2]Median Family Income-Quintiles'!BF27</f>
        <v>37815.9375</v>
      </c>
      <c r="BG27" s="135">
        <f>+'[2]Median Family Income-Quintiles'!BG27</f>
        <v>60102.13</v>
      </c>
      <c r="BH27" s="135">
        <f>+'[2]Median Family Income-Quintiles'!BH27</f>
        <v>89749.824999999997</v>
      </c>
      <c r="BI27" s="316">
        <f>+'[2]Median Family Income-Quintiles'!BI27</f>
        <v>152574.70250000001</v>
      </c>
      <c r="BJ27" s="131">
        <f>+'[2]Median Family Income-Quintiles'!BJ27</f>
        <v>18022.752</v>
      </c>
      <c r="BK27" s="131">
        <f>+'[2]Median Family Income-Quintiles'!BK27</f>
        <v>39349.675199999998</v>
      </c>
      <c r="BL27" s="131">
        <f>+'[2]Median Family Income-Quintiles'!BL27</f>
        <v>60776.724800000004</v>
      </c>
      <c r="BM27" s="131">
        <f>+'[2]Median Family Income-Quintiles'!BM27</f>
        <v>92116.288</v>
      </c>
      <c r="BN27" s="131">
        <f>+'[2]Median Family Income-Quintiles'!BN27</f>
        <v>158199.712</v>
      </c>
      <c r="BO27" s="136">
        <f>+'[2]Median Family Income-Quintiles'!BO27</f>
        <v>17330.513599999998</v>
      </c>
      <c r="BP27" s="135">
        <f>+'[2]Median Family Income-Quintiles'!BP27</f>
        <v>40303.519999999997</v>
      </c>
      <c r="BQ27" s="135">
        <f>+'[2]Median Family Income-Quintiles'!BQ27</f>
        <v>63478.044000000002</v>
      </c>
      <c r="BR27" s="135">
        <f>+'[2]Median Family Income-Quintiles'!BR27</f>
        <v>95720.86</v>
      </c>
      <c r="BS27" s="135">
        <f>+'[2]Median Family Income-Quintiles'!BS27</f>
        <v>162826.22080000001</v>
      </c>
      <c r="BT27" s="136">
        <f>+'[2]Median Family Income-Quintiles'!BT27</f>
        <v>20223.78</v>
      </c>
      <c r="BU27" s="135">
        <f>+'[2]Median Family Income-Quintiles'!BU27</f>
        <v>44087.840400000001</v>
      </c>
      <c r="BV27" s="135">
        <f>+'[2]Median Family Income-Quintiles'!BV27</f>
        <v>67749.663</v>
      </c>
      <c r="BW27" s="135">
        <f>+'[2]Median Family Income-Quintiles'!BW27</f>
        <v>101118.9</v>
      </c>
      <c r="BX27" s="135">
        <f>+'[2]Median Family Income-Quintiles'!BX27</f>
        <v>171902.13</v>
      </c>
    </row>
    <row r="28" spans="1:76">
      <c r="A28" s="135" t="s">
        <v>113</v>
      </c>
      <c r="B28" s="135">
        <f>+'[2]Median Family Income-Quintiles'!B28</f>
        <v>9900</v>
      </c>
      <c r="C28" s="131">
        <f>+'[2]Median Family Income-Quintiles'!C28</f>
        <v>21793</v>
      </c>
      <c r="D28" s="131">
        <f>+'[2]Median Family Income-Quintiles'!D28</f>
        <v>36328</v>
      </c>
      <c r="E28" s="131">
        <f>+'[2]Median Family Income-Quintiles'!E28</f>
        <v>58820</v>
      </c>
      <c r="F28" s="135">
        <f>+'[2]Median Family Income-Quintiles'!F28</f>
        <v>104896</v>
      </c>
      <c r="G28" s="136">
        <f>+'[2]Median Family Income-Quintiles'!G28</f>
        <v>11328</v>
      </c>
      <c r="H28" s="131">
        <f>+'[2]Median Family Income-Quintiles'!H28</f>
        <v>24047</v>
      </c>
      <c r="I28" s="131">
        <f>+'[2]Median Family Income-Quintiles'!I28</f>
        <v>40000</v>
      </c>
      <c r="J28" s="131">
        <f>+'[2]Median Family Income-Quintiles'!J28</f>
        <v>63500</v>
      </c>
      <c r="K28" s="135">
        <f>+'[2]Median Family Income-Quintiles'!K28</f>
        <v>113200</v>
      </c>
      <c r="L28" s="136">
        <f>+'[2]Median Family Income-Quintiles'!L28</f>
        <v>12500</v>
      </c>
      <c r="M28" s="131">
        <f>+'[2]Median Family Income-Quintiles'!M28</f>
        <v>28057</v>
      </c>
      <c r="N28" s="131">
        <f>+'[2]Median Family Income-Quintiles'!N28</f>
        <v>47000</v>
      </c>
      <c r="O28" s="131">
        <f>+'[2]Median Family Income-Quintiles'!O28</f>
        <v>75000</v>
      </c>
      <c r="P28" s="135">
        <f>+'[2]Median Family Income-Quintiles'!P28</f>
        <v>128700</v>
      </c>
      <c r="Q28" s="136">
        <f>+'[2]Median Family Income-Quintiles'!Q28</f>
        <v>12800</v>
      </c>
      <c r="R28" s="131">
        <f>+'[2]Median Family Income-Quintiles'!R28</f>
        <v>28520</v>
      </c>
      <c r="S28" s="131">
        <f>+'[2]Median Family Income-Quintiles'!S28</f>
        <v>48420</v>
      </c>
      <c r="T28" s="131">
        <f>+'[2]Median Family Income-Quintiles'!T28</f>
        <v>77357</v>
      </c>
      <c r="U28" s="135">
        <f>+'[2]Median Family Income-Quintiles'!U28</f>
        <v>135136</v>
      </c>
      <c r="V28" s="136">
        <f>+'[2]Median Family Income-Quintiles'!V28</f>
        <v>18079.014999999999</v>
      </c>
      <c r="W28" s="131">
        <f>+'[2]Median Family Income-Quintiles'!W28</f>
        <v>40322.297500000001</v>
      </c>
      <c r="X28" s="131">
        <f>+'[2]Median Family Income-Quintiles'!X28</f>
        <v>64596.93</v>
      </c>
      <c r="Y28" s="131">
        <f>+'[2]Median Family Income-Quintiles'!Y28</f>
        <v>97911.07</v>
      </c>
      <c r="Z28" s="135">
        <f>+'[2]Median Family Income-Quintiles'!Z28</f>
        <v>167586.375</v>
      </c>
      <c r="AA28" s="136">
        <f>+'[2]Median Family Income-Quintiles'!AA28</f>
        <v>18840.196499999998</v>
      </c>
      <c r="AB28" s="131">
        <f>+'[2]Median Family Income-Quintiles'!AB28</f>
        <v>42772.338000000003</v>
      </c>
      <c r="AC28" s="131">
        <f>+'[2]Median Family Income-Quintiles'!AC28</f>
        <v>70065.163199999995</v>
      </c>
      <c r="AD28" s="131">
        <f>+'[2]Median Family Income-Quintiles'!AD28</f>
        <v>105912.45600000001</v>
      </c>
      <c r="AE28" s="135">
        <f>+'[2]Median Family Income-Quintiles'!AE28</f>
        <v>183717.3756</v>
      </c>
      <c r="AF28" s="136">
        <f>+'[2]Median Family Income-Quintiles'!AF28</f>
        <v>17990.64</v>
      </c>
      <c r="AG28" s="131">
        <f>+'[2]Median Family Income-Quintiles'!AG28</f>
        <v>40978.68</v>
      </c>
      <c r="AH28" s="131">
        <f>+'[2]Median Family Income-Quintiles'!AH28</f>
        <v>66965.16</v>
      </c>
      <c r="AI28" s="131">
        <f>+'[2]Median Family Income-Quintiles'!AI28</f>
        <v>101946.96</v>
      </c>
      <c r="AJ28" s="135">
        <f>+'[2]Median Family Income-Quintiles'!AJ28</f>
        <v>176985.91944</v>
      </c>
      <c r="AK28" s="136">
        <f>+'[2]Median Family Income-Quintiles'!AK28</f>
        <v>17129.608</v>
      </c>
      <c r="AL28" s="135">
        <f>+'[2]Median Family Income-Quintiles'!AL28</f>
        <v>40002.6728</v>
      </c>
      <c r="AM28" s="135">
        <f>+'[2]Median Family Income-Quintiles'!AM28</f>
        <v>65495.56</v>
      </c>
      <c r="AN28" s="135">
        <f>+'[2]Median Family Income-Quintiles'!AN28</f>
        <v>100762.4</v>
      </c>
      <c r="AO28" s="135">
        <f>+'[2]Median Family Income-Quintiles'!AO28</f>
        <v>177341.82399999999</v>
      </c>
      <c r="AP28" s="136">
        <f>+'[2]Median Family Income-Quintiles'!AP28</f>
        <v>16902.734199999999</v>
      </c>
      <c r="AQ28" s="135">
        <f>+'[2]Median Family Income-Quintiles'!AQ28</f>
        <v>39354.860050000003</v>
      </c>
      <c r="AR28" s="135">
        <f>+'[2]Median Family Income-Quintiles'!AR28</f>
        <v>65676.286500000002</v>
      </c>
      <c r="AS28" s="135">
        <f>+'[2]Median Family Income-Quintiles'!AS28</f>
        <v>101823.7</v>
      </c>
      <c r="AT28" s="316">
        <f>+'[2]Median Family Income-Quintiles'!AT28</f>
        <v>182264.42300000001</v>
      </c>
      <c r="AU28" s="135">
        <f>+'[2]Median Family Income-Quintiles'!AU28</f>
        <v>16870.456900000001</v>
      </c>
      <c r="AV28" s="135">
        <f>+'[2]Median Family Income-Quintiles'!AV28</f>
        <v>40004.197200000002</v>
      </c>
      <c r="AW28" s="135">
        <f>+'[2]Median Family Income-Quintiles'!AW28</f>
        <v>66471.620599999995</v>
      </c>
      <c r="AX28" s="135">
        <f>+'[2]Median Family Income-Quintiles'!AX28</f>
        <v>103546.2175</v>
      </c>
      <c r="AY28" s="316">
        <f>+'[2]Median Family Income-Quintiles'!AY28</f>
        <v>184867.88099999999</v>
      </c>
      <c r="AZ28" s="135">
        <f>+'[2]Median Family Income-Quintiles'!AZ28</f>
        <v>17128.332999999999</v>
      </c>
      <c r="BA28" s="135">
        <f>+'[2]Median Family Income-Quintiles'!BA28</f>
        <v>40301.96</v>
      </c>
      <c r="BB28" s="135">
        <f>+'[2]Median Family Income-Quintiles'!BB28</f>
        <v>68513.331999999995</v>
      </c>
      <c r="BC28" s="135">
        <f>+'[2]Median Family Income-Quintiles'!BC28</f>
        <v>106800.194</v>
      </c>
      <c r="BD28" s="316">
        <f>+'[2]Median Family Income-Quintiles'!BD28</f>
        <v>193449.408</v>
      </c>
      <c r="BE28" s="135">
        <f>+'[2]Median Family Income-Quintiles'!BE28</f>
        <v>18151.650000000001</v>
      </c>
      <c r="BF28" s="135">
        <f>+'[2]Median Family Income-Quintiles'!BF28</f>
        <v>42051.322500000002</v>
      </c>
      <c r="BG28" s="135">
        <f>+'[2]Median Family Income-Quintiles'!BG28</f>
        <v>70589.75</v>
      </c>
      <c r="BH28" s="135">
        <f>+'[2]Median Family Income-Quintiles'!BH28</f>
        <v>110926.75</v>
      </c>
      <c r="BI28" s="316">
        <f>+'[2]Median Family Income-Quintiles'!BI28</f>
        <v>197651.3</v>
      </c>
      <c r="BJ28" s="131">
        <f>+'[2]Median Family Income-Quintiles'!BJ28</f>
        <v>18923.889599999999</v>
      </c>
      <c r="BK28" s="131">
        <f>+'[2]Median Family Income-Quintiles'!BK28</f>
        <v>44055.616000000002</v>
      </c>
      <c r="BL28" s="131">
        <f>+'[2]Median Family Income-Quintiles'!BL28</f>
        <v>73793.156799999997</v>
      </c>
      <c r="BM28" s="131">
        <f>+'[2]Median Family Income-Quintiles'!BM28</f>
        <v>114144.09600000001</v>
      </c>
      <c r="BN28" s="131">
        <f>+'[2]Median Family Income-Quintiles'!BN28</f>
        <v>205259.12</v>
      </c>
      <c r="BO28" s="136">
        <f>+'[2]Median Family Income-Quintiles'!BO28</f>
        <v>20151.759999999998</v>
      </c>
      <c r="BP28" s="135">
        <f>+'[2]Median Family Income-Quintiles'!BP28</f>
        <v>46349.048000000003</v>
      </c>
      <c r="BQ28" s="135">
        <f>+'[2]Median Family Income-Quintiles'!BQ28</f>
        <v>77231.620200000005</v>
      </c>
      <c r="BR28" s="135">
        <f>+'[2]Median Family Income-Quintiles'!BR28</f>
        <v>120910.56</v>
      </c>
      <c r="BS28" s="135">
        <f>+'[2]Median Family Income-Quintiles'!BS28</f>
        <v>218596.21660000001</v>
      </c>
      <c r="BT28" s="136">
        <f>+'[2]Median Family Income-Quintiles'!BT28</f>
        <v>21437.2068</v>
      </c>
      <c r="BU28" s="135">
        <f>+'[2]Median Family Income-Quintiles'!BU28</f>
        <v>50074.079279999998</v>
      </c>
      <c r="BV28" s="135">
        <f>+'[2]Median Family Income-Quintiles'!BV28</f>
        <v>81906.308999999994</v>
      </c>
      <c r="BW28" s="135">
        <f>+'[2]Median Family Income-Quintiles'!BW28</f>
        <v>127106.45729999999</v>
      </c>
      <c r="BX28" s="135">
        <f>+'[2]Median Family Income-Quintiles'!BX28</f>
        <v>229539.90299999999</v>
      </c>
    </row>
    <row r="29" spans="1:76">
      <c r="A29" s="135" t="s">
        <v>114</v>
      </c>
      <c r="B29" s="135">
        <f>+'[2]Median Family Income-Quintiles'!B29</f>
        <v>12000</v>
      </c>
      <c r="C29" s="131">
        <f>+'[2]Median Family Income-Quintiles'!C29</f>
        <v>28087</v>
      </c>
      <c r="D29" s="131">
        <f>+'[2]Median Family Income-Quintiles'!D29</f>
        <v>45156</v>
      </c>
      <c r="E29" s="131">
        <f>+'[2]Median Family Income-Quintiles'!E29</f>
        <v>65000</v>
      </c>
      <c r="F29" s="135">
        <f>+'[2]Median Family Income-Quintiles'!F29</f>
        <v>106080</v>
      </c>
      <c r="G29" s="136">
        <f>+'[2]Median Family Income-Quintiles'!G29</f>
        <v>15000</v>
      </c>
      <c r="H29" s="131">
        <f>+'[2]Median Family Income-Quintiles'!H29</f>
        <v>31000</v>
      </c>
      <c r="I29" s="131">
        <f>+'[2]Median Family Income-Quintiles'!I29</f>
        <v>48738</v>
      </c>
      <c r="J29" s="131">
        <f>+'[2]Median Family Income-Quintiles'!J29</f>
        <v>72000</v>
      </c>
      <c r="K29" s="135">
        <f>+'[2]Median Family Income-Quintiles'!K29</f>
        <v>115500</v>
      </c>
      <c r="L29" s="136">
        <f>+'[2]Median Family Income-Quintiles'!L29</f>
        <v>14000</v>
      </c>
      <c r="M29" s="131">
        <f>+'[2]Median Family Income-Quintiles'!M29</f>
        <v>31176</v>
      </c>
      <c r="N29" s="131">
        <f>+'[2]Median Family Income-Quintiles'!N29</f>
        <v>50300</v>
      </c>
      <c r="O29" s="131">
        <f>+'[2]Median Family Income-Quintiles'!O29</f>
        <v>75886</v>
      </c>
      <c r="P29" s="135">
        <f>+'[2]Median Family Income-Quintiles'!P29</f>
        <v>128000</v>
      </c>
      <c r="Q29" s="136">
        <f>+'[2]Median Family Income-Quintiles'!Q29</f>
        <v>14400</v>
      </c>
      <c r="R29" s="131">
        <f>+'[2]Median Family Income-Quintiles'!R29</f>
        <v>32388</v>
      </c>
      <c r="S29" s="131">
        <f>+'[2]Median Family Income-Quintiles'!S29</f>
        <v>52000</v>
      </c>
      <c r="T29" s="131">
        <f>+'[2]Median Family Income-Quintiles'!T29</f>
        <v>78152</v>
      </c>
      <c r="U29" s="135">
        <f>+'[2]Median Family Income-Quintiles'!U29</f>
        <v>134476</v>
      </c>
      <c r="V29" s="136">
        <f>+'[2]Median Family Income-Quintiles'!V29</f>
        <v>19805.662499999999</v>
      </c>
      <c r="W29" s="131">
        <f>+'[2]Median Family Income-Quintiles'!W29</f>
        <v>41642.675000000003</v>
      </c>
      <c r="X29" s="131">
        <f>+'[2]Median Family Income-Quintiles'!X29</f>
        <v>65003.199999999997</v>
      </c>
      <c r="Y29" s="131">
        <f>+'[2]Median Family Income-Quintiles'!Y29</f>
        <v>93442.1</v>
      </c>
      <c r="Z29" s="135">
        <f>+'[2]Median Family Income-Quintiles'!Z29</f>
        <v>154128.68124999999</v>
      </c>
      <c r="AA29" s="136">
        <f>+'[2]Median Family Income-Quintiles'!AA29</f>
        <v>20367.78</v>
      </c>
      <c r="AB29" s="131">
        <f>+'[2]Median Family Income-Quintiles'!AB29</f>
        <v>45827.504999999997</v>
      </c>
      <c r="AC29" s="131">
        <f>+'[2]Median Family Income-Quintiles'!AC29</f>
        <v>70778.035499999998</v>
      </c>
      <c r="AD29" s="131">
        <f>+'[2]Median Family Income-Quintiles'!AD29</f>
        <v>101838.9</v>
      </c>
      <c r="AE29" s="135">
        <f>+'[2]Median Family Income-Quintiles'!AE29</f>
        <v>170070.96299999999</v>
      </c>
      <c r="AF29" s="136">
        <f>+'[2]Median Family Income-Quintiles'!AF29</f>
        <v>19579.813200000001</v>
      </c>
      <c r="AG29" s="131">
        <f>+'[2]Median Family Income-Quintiles'!AG29</f>
        <v>44776.703999999998</v>
      </c>
      <c r="AH29" s="131">
        <f>+'[2]Median Family Income-Quintiles'!AH29</f>
        <v>69763.703999999998</v>
      </c>
      <c r="AI29" s="131">
        <f>+'[2]Median Family Income-Quintiles'!AI29</f>
        <v>100347.792</v>
      </c>
      <c r="AJ29" s="135">
        <f>+'[2]Median Family Income-Quintiles'!AJ29</f>
        <v>166113.576</v>
      </c>
      <c r="AK29" s="136">
        <f>+'[2]Median Family Income-Quintiles'!AK29</f>
        <v>19648.668000000001</v>
      </c>
      <c r="AL29" s="135">
        <f>+'[2]Median Family Income-Quintiles'!AL29</f>
        <v>43126.307200000003</v>
      </c>
      <c r="AM29" s="135">
        <f>+'[2]Median Family Income-Quintiles'!AM29</f>
        <v>67913.857600000003</v>
      </c>
      <c r="AN29" s="135">
        <f>+'[2]Median Family Income-Quintiles'!AN29</f>
        <v>99754.775999999998</v>
      </c>
      <c r="AO29" s="135">
        <f>+'[2]Median Family Income-Quintiles'!AO29</f>
        <v>165250.33600000001</v>
      </c>
      <c r="AP29" s="136">
        <f>+'[2]Median Family Income-Quintiles'!AP29</f>
        <v>20364.740000000002</v>
      </c>
      <c r="AQ29" s="135">
        <f>+'[2]Median Family Income-Quintiles'!AQ29</f>
        <v>44802.428</v>
      </c>
      <c r="AR29" s="135">
        <f>+'[2]Median Family Income-Quintiles'!AR29</f>
        <v>69240.115999999995</v>
      </c>
      <c r="AS29" s="135">
        <f>+'[2]Median Family Income-Quintiles'!AS29</f>
        <v>102434.6422</v>
      </c>
      <c r="AT29" s="316">
        <f>+'[2]Median Family Income-Quintiles'!AT29</f>
        <v>170045.579</v>
      </c>
      <c r="AU29" s="135">
        <f>+'[2]Median Family Income-Quintiles'!AU29</f>
        <v>20204.14</v>
      </c>
      <c r="AV29" s="135">
        <f>+'[2]Median Family Income-Quintiles'!AV29</f>
        <v>45055.232199999999</v>
      </c>
      <c r="AW29" s="135">
        <f>+'[2]Median Family Income-Quintiles'!AW29</f>
        <v>70714.490000000005</v>
      </c>
      <c r="AX29" s="135">
        <f>+'[2]Median Family Income-Quintiles'!AX29</f>
        <v>101626.8242</v>
      </c>
      <c r="AY29" s="316">
        <f>+'[2]Median Family Income-Quintiles'!AY29</f>
        <v>171735.19</v>
      </c>
      <c r="AZ29" s="135">
        <f>+'[2]Median Family Income-Quintiles'!AZ29</f>
        <v>21158.528999999999</v>
      </c>
      <c r="BA29" s="135">
        <f>+'[2]Median Family Income-Quintiles'!BA29</f>
        <v>46065.14028</v>
      </c>
      <c r="BB29" s="135">
        <f>+'[2]Median Family Income-Quintiles'!BB29</f>
        <v>72543.528000000006</v>
      </c>
      <c r="BC29" s="135">
        <f>+'[2]Median Family Income-Quintiles'!BC29</f>
        <v>105591.1352</v>
      </c>
      <c r="BD29" s="316">
        <f>+'[2]Median Family Income-Quintiles'!BD29</f>
        <v>174839.97797000001</v>
      </c>
      <c r="BE29" s="135">
        <f>+'[2]Median Family Income-Quintiles'!BE29</f>
        <v>22185.35</v>
      </c>
      <c r="BF29" s="135">
        <f>+'[2]Median Family Income-Quintiles'!BF29</f>
        <v>48404.4</v>
      </c>
      <c r="BG29" s="135">
        <f>+'[2]Median Family Income-Quintiles'!BG29</f>
        <v>75692.380499999999</v>
      </c>
      <c r="BH29" s="135">
        <f>+'[2]Median Family Income-Quintiles'!BH29</f>
        <v>109514.955</v>
      </c>
      <c r="BI29" s="316">
        <f>+'[2]Median Family Income-Quintiles'!BI29</f>
        <v>186558.625</v>
      </c>
      <c r="BJ29" s="131">
        <f>+'[2]Median Family Income-Quintiles'!BJ29</f>
        <v>24030.335999999999</v>
      </c>
      <c r="BK29" s="131">
        <f>+'[2]Median Family Income-Quintiles'!BK29</f>
        <v>50063.199999999997</v>
      </c>
      <c r="BL29" s="131">
        <f>+'[2]Median Family Income-Quintiles'!BL29</f>
        <v>77097.327999999994</v>
      </c>
      <c r="BM29" s="131">
        <f>+'[2]Median Family Income-Quintiles'!BM29</f>
        <v>112341.8208</v>
      </c>
      <c r="BN29" s="131">
        <f>+'[2]Median Family Income-Quintiles'!BN29</f>
        <v>190240.16</v>
      </c>
      <c r="BO29" s="136">
        <f>+'[2]Median Family Income-Quintiles'!BO29</f>
        <v>25290.4588</v>
      </c>
      <c r="BP29" s="135">
        <f>+'[2]Median Family Income-Quintiles'!BP29</f>
        <v>52495.334799999997</v>
      </c>
      <c r="BQ29" s="135">
        <f>+'[2]Median Family Income-Quintiles'!BQ29</f>
        <v>80607.039999999994</v>
      </c>
      <c r="BR29" s="135">
        <f>+'[2]Median Family Income-Quintiles'!BR29</f>
        <v>118089.31359999999</v>
      </c>
      <c r="BS29" s="135">
        <f>+'[2]Median Family Income-Quintiles'!BS29</f>
        <v>199603.18280000001</v>
      </c>
      <c r="BT29" s="136">
        <f>+'[2]Median Family Income-Quintiles'!BT29</f>
        <v>26290.914000000001</v>
      </c>
      <c r="BU29" s="135">
        <f>+'[2]Median Family Income-Quintiles'!BU29</f>
        <v>55615.394999999997</v>
      </c>
      <c r="BV29" s="135">
        <f>+'[2]Median Family Income-Quintiles'!BV29</f>
        <v>85142.113800000006</v>
      </c>
      <c r="BW29" s="135">
        <f>+'[2]Median Family Income-Quintiles'!BW29</f>
        <v>121646.0367</v>
      </c>
      <c r="BX29" s="135">
        <f>+'[2]Median Family Income-Quintiles'!BX29</f>
        <v>207293.745</v>
      </c>
    </row>
    <row r="30" spans="1:76">
      <c r="A30" s="135" t="s">
        <v>115</v>
      </c>
      <c r="B30" s="135">
        <f>+'[2]Median Family Income-Quintiles'!B30</f>
        <v>10280</v>
      </c>
      <c r="C30" s="131">
        <f>+'[2]Median Family Income-Quintiles'!C30</f>
        <v>26000</v>
      </c>
      <c r="D30" s="131">
        <f>+'[2]Median Family Income-Quintiles'!D30</f>
        <v>42131</v>
      </c>
      <c r="E30" s="131">
        <f>+'[2]Median Family Income-Quintiles'!E30</f>
        <v>66202</v>
      </c>
      <c r="F30" s="135">
        <f>+'[2]Median Family Income-Quintiles'!F30</f>
        <v>106632</v>
      </c>
      <c r="G30" s="136">
        <f>+'[2]Median Family Income-Quintiles'!G30</f>
        <v>11975</v>
      </c>
      <c r="H30" s="131">
        <f>+'[2]Median Family Income-Quintiles'!H30</f>
        <v>29262</v>
      </c>
      <c r="I30" s="131">
        <f>+'[2]Median Family Income-Quintiles'!I30</f>
        <v>47096</v>
      </c>
      <c r="J30" s="131">
        <f>+'[2]Median Family Income-Quintiles'!J30</f>
        <v>74067</v>
      </c>
      <c r="K30" s="135">
        <f>+'[2]Median Family Income-Quintiles'!K30</f>
        <v>124212</v>
      </c>
      <c r="L30" s="136">
        <f>+'[2]Median Family Income-Quintiles'!L30</f>
        <v>13000</v>
      </c>
      <c r="M30" s="131">
        <f>+'[2]Median Family Income-Quintiles'!M30</f>
        <v>31452</v>
      </c>
      <c r="N30" s="131">
        <f>+'[2]Median Family Income-Quintiles'!N30</f>
        <v>51415</v>
      </c>
      <c r="O30" s="131">
        <f>+'[2]Median Family Income-Quintiles'!O30</f>
        <v>77050</v>
      </c>
      <c r="P30" s="135">
        <f>+'[2]Median Family Income-Quintiles'!P30</f>
        <v>128000</v>
      </c>
      <c r="Q30" s="136">
        <f>+'[2]Median Family Income-Quintiles'!Q30</f>
        <v>14284</v>
      </c>
      <c r="R30" s="131">
        <f>+'[2]Median Family Income-Quintiles'!R30</f>
        <v>33200</v>
      </c>
      <c r="S30" s="131">
        <f>+'[2]Median Family Income-Quintiles'!S30</f>
        <v>55000</v>
      </c>
      <c r="T30" s="131">
        <f>+'[2]Median Family Income-Quintiles'!T30</f>
        <v>83424</v>
      </c>
      <c r="U30" s="135">
        <f>+'[2]Median Family Income-Quintiles'!U30</f>
        <v>140528</v>
      </c>
      <c r="V30" s="136">
        <f>+'[2]Median Family Income-Quintiles'!V30</f>
        <v>20719.77</v>
      </c>
      <c r="W30" s="131">
        <f>+'[2]Median Family Income-Quintiles'!W30</f>
        <v>45705.375</v>
      </c>
      <c r="X30" s="131">
        <f>+'[2]Median Family Income-Quintiles'!X30</f>
        <v>69776.872499999998</v>
      </c>
      <c r="Y30" s="131">
        <f>+'[2]Median Family Income-Quintiles'!Y30</f>
        <v>100654.408175</v>
      </c>
      <c r="Z30" s="135">
        <f>+'[2]Median Family Income-Quintiles'!Z30</f>
        <v>156718.6525</v>
      </c>
      <c r="AA30" s="136">
        <f>+'[2]Median Family Income-Quintiles'!AA30</f>
        <v>25052.3694</v>
      </c>
      <c r="AB30" s="131">
        <f>+'[2]Median Family Income-Quintiles'!AB30</f>
        <v>52141.516799999998</v>
      </c>
      <c r="AC30" s="131">
        <f>+'[2]Median Family Income-Quintiles'!AC30</f>
        <v>78008.597399999999</v>
      </c>
      <c r="AD30" s="131">
        <f>+'[2]Median Family Income-Quintiles'!AD30</f>
        <v>107949.234</v>
      </c>
      <c r="AE30" s="135">
        <f>+'[2]Median Family Income-Quintiles'!AE30</f>
        <v>173166.86556000001</v>
      </c>
      <c r="AF30" s="136">
        <f>+'[2]Median Family Income-Quintiles'!AF30</f>
        <v>22988.04</v>
      </c>
      <c r="AG30" s="131">
        <f>+'[2]Median Family Income-Quintiles'!AG30</f>
        <v>47975.040000000001</v>
      </c>
      <c r="AH30" s="131">
        <f>+'[2]Median Family Income-Quintiles'!AH30</f>
        <v>74961</v>
      </c>
      <c r="AI30" s="131">
        <f>+'[2]Median Family Income-Quintiles'!AI30</f>
        <v>103845.97199999999</v>
      </c>
      <c r="AJ30" s="135">
        <f>+'[2]Median Family Income-Quintiles'!AJ30</f>
        <v>167113.05600000001</v>
      </c>
      <c r="AK30" s="136">
        <f>+'[2]Median Family Income-Quintiles'!AK30</f>
        <v>22973.8272</v>
      </c>
      <c r="AL30" s="135">
        <f>+'[2]Median Family Income-Quintiles'!AL30</f>
        <v>49474.338400000001</v>
      </c>
      <c r="AM30" s="135">
        <f>+'[2]Median Family Income-Quintiles'!AM30</f>
        <v>76680.186400000006</v>
      </c>
      <c r="AN30" s="135">
        <f>+'[2]Median Family Income-Quintiles'!AN30</f>
        <v>107815.768</v>
      </c>
      <c r="AO30" s="135">
        <f>+'[2]Median Family Income-Quintiles'!AO30</f>
        <v>167265.584</v>
      </c>
      <c r="AP30" s="136">
        <f>+'[2]Median Family Income-Quintiles'!AP30</f>
        <v>21484.8007</v>
      </c>
      <c r="AQ30" s="135">
        <f>+'[2]Median Family Income-Quintiles'!AQ30</f>
        <v>48875.375999999997</v>
      </c>
      <c r="AR30" s="135">
        <f>+'[2]Median Family Income-Quintiles'!AR30</f>
        <v>74331.301000000007</v>
      </c>
      <c r="AS30" s="135">
        <f>+'[2]Median Family Income-Quintiles'!AS30</f>
        <v>105896.648</v>
      </c>
      <c r="AT30" s="316">
        <f>+'[2]Median Family Income-Quintiles'!AT30</f>
        <v>165972.63099999999</v>
      </c>
      <c r="AU30" s="135">
        <f>+'[2]Median Family Income-Quintiles'!AU30</f>
        <v>20911.284899999999</v>
      </c>
      <c r="AV30" s="135">
        <f>+'[2]Median Family Income-Quintiles'!AV30</f>
        <v>49924.429940000002</v>
      </c>
      <c r="AW30" s="135">
        <f>+'[2]Median Family Income-Quintiles'!AW30</f>
        <v>77078.794099999999</v>
      </c>
      <c r="AX30" s="135">
        <f>+'[2]Median Family Income-Quintiles'!AX30</f>
        <v>109405.4181</v>
      </c>
      <c r="AY30" s="316">
        <f>+'[2]Median Family Income-Quintiles'!AY30</f>
        <v>174765.81099999999</v>
      </c>
      <c r="AZ30" s="135">
        <f>+'[2]Median Family Income-Quintiles'!AZ30</f>
        <v>24181.175999999999</v>
      </c>
      <c r="BA30" s="135">
        <f>+'[2]Median Family Income-Quintiles'!BA30</f>
        <v>52513.453880000001</v>
      </c>
      <c r="BB30" s="135">
        <f>+'[2]Median Family Income-Quintiles'!BB30</f>
        <v>80603.92</v>
      </c>
      <c r="BC30" s="135">
        <f>+'[2]Median Family Income-Quintiles'!BC30</f>
        <v>116674.17419999999</v>
      </c>
      <c r="BD30" s="316">
        <f>+'[2]Median Family Income-Quintiles'!BD30</f>
        <v>186396.565</v>
      </c>
      <c r="BE30" s="135">
        <f>+'[2]Median Family Income-Quintiles'!BE30</f>
        <v>24605.57</v>
      </c>
      <c r="BF30" s="135">
        <f>+'[2]Median Family Income-Quintiles'!BF30</f>
        <v>54454.95</v>
      </c>
      <c r="BG30" s="135">
        <f>+'[2]Median Family Income-Quintiles'!BG30</f>
        <v>80674</v>
      </c>
      <c r="BH30" s="135">
        <f>+'[2]Median Family Income-Quintiles'!BH30</f>
        <v>113115.03225</v>
      </c>
      <c r="BI30" s="316">
        <f>+'[2]Median Family Income-Quintiles'!BI30</f>
        <v>180830.77100000001</v>
      </c>
      <c r="BJ30" s="131">
        <f>+'[2]Median Family Income-Quintiles'!BJ30</f>
        <v>27134.254400000002</v>
      </c>
      <c r="BK30" s="131">
        <f>+'[2]Median Family Income-Quintiles'!BK30</f>
        <v>57272.300799999997</v>
      </c>
      <c r="BL30" s="131">
        <f>+'[2]Median Family Income-Quintiles'!BL30</f>
        <v>84106.176000000007</v>
      </c>
      <c r="BM30" s="131">
        <f>+'[2]Median Family Income-Quintiles'!BM30</f>
        <v>122154.208</v>
      </c>
      <c r="BN30" s="131">
        <f>+'[2]Median Family Income-Quintiles'!BN30</f>
        <v>196047.49119999999</v>
      </c>
      <c r="BO30" s="136">
        <f>+'[2]Median Family Income-Quintiles'!BO30</f>
        <v>26902.599600000001</v>
      </c>
      <c r="BP30" s="135">
        <f>+'[2]Median Family Income-Quintiles'!BP30</f>
        <v>58520.711040000002</v>
      </c>
      <c r="BQ30" s="135">
        <f>+'[2]Median Family Income-Quintiles'!BQ30</f>
        <v>87660.156000000003</v>
      </c>
      <c r="BR30" s="135">
        <f>+'[2]Median Family Income-Quintiles'!BR30</f>
        <v>125948.5</v>
      </c>
      <c r="BS30" s="135">
        <f>+'[2]Median Family Income-Quintiles'!BS30</f>
        <v>212212.13903200001</v>
      </c>
      <c r="BT30" s="136">
        <f>+'[2]Median Family Income-Quintiles'!BT30</f>
        <v>25077.4872</v>
      </c>
      <c r="BU30" s="135">
        <f>+'[2]Median Family Income-Quintiles'!BU30</f>
        <v>58345.605300000003</v>
      </c>
      <c r="BV30" s="135">
        <f>+'[2]Median Family Income-Quintiles'!BV30</f>
        <v>91007.01</v>
      </c>
      <c r="BW30" s="135">
        <f>+'[2]Median Family Income-Quintiles'!BW30</f>
        <v>126600.8628</v>
      </c>
      <c r="BX30" s="135">
        <f>+'[2]Median Family Income-Quintiles'!BX30</f>
        <v>203248.989</v>
      </c>
    </row>
    <row r="31" spans="1:76">
      <c r="A31" s="135" t="s">
        <v>116</v>
      </c>
      <c r="B31" s="135">
        <f>+'[2]Median Family Income-Quintiles'!B31</f>
        <v>10857</v>
      </c>
      <c r="C31" s="131">
        <f>+'[2]Median Family Income-Quintiles'!C31</f>
        <v>22500</v>
      </c>
      <c r="D31" s="131">
        <f>+'[2]Median Family Income-Quintiles'!D31</f>
        <v>36008</v>
      </c>
      <c r="E31" s="131">
        <f>+'[2]Median Family Income-Quintiles'!E31</f>
        <v>52070</v>
      </c>
      <c r="F31" s="135">
        <f>+'[2]Median Family Income-Quintiles'!F31</f>
        <v>85210</v>
      </c>
      <c r="G31" s="136">
        <f>+'[2]Median Family Income-Quintiles'!G31</f>
        <v>11660</v>
      </c>
      <c r="H31" s="131">
        <f>+'[2]Median Family Income-Quintiles'!H31</f>
        <v>24210</v>
      </c>
      <c r="I31" s="131">
        <f>+'[2]Median Family Income-Quintiles'!I31</f>
        <v>38850</v>
      </c>
      <c r="J31" s="131">
        <f>+'[2]Median Family Income-Quintiles'!J31</f>
        <v>56130</v>
      </c>
      <c r="K31" s="135">
        <f>+'[2]Median Family Income-Quintiles'!K31</f>
        <v>92425</v>
      </c>
      <c r="L31" s="136">
        <f>+'[2]Median Family Income-Quintiles'!L31</f>
        <v>12264</v>
      </c>
      <c r="M31" s="131">
        <f>+'[2]Median Family Income-Quintiles'!M31</f>
        <v>26431</v>
      </c>
      <c r="N31" s="131">
        <f>+'[2]Median Family Income-Quintiles'!N31</f>
        <v>42576</v>
      </c>
      <c r="O31" s="131">
        <f>+'[2]Median Family Income-Quintiles'!O31</f>
        <v>61395</v>
      </c>
      <c r="P31" s="135">
        <f>+'[2]Median Family Income-Quintiles'!P31</f>
        <v>99268</v>
      </c>
      <c r="Q31" s="136">
        <f>+'[2]Median Family Income-Quintiles'!Q31</f>
        <v>14000</v>
      </c>
      <c r="R31" s="131">
        <f>+'[2]Median Family Income-Quintiles'!R31</f>
        <v>28736</v>
      </c>
      <c r="S31" s="131">
        <f>+'[2]Median Family Income-Quintiles'!S31</f>
        <v>44156</v>
      </c>
      <c r="T31" s="131">
        <f>+'[2]Median Family Income-Quintiles'!T31</f>
        <v>64000</v>
      </c>
      <c r="U31" s="135">
        <f>+'[2]Median Family Income-Quintiles'!U31</f>
        <v>102922</v>
      </c>
      <c r="V31" s="136">
        <f>+'[2]Median Family Income-Quintiles'!V31</f>
        <v>17266.474999999999</v>
      </c>
      <c r="W31" s="131">
        <f>+'[2]Median Family Income-Quintiles'!W31</f>
        <v>34532.949999999997</v>
      </c>
      <c r="X31" s="131">
        <f>+'[2]Median Family Income-Quintiles'!X31</f>
        <v>52002.559999999998</v>
      </c>
      <c r="Y31" s="131">
        <f>+'[2]Median Family Income-Quintiles'!Y31</f>
        <v>71605.087499999994</v>
      </c>
      <c r="Z31" s="135">
        <f>+'[2]Median Family Income-Quintiles'!Z31</f>
        <v>114365.005</v>
      </c>
      <c r="AA31" s="136">
        <f>+'[2]Median Family Income-Quintiles'!AA31</f>
        <v>18127.324199999999</v>
      </c>
      <c r="AB31" s="131">
        <f>+'[2]Median Family Income-Quintiles'!AB31</f>
        <v>37374.876300000004</v>
      </c>
      <c r="AC31" s="131">
        <f>+'[2]Median Family Income-Quintiles'!AC31</f>
        <v>54789.328200000004</v>
      </c>
      <c r="AD31" s="131">
        <f>+'[2]Median Family Income-Quintiles'!AD31</f>
        <v>76684.691699999996</v>
      </c>
      <c r="AE31" s="135">
        <f>+'[2]Median Family Income-Quintiles'!AE31</f>
        <v>124243.458</v>
      </c>
      <c r="AF31" s="136">
        <f>+'[2]Median Family Income-Quintiles'!AF31</f>
        <v>17690.795999999998</v>
      </c>
      <c r="AG31" s="131">
        <f>+'[2]Median Family Income-Quintiles'!AG31</f>
        <v>34981.800000000003</v>
      </c>
      <c r="AH31" s="131">
        <f>+'[2]Median Family Income-Quintiles'!AH31</f>
        <v>51473.22</v>
      </c>
      <c r="AI31" s="131">
        <f>+'[2]Median Family Income-Quintiles'!AI31</f>
        <v>74961</v>
      </c>
      <c r="AJ31" s="135">
        <f>+'[2]Median Family Income-Quintiles'!AJ31</f>
        <v>119937.60000000001</v>
      </c>
      <c r="AK31" s="136">
        <f>+'[2]Median Family Income-Quintiles'!AK31</f>
        <v>16827.320800000001</v>
      </c>
      <c r="AL31" s="135">
        <f>+'[2]Median Family Income-Quintiles'!AL31</f>
        <v>34863.790399999998</v>
      </c>
      <c r="AM31" s="135">
        <f>+'[2]Median Family Income-Quintiles'!AM31</f>
        <v>52597.972800000003</v>
      </c>
      <c r="AN31" s="135">
        <f>+'[2]Median Family Income-Quintiles'!AN31</f>
        <v>75350.122719999999</v>
      </c>
      <c r="AO31" s="135">
        <f>+'[2]Median Family Income-Quintiles'!AO31</f>
        <v>121519.4544</v>
      </c>
      <c r="AP31" s="136">
        <f>+'[2]Median Family Income-Quintiles'!AP31</f>
        <v>17126.746340000002</v>
      </c>
      <c r="AQ31" s="135">
        <f>+'[2]Median Family Income-Quintiles'!AQ31</f>
        <v>36249.237200000003</v>
      </c>
      <c r="AR31" s="135">
        <f>+'[2]Median Family Income-Quintiles'!AR31</f>
        <v>53966.561000000002</v>
      </c>
      <c r="AS31" s="135">
        <f>+'[2]Median Family Income-Quintiles'!AS31</f>
        <v>79524.309699999998</v>
      </c>
      <c r="AT31" s="316">
        <f>+'[2]Median Family Income-Quintiles'!AT31</f>
        <v>125243.151</v>
      </c>
      <c r="AU31" s="135">
        <f>+'[2]Median Family Income-Quintiles'!AU31</f>
        <v>18183.725999999999</v>
      </c>
      <c r="AV31" s="135">
        <f>+'[2]Median Family Income-Quintiles'!AV31</f>
        <v>35559.286399999997</v>
      </c>
      <c r="AW31" s="135">
        <f>+'[2]Median Family Income-Quintiles'!AW31</f>
        <v>55460.364300000001</v>
      </c>
      <c r="AX31" s="135">
        <f>+'[2]Median Family Income-Quintiles'!AX31</f>
        <v>77785.938999999998</v>
      </c>
      <c r="AY31" s="316">
        <f>+'[2]Median Family Income-Quintiles'!AY31</f>
        <v>127993.22689999999</v>
      </c>
      <c r="AZ31" s="135">
        <f>+'[2]Median Family Income-Quintiles'!AZ31</f>
        <v>18941.921200000001</v>
      </c>
      <c r="BA31" s="135">
        <f>+'[2]Median Family Income-Quintiles'!BA31</f>
        <v>37077.803200000002</v>
      </c>
      <c r="BB31" s="135">
        <f>+'[2]Median Family Income-Quintiles'!BB31</f>
        <v>55415.195</v>
      </c>
      <c r="BC31" s="135">
        <f>+'[2]Median Family Income-Quintiles'!BC31</f>
        <v>77581.273000000001</v>
      </c>
      <c r="BD31" s="316">
        <f>+'[2]Median Family Income-Quintiles'!BD31</f>
        <v>125943.625</v>
      </c>
      <c r="BE31" s="135">
        <f>+'[2]Median Family Income-Quintiles'!BE31</f>
        <v>18605.44125</v>
      </c>
      <c r="BF31" s="135">
        <f>+'[2]Median Family Income-Quintiles'!BF31</f>
        <v>38622.677499999998</v>
      </c>
      <c r="BG31" s="135">
        <f>+'[2]Median Family Income-Quintiles'!BG31</f>
        <v>58589.4925</v>
      </c>
      <c r="BH31" s="135">
        <f>+'[2]Median Family Income-Quintiles'!BH31</f>
        <v>82690.850000000006</v>
      </c>
      <c r="BI31" s="316">
        <f>+'[2]Median Family Income-Quintiles'!BI31</f>
        <v>138053.38250000001</v>
      </c>
      <c r="BJ31" s="131">
        <f>+'[2]Median Family Income-Quintiles'!BJ31</f>
        <v>18323.1312</v>
      </c>
      <c r="BK31" s="131">
        <f>+'[2]Median Family Income-Quintiles'!BK31</f>
        <v>39850.307200000003</v>
      </c>
      <c r="BL31" s="131">
        <f>+'[2]Median Family Income-Quintiles'!BL31</f>
        <v>60276.092799999999</v>
      </c>
      <c r="BM31" s="131">
        <f>+'[2]Median Family Income-Quintiles'!BM31</f>
        <v>87310.220799999996</v>
      </c>
      <c r="BN31" s="131">
        <f>+'[2]Median Family Income-Quintiles'!BN31</f>
        <v>135971.65119999999</v>
      </c>
      <c r="BO31" s="136">
        <f>+'[2]Median Family Income-Quintiles'!BO31</f>
        <v>20151.759999999998</v>
      </c>
      <c r="BP31" s="135">
        <f>+'[2]Median Family Income-Quintiles'!BP31</f>
        <v>42217.9372</v>
      </c>
      <c r="BQ31" s="135">
        <f>+'[2]Median Family Income-Quintiles'!BQ31</f>
        <v>63629.182200000003</v>
      </c>
      <c r="BR31" s="135">
        <f>+'[2]Median Family Income-Quintiles'!BR31</f>
        <v>90682.92</v>
      </c>
      <c r="BS31" s="135">
        <f>+'[2]Median Family Income-Quintiles'!BS31</f>
        <v>150130.61199999999</v>
      </c>
      <c r="BT31" s="136">
        <f>+'[2]Median Family Income-Quintiles'!BT31</f>
        <v>22751.752499999999</v>
      </c>
      <c r="BU31" s="135">
        <f>+'[2]Median Family Income-Quintiles'!BU31</f>
        <v>43177.770299999996</v>
      </c>
      <c r="BV31" s="135">
        <f>+'[2]Median Family Income-Quintiles'!BV31</f>
        <v>63098.193599999999</v>
      </c>
      <c r="BW31" s="135">
        <f>+'[2]Median Family Income-Quintiles'!BW31</f>
        <v>91007.01</v>
      </c>
      <c r="BX31" s="135">
        <f>+'[2]Median Family Income-Quintiles'!BX31</f>
        <v>146925.7617</v>
      </c>
    </row>
    <row r="32" spans="1:76">
      <c r="A32" s="135" t="s">
        <v>117</v>
      </c>
      <c r="B32" s="135">
        <f>+'[2]Median Family Income-Quintiles'!B32</f>
        <v>9156</v>
      </c>
      <c r="C32" s="131">
        <f>+'[2]Median Family Income-Quintiles'!C32</f>
        <v>20000</v>
      </c>
      <c r="D32" s="131">
        <f>+'[2]Median Family Income-Quintiles'!D32</f>
        <v>32900</v>
      </c>
      <c r="E32" s="131">
        <f>+'[2]Median Family Income-Quintiles'!E32</f>
        <v>47947</v>
      </c>
      <c r="F32" s="135">
        <f>+'[2]Median Family Income-Quintiles'!F32</f>
        <v>76614</v>
      </c>
      <c r="G32" s="136">
        <f>+'[2]Median Family Income-Quintiles'!G32</f>
        <v>9100</v>
      </c>
      <c r="H32" s="131">
        <f>+'[2]Median Family Income-Quintiles'!H32</f>
        <v>20607</v>
      </c>
      <c r="I32" s="131">
        <f>+'[2]Median Family Income-Quintiles'!I32</f>
        <v>35004</v>
      </c>
      <c r="J32" s="131">
        <f>+'[2]Median Family Income-Quintiles'!J32</f>
        <v>51659</v>
      </c>
      <c r="K32" s="135">
        <f>+'[2]Median Family Income-Quintiles'!K32</f>
        <v>84098</v>
      </c>
      <c r="L32" s="136">
        <f>+'[2]Median Family Income-Quintiles'!L32</f>
        <v>10000</v>
      </c>
      <c r="M32" s="131">
        <f>+'[2]Median Family Income-Quintiles'!M32</f>
        <v>22303</v>
      </c>
      <c r="N32" s="131">
        <f>+'[2]Median Family Income-Quintiles'!N32</f>
        <v>37689</v>
      </c>
      <c r="O32" s="131">
        <f>+'[2]Median Family Income-Quintiles'!O32</f>
        <v>55072</v>
      </c>
      <c r="P32" s="135">
        <f>+'[2]Median Family Income-Quintiles'!P32</f>
        <v>89100</v>
      </c>
      <c r="Q32" s="136">
        <f>+'[2]Median Family Income-Quintiles'!Q32</f>
        <v>10000</v>
      </c>
      <c r="R32" s="131">
        <f>+'[2]Median Family Income-Quintiles'!R32</f>
        <v>23108</v>
      </c>
      <c r="S32" s="131">
        <f>+'[2]Median Family Income-Quintiles'!S32</f>
        <v>37004</v>
      </c>
      <c r="T32" s="131">
        <f>+'[2]Median Family Income-Quintiles'!T32</f>
        <v>56549</v>
      </c>
      <c r="U32" s="135">
        <f>+'[2]Median Family Income-Quintiles'!U32</f>
        <v>89000</v>
      </c>
      <c r="V32" s="136">
        <f>+'[2]Median Family Income-Quintiles'!V32</f>
        <v>17266.474999999999</v>
      </c>
      <c r="W32" s="131">
        <f>+'[2]Median Family Income-Quintiles'!W32</f>
        <v>34533.965674999999</v>
      </c>
      <c r="X32" s="131">
        <f>+'[2]Median Family Income-Quintiles'!X32</f>
        <v>50011.837</v>
      </c>
      <c r="Y32" s="131">
        <f>+'[2]Median Family Income-Quintiles'!Y32</f>
        <v>69980.007500000007</v>
      </c>
      <c r="Z32" s="135">
        <f>+'[2]Median Family Income-Quintiles'!Z32</f>
        <v>108474.09</v>
      </c>
      <c r="AA32" s="136">
        <f>+'[2]Median Family Income-Quintiles'!AA32</f>
        <v>17414.4519</v>
      </c>
      <c r="AB32" s="131">
        <f>+'[2]Median Family Income-Quintiles'!AB32</f>
        <v>37680.392999999996</v>
      </c>
      <c r="AC32" s="131">
        <f>+'[2]Median Family Income-Quintiles'!AC32</f>
        <v>58251.8508</v>
      </c>
      <c r="AD32" s="131">
        <f>+'[2]Median Family Income-Quintiles'!AD32</f>
        <v>81196.154970000003</v>
      </c>
      <c r="AE32" s="135">
        <f>+'[2]Median Family Income-Quintiles'!AE32</f>
        <v>132390.57</v>
      </c>
      <c r="AF32" s="136">
        <f>+'[2]Median Family Income-Quintiles'!AF32</f>
        <v>17291.004000000001</v>
      </c>
      <c r="AG32" s="131">
        <f>+'[2]Median Family Income-Quintiles'!AG32</f>
        <v>36680.915999999997</v>
      </c>
      <c r="AH32" s="131">
        <f>+'[2]Median Family Income-Quintiles'!AH32</f>
        <v>55621.061999999998</v>
      </c>
      <c r="AI32" s="131">
        <f>+'[2]Median Family Income-Quintiles'!AI32</f>
        <v>79858.452000000005</v>
      </c>
      <c r="AJ32" s="135">
        <f>+'[2]Median Family Income-Quintiles'!AJ32</f>
        <v>121936.56</v>
      </c>
      <c r="AK32" s="136">
        <f>+'[2]Median Family Income-Quintiles'!AK32</f>
        <v>17633.419999999998</v>
      </c>
      <c r="AL32" s="135">
        <f>+'[2]Median Family Income-Quintiles'!AL32</f>
        <v>35468.364800000003</v>
      </c>
      <c r="AM32" s="135">
        <f>+'[2]Median Family Income-Quintiles'!AM32</f>
        <v>56426.944000000003</v>
      </c>
      <c r="AN32" s="135">
        <f>+'[2]Median Family Income-Quintiles'!AN32</f>
        <v>81012.969599999997</v>
      </c>
      <c r="AO32" s="135">
        <f>+'[2]Median Family Income-Quintiles'!AO32</f>
        <v>130386.5456</v>
      </c>
      <c r="AP32" s="136">
        <f>+'[2]Median Family Income-Quintiles'!AP32</f>
        <v>18531.913400000001</v>
      </c>
      <c r="AQ32" s="135">
        <f>+'[2]Median Family Income-Quintiles'!AQ32</f>
        <v>37471.121599999999</v>
      </c>
      <c r="AR32" s="135">
        <f>+'[2]Median Family Income-Quintiles'!AR32</f>
        <v>57021.271999999997</v>
      </c>
      <c r="AS32" s="135">
        <f>+'[2]Median Family Income-Quintiles'!AS32</f>
        <v>79829.780799999993</v>
      </c>
      <c r="AT32" s="316">
        <f>+'[2]Median Family Income-Quintiles'!AT32</f>
        <v>129316.099</v>
      </c>
      <c r="AU32" s="135">
        <f>+'[2]Median Family Income-Quintiles'!AU32</f>
        <v>19092.9123</v>
      </c>
      <c r="AV32" s="135">
        <f>+'[2]Median Family Income-Quintiles'!AV32</f>
        <v>37882.762499999997</v>
      </c>
      <c r="AW32" s="135">
        <f>+'[2]Median Family Income-Quintiles'!AW32</f>
        <v>58592.006000000001</v>
      </c>
      <c r="AX32" s="135">
        <f>+'[2]Median Family Income-Quintiles'!AX32</f>
        <v>82836.974000000002</v>
      </c>
      <c r="AY32" s="316">
        <f>+'[2]Median Family Income-Quintiles'!AY32</f>
        <v>131326.91</v>
      </c>
      <c r="AZ32" s="135">
        <f>+'[2]Median Family Income-Quintiles'!AZ32</f>
        <v>15117.265196</v>
      </c>
      <c r="BA32" s="135">
        <f>+'[2]Median Family Income-Quintiles'!BA32</f>
        <v>40100.450199999999</v>
      </c>
      <c r="BB32" s="135">
        <f>+'[2]Median Family Income-Quintiles'!BB32</f>
        <v>60452.94</v>
      </c>
      <c r="BC32" s="135">
        <f>+'[2]Median Family Income-Quintiles'!BC32</f>
        <v>85440.155199999994</v>
      </c>
      <c r="BD32" s="316">
        <f>+'[2]Median Family Income-Quintiles'!BD32</f>
        <v>141056.85999999999</v>
      </c>
      <c r="BE32" s="135">
        <f>+'[2]Median Family Income-Quintiles'!BE32</f>
        <v>19563.445</v>
      </c>
      <c r="BF32" s="135">
        <f>+'[2]Median Family Income-Quintiles'!BF32</f>
        <v>39933.629999999997</v>
      </c>
      <c r="BG32" s="135">
        <f>+'[2]Median Family Income-Quintiles'!BG32</f>
        <v>60303.815000000002</v>
      </c>
      <c r="BH32" s="135">
        <f>+'[2]Median Family Income-Quintiles'!BH32</f>
        <v>85716.125</v>
      </c>
      <c r="BI32" s="316">
        <f>+'[2]Median Family Income-Quintiles'!BI32</f>
        <v>150275.49350000001</v>
      </c>
      <c r="BJ32" s="131">
        <f>+'[2]Median Family Income-Quintiles'!BJ32</f>
        <v>19024.016</v>
      </c>
      <c r="BK32" s="131">
        <f>+'[2]Median Family Income-Quintiles'!BK32</f>
        <v>40951.6976</v>
      </c>
      <c r="BL32" s="131">
        <f>+'[2]Median Family Income-Quintiles'!BL32</f>
        <v>64281.148800000003</v>
      </c>
      <c r="BM32" s="131">
        <f>+'[2]Median Family Income-Quintiles'!BM32</f>
        <v>90113.76</v>
      </c>
      <c r="BN32" s="131">
        <f>+'[2]Median Family Income-Quintiles'!BN32</f>
        <v>150189.6</v>
      </c>
      <c r="BO32" s="136">
        <f>+'[2]Median Family Income-Quintiles'!BO32</f>
        <v>21763.900799999999</v>
      </c>
      <c r="BP32" s="135">
        <f>+'[2]Median Family Income-Quintiles'!BP32</f>
        <v>43326.284</v>
      </c>
      <c r="BQ32" s="135">
        <f>+'[2]Median Family Income-Quintiles'!BQ32</f>
        <v>65795.496400000004</v>
      </c>
      <c r="BR32" s="135">
        <f>+'[2]Median Family Income-Quintiles'!BR32</f>
        <v>92698.096000000005</v>
      </c>
      <c r="BS32" s="135">
        <f>+'[2]Median Family Income-Quintiles'!BS32</f>
        <v>150432.8884</v>
      </c>
      <c r="BT32" s="136">
        <f>+'[2]Median Family Income-Quintiles'!BT32</f>
        <v>22246.157999999999</v>
      </c>
      <c r="BU32" s="135">
        <f>+'[2]Median Family Income-Quintiles'!BU32</f>
        <v>45503.504999999997</v>
      </c>
      <c r="BV32" s="135">
        <f>+'[2]Median Family Income-Quintiles'!BV32</f>
        <v>69165.327600000004</v>
      </c>
      <c r="BW32" s="135">
        <f>+'[2]Median Family Income-Quintiles'!BW32</f>
        <v>101118.9</v>
      </c>
      <c r="BX32" s="135">
        <f>+'[2]Median Family Income-Quintiles'!BX32</f>
        <v>155723.106</v>
      </c>
    </row>
    <row r="33" spans="1:76">
      <c r="A33" s="135" t="s">
        <v>118</v>
      </c>
      <c r="B33" s="135">
        <f>+'[2]Median Family Income-Quintiles'!B33</f>
        <v>12100</v>
      </c>
      <c r="C33" s="131">
        <f>+'[2]Median Family Income-Quintiles'!C33</f>
        <v>25936</v>
      </c>
      <c r="D33" s="131">
        <f>+'[2]Median Family Income-Quintiles'!D33</f>
        <v>40039.5</v>
      </c>
      <c r="E33" s="131">
        <f>+'[2]Median Family Income-Quintiles'!E33</f>
        <v>57800</v>
      </c>
      <c r="F33" s="135">
        <f>+'[2]Median Family Income-Quintiles'!F33</f>
        <v>96671</v>
      </c>
      <c r="G33" s="136">
        <f>+'[2]Median Family Income-Quintiles'!G33</f>
        <v>13824</v>
      </c>
      <c r="H33" s="131">
        <f>+'[2]Median Family Income-Quintiles'!H33</f>
        <v>28034</v>
      </c>
      <c r="I33" s="131">
        <f>+'[2]Median Family Income-Quintiles'!I33</f>
        <v>42438</v>
      </c>
      <c r="J33" s="131">
        <f>+'[2]Median Family Income-Quintiles'!J33</f>
        <v>63000</v>
      </c>
      <c r="K33" s="135">
        <f>+'[2]Median Family Income-Quintiles'!K33</f>
        <v>110000</v>
      </c>
      <c r="L33" s="136">
        <f>+'[2]Median Family Income-Quintiles'!L33</f>
        <v>15080</v>
      </c>
      <c r="M33" s="131">
        <f>+'[2]Median Family Income-Quintiles'!M33</f>
        <v>30000</v>
      </c>
      <c r="N33" s="131">
        <f>+'[2]Median Family Income-Quintiles'!N33</f>
        <v>45822</v>
      </c>
      <c r="O33" s="131">
        <f>+'[2]Median Family Income-Quintiles'!O33</f>
        <v>67850</v>
      </c>
      <c r="P33" s="135">
        <f>+'[2]Median Family Income-Quintiles'!P33</f>
        <v>112500</v>
      </c>
      <c r="Q33" s="136">
        <f>+'[2]Median Family Income-Quintiles'!Q33</f>
        <v>15000</v>
      </c>
      <c r="R33" s="131">
        <f>+'[2]Median Family Income-Quintiles'!R33</f>
        <v>29000</v>
      </c>
      <c r="S33" s="131">
        <f>+'[2]Median Family Income-Quintiles'!S33</f>
        <v>46000</v>
      </c>
      <c r="T33" s="131">
        <f>+'[2]Median Family Income-Quintiles'!T33</f>
        <v>69201</v>
      </c>
      <c r="U33" s="135">
        <f>+'[2]Median Family Income-Quintiles'!U33</f>
        <v>117200</v>
      </c>
      <c r="V33" s="136">
        <f>+'[2]Median Family Income-Quintiles'!V33</f>
        <v>20313.5</v>
      </c>
      <c r="W33" s="131">
        <f>+'[2]Median Family Income-Quintiles'!W33</f>
        <v>40627</v>
      </c>
      <c r="X33" s="131">
        <f>+'[2]Median Family Income-Quintiles'!X33</f>
        <v>60940.5</v>
      </c>
      <c r="Y33" s="131">
        <f>+'[2]Median Family Income-Quintiles'!Y33</f>
        <v>85926.104999999996</v>
      </c>
      <c r="Z33" s="135">
        <f>+'[2]Median Family Income-Quintiles'!Z33</f>
        <v>141178.82500000001</v>
      </c>
      <c r="AA33" s="136">
        <f>+'[2]Median Family Income-Quintiles'!AA33</f>
        <v>21488.007900000001</v>
      </c>
      <c r="AB33" s="131">
        <f>+'[2]Median Family Income-Quintiles'!AB33</f>
        <v>43383.371400000004</v>
      </c>
      <c r="AC33" s="131">
        <f>+'[2]Median Family Income-Quintiles'!AC33</f>
        <v>65075.057099999998</v>
      </c>
      <c r="AD33" s="131">
        <f>+'[2]Median Family Income-Quintiles'!AD33</f>
        <v>91655.01</v>
      </c>
      <c r="AE33" s="135">
        <f>+'[2]Median Family Income-Quintiles'!AE33</f>
        <v>145935.14369999999</v>
      </c>
      <c r="AF33" s="136">
        <f>+'[2]Median Family Income-Quintiles'!AF33</f>
        <v>18990.12</v>
      </c>
      <c r="AG33" s="131">
        <f>+'[2]Median Family Income-Quintiles'!AG33</f>
        <v>39579.408000000003</v>
      </c>
      <c r="AH33" s="131">
        <f>+'[2]Median Family Income-Quintiles'!AH33</f>
        <v>60318.618000000002</v>
      </c>
      <c r="AI33" s="131">
        <f>+'[2]Median Family Income-Quintiles'!AI33</f>
        <v>87554.448000000004</v>
      </c>
      <c r="AJ33" s="135">
        <f>+'[2]Median Family Income-Quintiles'!AJ33</f>
        <v>139927.20000000001</v>
      </c>
      <c r="AK33" s="136">
        <f>+'[2]Median Family Income-Quintiles'!AK33</f>
        <v>17129.608</v>
      </c>
      <c r="AL33" s="135">
        <f>+'[2]Median Family Income-Quintiles'!AL33</f>
        <v>37695.213839999997</v>
      </c>
      <c r="AM33" s="135">
        <f>+'[2]Median Family Income-Quintiles'!AM33</f>
        <v>60155.152800000003</v>
      </c>
      <c r="AN33" s="135">
        <f>+'[2]Median Family Income-Quintiles'!AN33</f>
        <v>84841.940799999997</v>
      </c>
      <c r="AO33" s="135">
        <f>+'[2]Median Family Income-Quintiles'!AO33</f>
        <v>138044.48800000001</v>
      </c>
      <c r="AP33" s="136">
        <f>+'[2]Median Family Income-Quintiles'!AP33</f>
        <v>17004.5579</v>
      </c>
      <c r="AQ33" s="135">
        <f>+'[2]Median Family Income-Quintiles'!AQ33</f>
        <v>36860.179400000001</v>
      </c>
      <c r="AR33" s="135">
        <f>+'[2]Median Family Income-Quintiles'!AR33</f>
        <v>56003.035000000003</v>
      </c>
      <c r="AS33" s="135">
        <f>+'[2]Median Family Income-Quintiles'!AS33</f>
        <v>83699.081399999995</v>
      </c>
      <c r="AT33" s="316">
        <f>+'[2]Median Family Income-Quintiles'!AT33</f>
        <v>140516.70600000001</v>
      </c>
      <c r="AU33" s="135">
        <f>+'[2]Median Family Income-Quintiles'!AU33</f>
        <v>17274.539700000001</v>
      </c>
      <c r="AV33" s="135">
        <f>+'[2]Median Family Income-Quintiles'!AV33</f>
        <v>37781.741800000003</v>
      </c>
      <c r="AW33" s="135">
        <f>+'[2]Median Family Income-Quintiles'!AW33</f>
        <v>58086.902499999997</v>
      </c>
      <c r="AX33" s="135">
        <f>+'[2]Median Family Income-Quintiles'!AX33</f>
        <v>84857.388000000006</v>
      </c>
      <c r="AY33" s="316">
        <f>+'[2]Median Family Income-Quintiles'!AY33</f>
        <v>140923.87650000001</v>
      </c>
      <c r="AZ33" s="135">
        <f>+'[2]Median Family Income-Quintiles'!AZ33</f>
        <v>17229.087899999999</v>
      </c>
      <c r="BA33" s="135">
        <f>+'[2]Median Family Income-Quintiles'!BA33</f>
        <v>38689.881600000001</v>
      </c>
      <c r="BB33" s="135">
        <f>+'[2]Median Family Income-Quintiles'!BB33</f>
        <v>58542.627095999997</v>
      </c>
      <c r="BC33" s="135">
        <f>+'[2]Median Family Income-Quintiles'!BC33</f>
        <v>86649.214000000007</v>
      </c>
      <c r="BD33" s="316">
        <f>+'[2]Median Family Income-Quintiles'!BD33</f>
        <v>141459.87959999999</v>
      </c>
      <c r="BE33" s="135">
        <f>+'[2]Median Family Income-Quintiles'!BE33</f>
        <v>19059.232499999998</v>
      </c>
      <c r="BF33" s="135">
        <f>+'[2]Median Family Income-Quintiles'!BF33</f>
        <v>39842.871749999998</v>
      </c>
      <c r="BG33" s="135">
        <f>+'[2]Median Family Income-Quintiles'!BG33</f>
        <v>60505.5</v>
      </c>
      <c r="BH33" s="135">
        <f>+'[2]Median Family Income-Quintiles'!BH33</f>
        <v>88237.1875</v>
      </c>
      <c r="BI33" s="316">
        <f>+'[2]Median Family Income-Quintiles'!BI33</f>
        <v>146221.625</v>
      </c>
      <c r="BJ33" s="131">
        <f>+'[2]Median Family Income-Quintiles'!BJ33</f>
        <v>17722.372800000001</v>
      </c>
      <c r="BK33" s="131">
        <f>+'[2]Median Family Income-Quintiles'!BK33</f>
        <v>40050.559999999998</v>
      </c>
      <c r="BL33" s="131">
        <f>+'[2]Median Family Income-Quintiles'!BL33</f>
        <v>62078.368000000002</v>
      </c>
      <c r="BM33" s="131">
        <f>+'[2]Median Family Income-Quintiles'!BM33</f>
        <v>90113.76</v>
      </c>
      <c r="BN33" s="131">
        <f>+'[2]Median Family Income-Quintiles'!BN33</f>
        <v>151190.864</v>
      </c>
      <c r="BO33" s="136">
        <f>+'[2]Median Family Income-Quintiles'!BO33</f>
        <v>19446.448400000001</v>
      </c>
      <c r="BP33" s="135">
        <f>+'[2]Median Family Income-Quintiles'!BP33</f>
        <v>42318.696000000004</v>
      </c>
      <c r="BQ33" s="135">
        <f>+'[2]Median Family Income-Quintiles'!BQ33</f>
        <v>65493.22</v>
      </c>
      <c r="BR33" s="135">
        <f>+'[2]Median Family Income-Quintiles'!BR33</f>
        <v>95720.86</v>
      </c>
      <c r="BS33" s="135">
        <f>+'[2]Median Family Income-Quintiles'!BS33</f>
        <v>155168.552</v>
      </c>
      <c r="BT33" s="136">
        <f>+'[2]Median Family Income-Quintiles'!BT33</f>
        <v>21437.2068</v>
      </c>
      <c r="BU33" s="135">
        <f>+'[2]Median Family Income-Quintiles'!BU33</f>
        <v>45301.267200000002</v>
      </c>
      <c r="BV33" s="135">
        <f>+'[2]Median Family Income-Quintiles'!BV33</f>
        <v>67749.663</v>
      </c>
      <c r="BW33" s="135">
        <f>+'[2]Median Family Income-Quintiles'!BW33</f>
        <v>99399.878700000001</v>
      </c>
      <c r="BX33" s="135">
        <f>+'[2]Median Family Income-Quintiles'!BX33</f>
        <v>161790.24</v>
      </c>
    </row>
    <row r="34" spans="1:76">
      <c r="A34" s="135" t="s">
        <v>119</v>
      </c>
      <c r="B34" s="135">
        <f>+'[2]Median Family Income-Quintiles'!B34</f>
        <v>7600</v>
      </c>
      <c r="C34" s="131">
        <f>+'[2]Median Family Income-Quintiles'!C34</f>
        <v>18079</v>
      </c>
      <c r="D34" s="131">
        <f>+'[2]Median Family Income-Quintiles'!D34</f>
        <v>29600</v>
      </c>
      <c r="E34" s="131">
        <f>+'[2]Median Family Income-Quintiles'!E34</f>
        <v>47100</v>
      </c>
      <c r="F34" s="135">
        <f>+'[2]Median Family Income-Quintiles'!F34</f>
        <v>78865</v>
      </c>
      <c r="G34" s="136">
        <f>+'[2]Median Family Income-Quintiles'!G34</f>
        <v>8916</v>
      </c>
      <c r="H34" s="131">
        <f>+'[2]Median Family Income-Quintiles'!H34</f>
        <v>20200</v>
      </c>
      <c r="I34" s="131">
        <f>+'[2]Median Family Income-Quintiles'!I34</f>
        <v>34338.5</v>
      </c>
      <c r="J34" s="131">
        <f>+'[2]Median Family Income-Quintiles'!J34</f>
        <v>53895</v>
      </c>
      <c r="K34" s="135">
        <f>+'[2]Median Family Income-Quintiles'!K34</f>
        <v>84824</v>
      </c>
      <c r="L34" s="136">
        <f>+'[2]Median Family Income-Quintiles'!L34</f>
        <v>9100</v>
      </c>
      <c r="M34" s="131">
        <f>+'[2]Median Family Income-Quintiles'!M34</f>
        <v>21060</v>
      </c>
      <c r="N34" s="131">
        <f>+'[2]Median Family Income-Quintiles'!N34</f>
        <v>35998</v>
      </c>
      <c r="O34" s="131">
        <f>+'[2]Median Family Income-Quintiles'!O34</f>
        <v>55000</v>
      </c>
      <c r="P34" s="135">
        <f>+'[2]Median Family Income-Quintiles'!P34</f>
        <v>91808</v>
      </c>
      <c r="Q34" s="136">
        <f>+'[2]Median Family Income-Quintiles'!Q34</f>
        <v>10316</v>
      </c>
      <c r="R34" s="131">
        <f>+'[2]Median Family Income-Quintiles'!R34</f>
        <v>22815</v>
      </c>
      <c r="S34" s="131">
        <f>+'[2]Median Family Income-Quintiles'!S34</f>
        <v>38000</v>
      </c>
      <c r="T34" s="131">
        <f>+'[2]Median Family Income-Quintiles'!T34</f>
        <v>59993</v>
      </c>
      <c r="U34" s="135">
        <f>+'[2]Median Family Income-Quintiles'!U34</f>
        <v>102620</v>
      </c>
      <c r="V34" s="136">
        <f>+'[2]Median Family Income-Quintiles'!V34</f>
        <v>12899.0725</v>
      </c>
      <c r="W34" s="131">
        <f>+'[2]Median Family Income-Quintiles'!W34</f>
        <v>30470.25</v>
      </c>
      <c r="X34" s="131">
        <f>+'[2]Median Family Income-Quintiles'!X34</f>
        <v>47025.752500000002</v>
      </c>
      <c r="Y34" s="131">
        <f>+'[2]Median Family Income-Quintiles'!Y34</f>
        <v>72112.925000000003</v>
      </c>
      <c r="Z34" s="135">
        <f>+'[2]Median Family Income-Quintiles'!Z34</f>
        <v>121881</v>
      </c>
      <c r="AA34" s="136">
        <f>+'[2]Median Family Income-Quintiles'!AA34</f>
        <v>14970.318300000001</v>
      </c>
      <c r="AB34" s="131">
        <f>+'[2]Median Family Income-Quintiles'!AB34</f>
        <v>32282.9313</v>
      </c>
      <c r="AC34" s="131">
        <f>+'[2]Median Family Income-Quintiles'!AC34</f>
        <v>51937.839</v>
      </c>
      <c r="AD34" s="131">
        <f>+'[2]Median Family Income-Quintiles'!AD34</f>
        <v>80452.731</v>
      </c>
      <c r="AE34" s="135">
        <f>+'[2]Median Family Income-Quintiles'!AE34</f>
        <v>135954.93150000001</v>
      </c>
      <c r="AF34" s="136">
        <f>+'[2]Median Family Income-Quintiles'!AF34</f>
        <v>14892.252</v>
      </c>
      <c r="AG34" s="131">
        <f>+'[2]Median Family Income-Quintiles'!AG34</f>
        <v>32183.256000000001</v>
      </c>
      <c r="AH34" s="131">
        <f>+'[2]Median Family Income-Quintiles'!AH34</f>
        <v>52572.648000000001</v>
      </c>
      <c r="AI34" s="131">
        <f>+'[2]Median Family Income-Quintiles'!AI34</f>
        <v>79618.576799999995</v>
      </c>
      <c r="AJ34" s="135">
        <f>+'[2]Median Family Income-Quintiles'!AJ34</f>
        <v>129432.66</v>
      </c>
      <c r="AK34" s="136">
        <f>+'[2]Median Family Income-Quintiles'!AK34</f>
        <v>13099.111999999999</v>
      </c>
      <c r="AL34" s="135">
        <f>+'[2]Median Family Income-Quintiles'!AL34</f>
        <v>30228.720000000001</v>
      </c>
      <c r="AM34" s="135">
        <f>+'[2]Median Family Income-Quintiles'!AM34</f>
        <v>50713.715920000002</v>
      </c>
      <c r="AN34" s="135">
        <f>+'[2]Median Family Income-Quintiles'!AN34</f>
        <v>78594.672000000006</v>
      </c>
      <c r="AO34" s="135">
        <f>+'[2]Median Family Income-Quintiles'!AO34</f>
        <v>131797.21919999999</v>
      </c>
      <c r="AP34" s="136">
        <f>+'[2]Median Family Income-Quintiles'!AP34</f>
        <v>12829.7862</v>
      </c>
      <c r="AQ34" s="135">
        <f>+'[2]Median Family Income-Quintiles'!AQ34</f>
        <v>30547.11</v>
      </c>
      <c r="AR34" s="135">
        <f>+'[2]Median Family Income-Quintiles'!AR34</f>
        <v>51420.968500000003</v>
      </c>
      <c r="AS34" s="135">
        <f>+'[2]Median Family Income-Quintiles'!AS34</f>
        <v>80033.428199999995</v>
      </c>
      <c r="AT34" s="316">
        <f>+'[2]Median Family Income-Quintiles'!AT34</f>
        <v>139498.46900000001</v>
      </c>
      <c r="AU34" s="135">
        <f>+'[2]Median Family Income-Quintiles'!AU34</f>
        <v>12122.484</v>
      </c>
      <c r="AV34" s="135">
        <f>+'[2]Median Family Income-Quintiles'!AV34</f>
        <v>30306.21</v>
      </c>
      <c r="AW34" s="135">
        <f>+'[2]Median Family Income-Quintiles'!AW34</f>
        <v>50611.370699999999</v>
      </c>
      <c r="AX34" s="135">
        <f>+'[2]Median Family Income-Quintiles'!AX34</f>
        <v>80816.56</v>
      </c>
      <c r="AY34" s="316">
        <f>+'[2]Median Family Income-Quintiles'!AY34</f>
        <v>136377.94500000001</v>
      </c>
      <c r="AZ34" s="135">
        <f>+'[2]Median Family Income-Quintiles'!AZ34</f>
        <v>12896.627200000001</v>
      </c>
      <c r="BA34" s="135">
        <f>+'[2]Median Family Income-Quintiles'!BA34</f>
        <v>32241.567999999999</v>
      </c>
      <c r="BB34" s="135">
        <f>+'[2]Median Family Income-Quintiles'!BB34</f>
        <v>54407.646000000001</v>
      </c>
      <c r="BC34" s="135">
        <f>+'[2]Median Family Income-Quintiles'!BC34</f>
        <v>83928.831699999995</v>
      </c>
      <c r="BD34" s="316">
        <f>+'[2]Median Family Income-Quintiles'!BD34</f>
        <v>142330.40193600001</v>
      </c>
      <c r="BE34" s="135">
        <f>+'[2]Median Family Income-Quintiles'!BE34</f>
        <v>13008.682500000001</v>
      </c>
      <c r="BF34" s="135">
        <f>+'[2]Median Family Income-Quintiles'!BF34</f>
        <v>33278.025000000001</v>
      </c>
      <c r="BG34" s="135">
        <f>+'[2]Median Family Income-Quintiles'!BG34</f>
        <v>54454.95</v>
      </c>
      <c r="BH34" s="135">
        <f>+'[2]Median Family Income-Quintiles'!BH34</f>
        <v>82690.850000000006</v>
      </c>
      <c r="BI34" s="316">
        <f>+'[2]Median Family Income-Quintiles'!BI34</f>
        <v>140171.07500000001</v>
      </c>
      <c r="BJ34" s="131">
        <f>+'[2]Median Family Income-Quintiles'!BJ34</f>
        <v>15018.96</v>
      </c>
      <c r="BK34" s="131">
        <f>+'[2]Median Family Income-Quintiles'!BK34</f>
        <v>33141.838400000001</v>
      </c>
      <c r="BL34" s="131">
        <f>+'[2]Median Family Income-Quintiles'!BL34</f>
        <v>55069.52</v>
      </c>
      <c r="BM34" s="131">
        <f>+'[2]Median Family Income-Quintiles'!BM34</f>
        <v>84406.555200000003</v>
      </c>
      <c r="BN34" s="131">
        <f>+'[2]Median Family Income-Quintiles'!BN34</f>
        <v>147185.80799999999</v>
      </c>
      <c r="BO34" s="136">
        <f>+'[2]Median Family Income-Quintiles'!BO34</f>
        <v>14710.784799999999</v>
      </c>
      <c r="BP34" s="135">
        <f>+'[2]Median Family Income-Quintiles'!BP34</f>
        <v>35114.441800000001</v>
      </c>
      <c r="BQ34" s="135">
        <f>+'[2]Median Family Income-Quintiles'!BQ34</f>
        <v>56122.651599999997</v>
      </c>
      <c r="BR34" s="135">
        <f>+'[2]Median Family Income-Quintiles'!BR34</f>
        <v>86854.085600000006</v>
      </c>
      <c r="BS34" s="135">
        <f>+'[2]Median Family Income-Quintiles'!BS34</f>
        <v>149223.78279999999</v>
      </c>
      <c r="BT34" s="136">
        <f>+'[2]Median Family Income-Quintiles'!BT34</f>
        <v>14358.8838</v>
      </c>
      <c r="BU34" s="135">
        <f>+'[2]Median Family Income-Quintiles'!BU34</f>
        <v>35391.614999999998</v>
      </c>
      <c r="BV34" s="135">
        <f>+'[2]Median Family Income-Quintiles'!BV34</f>
        <v>58345.605300000003</v>
      </c>
      <c r="BW34" s="135">
        <f>+'[2]Median Family Income-Quintiles'!BW34</f>
        <v>89995.820999999996</v>
      </c>
      <c r="BX34" s="135">
        <f>+'[2]Median Family Income-Quintiles'!BX34</f>
        <v>151678.35</v>
      </c>
    </row>
    <row r="35" spans="1:76">
      <c r="A35" s="135" t="s">
        <v>120</v>
      </c>
      <c r="B35" s="135">
        <f>+'[2]Median Family Income-Quintiles'!B35</f>
        <v>10193</v>
      </c>
      <c r="C35" s="131">
        <f>+'[2]Median Family Income-Quintiles'!C35</f>
        <v>23000</v>
      </c>
      <c r="D35" s="131">
        <f>+'[2]Median Family Income-Quintiles'!D35</f>
        <v>39002</v>
      </c>
      <c r="E35" s="131">
        <f>+'[2]Median Family Income-Quintiles'!E35</f>
        <v>58577</v>
      </c>
      <c r="F35" s="135">
        <f>+'[2]Median Family Income-Quintiles'!F35</f>
        <v>100149</v>
      </c>
      <c r="G35" s="136">
        <f>+'[2]Median Family Income-Quintiles'!G35</f>
        <v>10800</v>
      </c>
      <c r="H35" s="131">
        <f>+'[2]Median Family Income-Quintiles'!H35</f>
        <v>25000</v>
      </c>
      <c r="I35" s="131">
        <f>+'[2]Median Family Income-Quintiles'!I35</f>
        <v>40895</v>
      </c>
      <c r="J35" s="131">
        <f>+'[2]Median Family Income-Quintiles'!J35</f>
        <v>61160</v>
      </c>
      <c r="K35" s="135">
        <f>+'[2]Median Family Income-Quintiles'!K35</f>
        <v>102520</v>
      </c>
      <c r="L35" s="136">
        <f>+'[2]Median Family Income-Quintiles'!L35</f>
        <v>12000</v>
      </c>
      <c r="M35" s="131">
        <f>+'[2]Median Family Income-Quintiles'!M35</f>
        <v>27000</v>
      </c>
      <c r="N35" s="131">
        <f>+'[2]Median Family Income-Quintiles'!N35</f>
        <v>43500</v>
      </c>
      <c r="O35" s="131">
        <f>+'[2]Median Family Income-Quintiles'!O35</f>
        <v>66000</v>
      </c>
      <c r="P35" s="135">
        <f>+'[2]Median Family Income-Quintiles'!P35</f>
        <v>110198</v>
      </c>
      <c r="Q35" s="136">
        <f>+'[2]Median Family Income-Quintiles'!Q35</f>
        <v>11720</v>
      </c>
      <c r="R35" s="131">
        <f>+'[2]Median Family Income-Quintiles'!R35</f>
        <v>27000</v>
      </c>
      <c r="S35" s="131">
        <f>+'[2]Median Family Income-Quintiles'!S35</f>
        <v>44000</v>
      </c>
      <c r="T35" s="131">
        <f>+'[2]Median Family Income-Quintiles'!T35</f>
        <v>68924</v>
      </c>
      <c r="U35" s="135">
        <f>+'[2]Median Family Income-Quintiles'!U35</f>
        <v>112600</v>
      </c>
      <c r="V35" s="136">
        <f>+'[2]Median Family Income-Quintiles'!V35</f>
        <v>17469.61</v>
      </c>
      <c r="W35" s="131">
        <f>+'[2]Median Family Income-Quintiles'!W35</f>
        <v>37275.272499999999</v>
      </c>
      <c r="X35" s="131">
        <f>+'[2]Median Family Income-Quintiles'!X35</f>
        <v>55862.125</v>
      </c>
      <c r="Y35" s="131">
        <f>+'[2]Median Family Income-Quintiles'!Y35</f>
        <v>80238.324999999997</v>
      </c>
      <c r="Z35" s="135">
        <f>+'[2]Median Family Income-Quintiles'!Z35</f>
        <v>132037.75</v>
      </c>
      <c r="AA35" s="136">
        <f>+'[2]Median Family Income-Quintiles'!AA35</f>
        <v>18331.002</v>
      </c>
      <c r="AB35" s="131">
        <f>+'[2]Median Family Income-Quintiles'!AB35</f>
        <v>39717.171000000002</v>
      </c>
      <c r="AC35" s="131">
        <f>+'[2]Median Family Income-Quintiles'!AC35</f>
        <v>61103.34</v>
      </c>
      <c r="AD35" s="131">
        <f>+'[2]Median Family Income-Quintiles'!AD35</f>
        <v>87785.131800000003</v>
      </c>
      <c r="AE35" s="135">
        <f>+'[2]Median Family Income-Quintiles'!AE35</f>
        <v>142584.64389000001</v>
      </c>
      <c r="AF35" s="136">
        <f>+'[2]Median Family Income-Quintiles'!AF35</f>
        <v>17291.004000000001</v>
      </c>
      <c r="AG35" s="131">
        <f>+'[2]Median Family Income-Quintiles'!AG35</f>
        <v>38449.995600000002</v>
      </c>
      <c r="AH35" s="131">
        <f>+'[2]Median Family Income-Quintiles'!AH35</f>
        <v>59868.851999999999</v>
      </c>
      <c r="AI35" s="131">
        <f>+'[2]Median Family Income-Quintiles'!AI35</f>
        <v>86455.02</v>
      </c>
      <c r="AJ35" s="135">
        <f>+'[2]Median Family Income-Quintiles'!AJ35</f>
        <v>140736.7788</v>
      </c>
      <c r="AK35" s="136">
        <f>+'[2]Median Family Income-Quintiles'!AK35</f>
        <v>17028.845600000001</v>
      </c>
      <c r="AL35" s="135">
        <f>+'[2]Median Family Income-Quintiles'!AL35</f>
        <v>36274.464</v>
      </c>
      <c r="AM35" s="135">
        <f>+'[2]Median Family Income-Quintiles'!AM35</f>
        <v>56930.756000000001</v>
      </c>
      <c r="AN35" s="135">
        <f>+'[2]Median Family Income-Quintiles'!AN35</f>
        <v>83632.792000000001</v>
      </c>
      <c r="AO35" s="135">
        <f>+'[2]Median Family Income-Quintiles'!AO35</f>
        <v>138044.48800000001</v>
      </c>
      <c r="AP35" s="136">
        <f>+'[2]Median Family Income-Quintiles'!AP35</f>
        <v>16597.2631</v>
      </c>
      <c r="AQ35" s="135">
        <f>+'[2]Median Family Income-Quintiles'!AQ35</f>
        <v>37674.769</v>
      </c>
      <c r="AR35" s="135">
        <f>+'[2]Median Family Income-Quintiles'!AR35</f>
        <v>59057.745999999999</v>
      </c>
      <c r="AS35" s="135">
        <f>+'[2]Median Family Income-Quintiles'!AS35</f>
        <v>84513.671000000002</v>
      </c>
      <c r="AT35" s="316">
        <f>+'[2]Median Family Income-Quintiles'!AT35</f>
        <v>141229.4719</v>
      </c>
      <c r="AU35" s="135">
        <f>+'[2]Median Family Income-Quintiles'!AU35</f>
        <v>16971.477599999998</v>
      </c>
      <c r="AV35" s="135">
        <f>+'[2]Median Family Income-Quintiles'!AV35</f>
        <v>38084.803899999999</v>
      </c>
      <c r="AW35" s="135">
        <f>+'[2]Median Family Income-Quintiles'!AW35</f>
        <v>59602.213000000003</v>
      </c>
      <c r="AX35" s="135">
        <f>+'[2]Median Family Income-Quintiles'!AX35</f>
        <v>87888.009000000005</v>
      </c>
      <c r="AY35" s="316">
        <f>+'[2]Median Family Income-Quintiles'!AY35</f>
        <v>142843.26980000001</v>
      </c>
      <c r="AZ35" s="135">
        <f>+'[2]Median Family Income-Quintiles'!AZ35</f>
        <v>17732.862400000002</v>
      </c>
      <c r="BA35" s="135">
        <f>+'[2]Median Family Income-Quintiles'!BA35</f>
        <v>39395.1659</v>
      </c>
      <c r="BB35" s="135">
        <f>+'[2]Median Family Income-Quintiles'!BB35</f>
        <v>61460.489000000001</v>
      </c>
      <c r="BC35" s="135">
        <f>+'[2]Median Family Income-Quintiles'!BC35</f>
        <v>90175.635500000004</v>
      </c>
      <c r="BD35" s="316">
        <f>+'[2]Median Family Income-Quintiles'!BD35</f>
        <v>146396.86970000001</v>
      </c>
      <c r="BE35" s="135">
        <f>+'[2]Median Family Income-Quintiles'!BE35</f>
        <v>18151.650000000001</v>
      </c>
      <c r="BF35" s="135">
        <f>+'[2]Median Family Income-Quintiles'!BF35</f>
        <v>40337</v>
      </c>
      <c r="BG35" s="135">
        <f>+'[2]Median Family Income-Quintiles'!BG35</f>
        <v>62522.35</v>
      </c>
      <c r="BH35" s="135">
        <f>+'[2]Median Family Income-Quintiles'!BH35</f>
        <v>93380.154999999999</v>
      </c>
      <c r="BI35" s="316">
        <f>+'[2]Median Family Income-Quintiles'!BI35</f>
        <v>159532.83499999999</v>
      </c>
      <c r="BJ35" s="131">
        <f>+'[2]Median Family Income-Quintiles'!BJ35</f>
        <v>19324.395199999999</v>
      </c>
      <c r="BK35" s="131">
        <f>+'[2]Median Family Income-Quintiles'!BK35</f>
        <v>42553.72</v>
      </c>
      <c r="BL35" s="131">
        <f>+'[2]Median Family Income-Quintiles'!BL35</f>
        <v>66584.055999999997</v>
      </c>
      <c r="BM35" s="131">
        <f>+'[2]Median Family Income-Quintiles'!BM35</f>
        <v>97122.607999999993</v>
      </c>
      <c r="BN35" s="131">
        <f>+'[2]Median Family Income-Quintiles'!BN35</f>
        <v>165208.56</v>
      </c>
      <c r="BO35" s="136">
        <f>+'[2]Median Family Income-Quintiles'!BO35</f>
        <v>22066.177199999998</v>
      </c>
      <c r="BP35" s="135">
        <f>+'[2]Median Family Income-Quintiles'!BP35</f>
        <v>45341.46</v>
      </c>
      <c r="BQ35" s="135">
        <f>+'[2]Median Family Income-Quintiles'!BQ35</f>
        <v>70027.365999999995</v>
      </c>
      <c r="BR35" s="135">
        <f>+'[2]Median Family Income-Quintiles'!BR35</f>
        <v>102773.976</v>
      </c>
      <c r="BS35" s="135">
        <f>+'[2]Median Family Income-Quintiles'!BS35</f>
        <v>178846.87</v>
      </c>
      <c r="BT35" s="136">
        <f>+'[2]Median Family Income-Quintiles'!BT35</f>
        <v>22246.157999999999</v>
      </c>
      <c r="BU35" s="135">
        <f>+'[2]Median Family Income-Quintiles'!BU35</f>
        <v>48334.834199999998</v>
      </c>
      <c r="BV35" s="135">
        <f>+'[2]Median Family Income-Quintiles'!BV35</f>
        <v>73311.202499999999</v>
      </c>
      <c r="BW35" s="135">
        <f>+'[2]Median Family Income-Quintiles'!BW35</f>
        <v>106174.845</v>
      </c>
      <c r="BX35" s="135">
        <f>+'[2]Median Family Income-Quintiles'!BX35</f>
        <v>181326.41148000001</v>
      </c>
    </row>
    <row r="36" spans="1:76">
      <c r="A36" s="135" t="s">
        <v>121</v>
      </c>
      <c r="B36" s="135">
        <f>+'[2]Median Family Income-Quintiles'!B36</f>
        <v>14120</v>
      </c>
      <c r="C36" s="131">
        <f>+'[2]Median Family Income-Quintiles'!C36</f>
        <v>30150</v>
      </c>
      <c r="D36" s="131">
        <f>+'[2]Median Family Income-Quintiles'!D36</f>
        <v>44656</v>
      </c>
      <c r="E36" s="131">
        <f>+'[2]Median Family Income-Quintiles'!E36</f>
        <v>60805</v>
      </c>
      <c r="F36" s="135">
        <f>+'[2]Median Family Income-Quintiles'!F36</f>
        <v>95883</v>
      </c>
      <c r="G36" s="136">
        <f>+'[2]Median Family Income-Quintiles'!G36</f>
        <v>14346</v>
      </c>
      <c r="H36" s="131">
        <f>+'[2]Median Family Income-Quintiles'!H36</f>
        <v>32334</v>
      </c>
      <c r="I36" s="131">
        <f>+'[2]Median Family Income-Quintiles'!I36</f>
        <v>48800</v>
      </c>
      <c r="J36" s="131">
        <f>+'[2]Median Family Income-Quintiles'!J36</f>
        <v>67616</v>
      </c>
      <c r="K36" s="135">
        <f>+'[2]Median Family Income-Quintiles'!K36</f>
        <v>105606</v>
      </c>
      <c r="L36" s="136">
        <f>+'[2]Median Family Income-Quintiles'!L36</f>
        <v>15005</v>
      </c>
      <c r="M36" s="131">
        <f>+'[2]Median Family Income-Quintiles'!M36</f>
        <v>34000</v>
      </c>
      <c r="N36" s="131">
        <f>+'[2]Median Family Income-Quintiles'!N36</f>
        <v>51910</v>
      </c>
      <c r="O36" s="131">
        <f>+'[2]Median Family Income-Quintiles'!O36</f>
        <v>73430</v>
      </c>
      <c r="P36" s="135">
        <f>+'[2]Median Family Income-Quintiles'!P36</f>
        <v>111669</v>
      </c>
      <c r="Q36" s="136">
        <f>+'[2]Median Family Income-Quintiles'!Q36</f>
        <v>15382</v>
      </c>
      <c r="R36" s="131">
        <f>+'[2]Median Family Income-Quintiles'!R36</f>
        <v>35029</v>
      </c>
      <c r="S36" s="131">
        <f>+'[2]Median Family Income-Quintiles'!S36</f>
        <v>51363</v>
      </c>
      <c r="T36" s="131">
        <f>+'[2]Median Family Income-Quintiles'!T36</f>
        <v>73540</v>
      </c>
      <c r="U36" s="135">
        <f>+'[2]Median Family Income-Quintiles'!U36</f>
        <v>119900</v>
      </c>
      <c r="V36" s="136">
        <f>+'[2]Median Family Income-Quintiles'!V36</f>
        <v>20313.5</v>
      </c>
      <c r="W36" s="131">
        <f>+'[2]Median Family Income-Quintiles'!W36</f>
        <v>40017.595000000001</v>
      </c>
      <c r="X36" s="131">
        <f>+'[2]Median Family Income-Quintiles'!X36</f>
        <v>58604.447500000002</v>
      </c>
      <c r="Y36" s="131">
        <f>+'[2]Median Family Income-Quintiles'!Y36</f>
        <v>81254</v>
      </c>
      <c r="Z36" s="135">
        <f>+'[2]Median Family Income-Quintiles'!Z36</f>
        <v>129600.13</v>
      </c>
      <c r="AA36" s="136">
        <f>+'[2]Median Family Income-Quintiles'!AA36</f>
        <v>23321.108100000001</v>
      </c>
      <c r="AB36" s="131">
        <f>+'[2]Median Family Income-Quintiles'!AB36</f>
        <v>44809.116000000002</v>
      </c>
      <c r="AC36" s="131">
        <f>+'[2]Median Family Income-Quintiles'!AC36</f>
        <v>64158.506999999998</v>
      </c>
      <c r="AD36" s="131">
        <f>+'[2]Median Family Income-Quintiles'!AD36</f>
        <v>90331.104300000006</v>
      </c>
      <c r="AE36" s="135">
        <f>+'[2]Median Family Income-Quintiles'!AE36</f>
        <v>142625.37945000001</v>
      </c>
      <c r="AF36" s="136">
        <f>+'[2]Median Family Income-Quintiles'!AF36</f>
        <v>21988.560000000001</v>
      </c>
      <c r="AG36" s="131">
        <f>+'[2]Median Family Income-Quintiles'!AG36</f>
        <v>43567.333200000001</v>
      </c>
      <c r="AH36" s="131">
        <f>+'[2]Median Family Income-Quintiles'!AH36</f>
        <v>63476.974800000004</v>
      </c>
      <c r="AI36" s="131">
        <f>+'[2]Median Family Income-Quintiles'!AI36</f>
        <v>88453.98</v>
      </c>
      <c r="AJ36" s="135">
        <f>+'[2]Median Family Income-Quintiles'!AJ36</f>
        <v>142825.69200000001</v>
      </c>
      <c r="AK36" s="136">
        <f>+'[2]Median Family Income-Quintiles'!AK36</f>
        <v>19950.9552</v>
      </c>
      <c r="AL36" s="135">
        <f>+'[2]Median Family Income-Quintiles'!AL36</f>
        <v>41413.346400000002</v>
      </c>
      <c r="AM36" s="135">
        <f>+'[2]Median Family Income-Quintiles'!AM36</f>
        <v>60961.252</v>
      </c>
      <c r="AN36" s="135">
        <f>+'[2]Median Family Income-Quintiles'!AN36</f>
        <v>85648.04</v>
      </c>
      <c r="AO36" s="135">
        <f>+'[2]Median Family Income-Quintiles'!AO36</f>
        <v>137036.864</v>
      </c>
      <c r="AP36" s="136">
        <f>+'[2]Median Family Income-Quintiles'!AP36</f>
        <v>19855.621500000001</v>
      </c>
      <c r="AQ36" s="135">
        <f>+'[2]Median Family Income-Quintiles'!AQ36</f>
        <v>42358.659200000002</v>
      </c>
      <c r="AR36" s="135">
        <f>+'[2]Median Family Income-Quintiles'!AR36</f>
        <v>63130.694000000003</v>
      </c>
      <c r="AS36" s="135">
        <f>+'[2]Median Family Income-Quintiles'!AS36</f>
        <v>89604.856</v>
      </c>
      <c r="AT36" s="316">
        <f>+'[2]Median Family Income-Quintiles'!AT36</f>
        <v>139702.1164</v>
      </c>
      <c r="AU36" s="135">
        <f>+'[2]Median Family Income-Quintiles'!AU36</f>
        <v>21113.326300000001</v>
      </c>
      <c r="AV36" s="135">
        <f>+'[2]Median Family Income-Quintiles'!AV36</f>
        <v>44449.108</v>
      </c>
      <c r="AW36" s="135">
        <f>+'[2]Median Family Income-Quintiles'!AW36</f>
        <v>65360.392899999999</v>
      </c>
      <c r="AX36" s="135">
        <f>+'[2]Median Family Income-Quintiles'!AX36</f>
        <v>91524.754199999996</v>
      </c>
      <c r="AY36" s="316">
        <f>+'[2]Median Family Income-Quintiles'!AY36</f>
        <v>146378.99429999999</v>
      </c>
      <c r="AZ36" s="135">
        <f>+'[2]Median Family Income-Quintiles'!AZ36</f>
        <v>21662.303500000002</v>
      </c>
      <c r="BA36" s="135">
        <f>+'[2]Median Family Income-Quintiles'!BA36</f>
        <v>45339.705000000002</v>
      </c>
      <c r="BB36" s="135">
        <f>+'[2]Median Family Income-Quintiles'!BB36</f>
        <v>68110.312399999995</v>
      </c>
      <c r="BC36" s="135">
        <f>+'[2]Median Family Income-Quintiles'!BC36</f>
        <v>95213.380499999999</v>
      </c>
      <c r="BD36" s="316">
        <f>+'[2]Median Family Income-Quintiles'!BD36</f>
        <v>151132.35</v>
      </c>
      <c r="BE36" s="135">
        <f>+'[2]Median Family Income-Quintiles'!BE36</f>
        <v>23496.302500000002</v>
      </c>
      <c r="BF36" s="135">
        <f>+'[2]Median Family Income-Quintiles'!BF36</f>
        <v>47799.345000000001</v>
      </c>
      <c r="BG36" s="135">
        <f>+'[2]Median Family Income-Quintiles'!BG36</f>
        <v>68683.826749999993</v>
      </c>
      <c r="BH36" s="135">
        <f>+'[2]Median Family Income-Quintiles'!BH36</f>
        <v>97534.865999999995</v>
      </c>
      <c r="BI36" s="316">
        <f>+'[2]Median Family Income-Quintiles'!BI36</f>
        <v>153885.655</v>
      </c>
      <c r="BJ36" s="131">
        <f>+'[2]Median Family Income-Quintiles'!BJ36</f>
        <v>24030.335999999999</v>
      </c>
      <c r="BK36" s="131">
        <f>+'[2]Median Family Income-Quintiles'!BK36</f>
        <v>48561.303999999996</v>
      </c>
      <c r="BL36" s="131">
        <f>+'[2]Median Family Income-Quintiles'!BL36</f>
        <v>71289.996799999994</v>
      </c>
      <c r="BM36" s="131">
        <f>+'[2]Median Family Income-Quintiles'!BM36</f>
        <v>99826.020799999998</v>
      </c>
      <c r="BN36" s="131">
        <f>+'[2]Median Family Income-Quintiles'!BN36</f>
        <v>165348.73696000001</v>
      </c>
      <c r="BO36" s="136">
        <f>+'[2]Median Family Income-Quintiles'!BO36</f>
        <v>25189.7</v>
      </c>
      <c r="BP36" s="135">
        <f>+'[2]Median Family Income-Quintiles'!BP36</f>
        <v>50782.4352</v>
      </c>
      <c r="BQ36" s="135">
        <f>+'[2]Median Family Income-Quintiles'!BQ36</f>
        <v>74057.717999999993</v>
      </c>
      <c r="BR36" s="135">
        <f>+'[2]Median Family Income-Quintiles'!BR36</f>
        <v>102773.976</v>
      </c>
      <c r="BS36" s="135">
        <f>+'[2]Median Family Income-Quintiles'!BS36</f>
        <v>168267.196</v>
      </c>
      <c r="BT36" s="136">
        <f>+'[2]Median Family Income-Quintiles'!BT36</f>
        <v>26290.914000000001</v>
      </c>
      <c r="BU36" s="135">
        <f>+'[2]Median Family Income-Quintiles'!BU36</f>
        <v>53593.017</v>
      </c>
      <c r="BV36" s="135">
        <f>+'[2]Median Family Income-Quintiles'!BV36</f>
        <v>77355.958499999993</v>
      </c>
      <c r="BW36" s="135">
        <f>+'[2]Median Family Income-Quintiles'!BW36</f>
        <v>108702.8175</v>
      </c>
      <c r="BX36" s="135">
        <f>+'[2]Median Family Income-Quintiles'!BX36</f>
        <v>176553.59940000001</v>
      </c>
    </row>
    <row r="37" spans="1:76">
      <c r="A37" s="135" t="s">
        <v>122</v>
      </c>
      <c r="B37" s="135">
        <f>+'[2]Median Family Income-Quintiles'!B37</f>
        <v>10978</v>
      </c>
      <c r="C37" s="131">
        <f>+'[2]Median Family Income-Quintiles'!C37</f>
        <v>28155</v>
      </c>
      <c r="D37" s="131">
        <f>+'[2]Median Family Income-Quintiles'!D37</f>
        <v>45000</v>
      </c>
      <c r="E37" s="131">
        <f>+'[2]Median Family Income-Quintiles'!E37</f>
        <v>64634</v>
      </c>
      <c r="F37" s="135">
        <f>+'[2]Median Family Income-Quintiles'!F37</f>
        <v>110398</v>
      </c>
      <c r="G37" s="136">
        <f>+'[2]Median Family Income-Quintiles'!G37</f>
        <v>12420</v>
      </c>
      <c r="H37" s="131">
        <f>+'[2]Median Family Income-Quintiles'!H37</f>
        <v>29600</v>
      </c>
      <c r="I37" s="131">
        <f>+'[2]Median Family Income-Quintiles'!I37</f>
        <v>47053.5</v>
      </c>
      <c r="J37" s="131">
        <f>+'[2]Median Family Income-Quintiles'!J37</f>
        <v>69610</v>
      </c>
      <c r="K37" s="135">
        <f>+'[2]Median Family Income-Quintiles'!K37</f>
        <v>113600</v>
      </c>
      <c r="L37" s="136">
        <f>+'[2]Median Family Income-Quintiles'!L37</f>
        <v>12052</v>
      </c>
      <c r="M37" s="131">
        <f>+'[2]Median Family Income-Quintiles'!M37</f>
        <v>28300</v>
      </c>
      <c r="N37" s="131">
        <f>+'[2]Median Family Income-Quintiles'!N37</f>
        <v>46004</v>
      </c>
      <c r="O37" s="131">
        <f>+'[2]Median Family Income-Quintiles'!O37</f>
        <v>71450</v>
      </c>
      <c r="P37" s="135">
        <f>+'[2]Median Family Income-Quintiles'!P37</f>
        <v>118200</v>
      </c>
      <c r="Q37" s="136">
        <f>+'[2]Median Family Income-Quintiles'!Q37</f>
        <v>12210</v>
      </c>
      <c r="R37" s="131">
        <f>+'[2]Median Family Income-Quintiles'!R37</f>
        <v>30000</v>
      </c>
      <c r="S37" s="131">
        <f>+'[2]Median Family Income-Quintiles'!S37</f>
        <v>50556</v>
      </c>
      <c r="T37" s="131">
        <f>+'[2]Median Family Income-Quintiles'!T37</f>
        <v>78317</v>
      </c>
      <c r="U37" s="135">
        <f>+'[2]Median Family Income-Quintiles'!U37</f>
        <v>128000</v>
      </c>
      <c r="V37" s="136">
        <f>+'[2]Median Family Income-Quintiles'!V37</f>
        <v>20313.5</v>
      </c>
      <c r="W37" s="131">
        <f>+'[2]Median Family Income-Quintiles'!W37</f>
        <v>41642.675000000003</v>
      </c>
      <c r="X37" s="131">
        <f>+'[2]Median Family Income-Quintiles'!X37</f>
        <v>63682.822500000002</v>
      </c>
      <c r="Y37" s="131">
        <f>+'[2]Median Family Income-Quintiles'!Y37</f>
        <v>90415.388500000001</v>
      </c>
      <c r="Z37" s="135">
        <f>+'[2]Median Family Income-Quintiles'!Z37</f>
        <v>146257.20000000001</v>
      </c>
      <c r="AA37" s="136">
        <f>+'[2]Median Family Income-Quintiles'!AA37</f>
        <v>21386.169000000002</v>
      </c>
      <c r="AB37" s="131">
        <f>+'[2]Median Family Income-Quintiles'!AB37</f>
        <v>46845.894</v>
      </c>
      <c r="AC37" s="131">
        <f>+'[2]Median Family Income-Quintiles'!AC37</f>
        <v>70778.035499999998</v>
      </c>
      <c r="AD37" s="131">
        <f>+'[2]Median Family Income-Quintiles'!AD37</f>
        <v>99802.122000000003</v>
      </c>
      <c r="AE37" s="135">
        <f>+'[2]Median Family Income-Quintiles'!AE37</f>
        <v>161485.94373</v>
      </c>
      <c r="AF37" s="136">
        <f>+'[2]Median Family Income-Quintiles'!AF37</f>
        <v>20389.392</v>
      </c>
      <c r="AG37" s="131">
        <f>+'[2]Median Family Income-Quintiles'!AG37</f>
        <v>44576.807999999997</v>
      </c>
      <c r="AH37" s="131">
        <f>+'[2]Median Family Income-Quintiles'!AH37</f>
        <v>67964.639999999999</v>
      </c>
      <c r="AI37" s="131">
        <f>+'[2]Median Family Income-Quintiles'!AI37</f>
        <v>99848.051999999996</v>
      </c>
      <c r="AJ37" s="135">
        <f>+'[2]Median Family Income-Quintiles'!AJ37</f>
        <v>158917.32</v>
      </c>
      <c r="AK37" s="136">
        <f>+'[2]Median Family Income-Quintiles'!AK37</f>
        <v>19447.143199999999</v>
      </c>
      <c r="AL37" s="135">
        <f>+'[2]Median Family Income-Quintiles'!AL37</f>
        <v>44335.455999999998</v>
      </c>
      <c r="AM37" s="135">
        <f>+'[2]Median Family Income-Quintiles'!AM37</f>
        <v>67510.808000000005</v>
      </c>
      <c r="AN37" s="135">
        <f>+'[2]Median Family Income-Quintiles'!AN37</f>
        <v>96731.903999999995</v>
      </c>
      <c r="AO37" s="135">
        <f>+'[2]Median Family Income-Quintiles'!AO37</f>
        <v>156685.53200000001</v>
      </c>
      <c r="AP37" s="136">
        <f>+'[2]Median Family Income-Quintiles'!AP37</f>
        <v>19407.59722</v>
      </c>
      <c r="AQ37" s="135">
        <f>+'[2]Median Family Income-Quintiles'!AQ37</f>
        <v>44598.780599999998</v>
      </c>
      <c r="AR37" s="135">
        <f>+'[2]Median Family Income-Quintiles'!AR37</f>
        <v>68527.350099999996</v>
      </c>
      <c r="AS37" s="135">
        <f>+'[2]Median Family Income-Quintiles'!AS37</f>
        <v>100601.8156</v>
      </c>
      <c r="AT37" s="316">
        <f>+'[2]Median Family Income-Quintiles'!AT37</f>
        <v>162917.92000000001</v>
      </c>
      <c r="AU37" s="135">
        <f>+'[2]Median Family Income-Quintiles'!AU37</f>
        <v>20205.150206999999</v>
      </c>
      <c r="AV37" s="135">
        <f>+'[2]Median Family Income-Quintiles'!AV37</f>
        <v>45459.315000000002</v>
      </c>
      <c r="AW37" s="135">
        <f>+'[2]Median Family Income-Quintiles'!AW37</f>
        <v>70613.469299999997</v>
      </c>
      <c r="AX37" s="135">
        <f>+'[2]Median Family Income-Quintiles'!AX37</f>
        <v>102536.0105</v>
      </c>
      <c r="AY37" s="316">
        <f>+'[2]Median Family Income-Quintiles'!AY37</f>
        <v>170724.98300000001</v>
      </c>
      <c r="AZ37" s="135">
        <f>+'[2]Median Family Income-Quintiles'!AZ37</f>
        <v>20352.489799999999</v>
      </c>
      <c r="BA37" s="135">
        <f>+'[2]Median Family Income-Quintiles'!BA37</f>
        <v>46044.989300000001</v>
      </c>
      <c r="BB37" s="135">
        <f>+'[2]Median Family Income-Quintiles'!BB37</f>
        <v>71535.979000000007</v>
      </c>
      <c r="BC37" s="135">
        <f>+'[2]Median Family Income-Quintiles'!BC37</f>
        <v>104785.09600000001</v>
      </c>
      <c r="BD37" s="316">
        <f>+'[2]Median Family Income-Quintiles'!BD37</f>
        <v>175414.28090000001</v>
      </c>
      <c r="BE37" s="135">
        <f>+'[2]Median Family Income-Quintiles'!BE37</f>
        <v>21176.924999999999</v>
      </c>
      <c r="BF37" s="135">
        <f>+'[2]Median Family Income-Quintiles'!BF37</f>
        <v>48303.557500000003</v>
      </c>
      <c r="BG37" s="135">
        <f>+'[2]Median Family Income-Quintiles'!BG37</f>
        <v>74623.45</v>
      </c>
      <c r="BH37" s="135">
        <f>+'[2]Median Family Income-Quintiles'!BH37</f>
        <v>108506.53</v>
      </c>
      <c r="BI37" s="316">
        <f>+'[2]Median Family Income-Quintiles'!BI37</f>
        <v>183533.35</v>
      </c>
      <c r="BJ37" s="131">
        <f>+'[2]Median Family Income-Quintiles'!BJ37</f>
        <v>23429.577600000001</v>
      </c>
      <c r="BK37" s="131">
        <f>+'[2]Median Family Income-Quintiles'!BK37</f>
        <v>50063.199999999997</v>
      </c>
      <c r="BL37" s="131">
        <f>+'[2]Median Family Income-Quintiles'!BL37</f>
        <v>76997.2016</v>
      </c>
      <c r="BM37" s="131">
        <f>+'[2]Median Family Income-Quintiles'!BM37</f>
        <v>112642.2</v>
      </c>
      <c r="BN37" s="131">
        <f>+'[2]Median Family Income-Quintiles'!BN37</f>
        <v>192242.68799999999</v>
      </c>
      <c r="BO37" s="136">
        <f>+'[2]Median Family Income-Quintiles'!BO37</f>
        <v>24282.870800000001</v>
      </c>
      <c r="BP37" s="135">
        <f>+'[2]Median Family Income-Quintiles'!BP37</f>
        <v>52797.611199999999</v>
      </c>
      <c r="BQ37" s="135">
        <f>+'[2]Median Family Income-Quintiles'!BQ37</f>
        <v>80607.039999999994</v>
      </c>
      <c r="BR37" s="135">
        <f>+'[2]Median Family Income-Quintiles'!BR37</f>
        <v>118069.16184</v>
      </c>
      <c r="BS37" s="135">
        <f>+'[2]Median Family Income-Quintiles'!BS37</f>
        <v>201517.6</v>
      </c>
      <c r="BT37" s="136">
        <f>+'[2]Median Family Income-Quintiles'!BT37</f>
        <v>25886.438399999999</v>
      </c>
      <c r="BU37" s="135">
        <f>+'[2]Median Family Income-Quintiles'!BU37</f>
        <v>55615.394999999997</v>
      </c>
      <c r="BV37" s="135">
        <f>+'[2]Median Family Income-Quintiles'!BV37</f>
        <v>84939.876000000004</v>
      </c>
      <c r="BW37" s="135">
        <f>+'[2]Median Family Income-Quintiles'!BW37</f>
        <v>123870.6525</v>
      </c>
      <c r="BX37" s="135">
        <f>+'[2]Median Family Income-Quintiles'!BX37</f>
        <v>212349.69</v>
      </c>
    </row>
    <row r="38" spans="1:76">
      <c r="A38" s="257" t="s">
        <v>123</v>
      </c>
      <c r="B38" s="257">
        <f>+'[2]Median Family Income-Quintiles'!B38</f>
        <v>10442</v>
      </c>
      <c r="C38" s="264">
        <f>+'[2]Median Family Income-Quintiles'!C38</f>
        <v>24018</v>
      </c>
      <c r="D38" s="264">
        <f>+'[2]Median Family Income-Quintiles'!D38</f>
        <v>37203</v>
      </c>
      <c r="E38" s="264">
        <f>+'[2]Median Family Income-Quintiles'!E38</f>
        <v>53712</v>
      </c>
      <c r="F38" s="257">
        <f>+'[2]Median Family Income-Quintiles'!F38</f>
        <v>85180</v>
      </c>
      <c r="G38" s="265">
        <f>+'[2]Median Family Income-Quintiles'!G38</f>
        <v>11615</v>
      </c>
      <c r="H38" s="264">
        <f>+'[2]Median Family Income-Quintiles'!H38</f>
        <v>26080</v>
      </c>
      <c r="I38" s="264">
        <f>+'[2]Median Family Income-Quintiles'!I38</f>
        <v>40265.5</v>
      </c>
      <c r="J38" s="264">
        <f>+'[2]Median Family Income-Quintiles'!J38</f>
        <v>58000</v>
      </c>
      <c r="K38" s="257">
        <f>+'[2]Median Family Income-Quintiles'!K38</f>
        <v>91322</v>
      </c>
      <c r="L38" s="265">
        <f>+'[2]Median Family Income-Quintiles'!L38</f>
        <v>13000</v>
      </c>
      <c r="M38" s="264">
        <f>+'[2]Median Family Income-Quintiles'!M38</f>
        <v>28734</v>
      </c>
      <c r="N38" s="264">
        <f>+'[2]Median Family Income-Quintiles'!N38</f>
        <v>44000</v>
      </c>
      <c r="O38" s="264">
        <f>+'[2]Median Family Income-Quintiles'!O38</f>
        <v>62630</v>
      </c>
      <c r="P38" s="257">
        <f>+'[2]Median Family Income-Quintiles'!P38</f>
        <v>96819</v>
      </c>
      <c r="Q38" s="265">
        <f>+'[2]Median Family Income-Quintiles'!Q38</f>
        <v>12950</v>
      </c>
      <c r="R38" s="264">
        <f>+'[2]Median Family Income-Quintiles'!R38</f>
        <v>29574</v>
      </c>
      <c r="S38" s="264">
        <f>+'[2]Median Family Income-Quintiles'!S38</f>
        <v>46000</v>
      </c>
      <c r="T38" s="264">
        <f>+'[2]Median Family Income-Quintiles'!T38</f>
        <v>67020</v>
      </c>
      <c r="U38" s="257">
        <f>+'[2]Median Family Income-Quintiles'!U38</f>
        <v>102000</v>
      </c>
      <c r="V38" s="265">
        <f>+'[2]Median Family Income-Quintiles'!V38</f>
        <v>19500.96</v>
      </c>
      <c r="W38" s="264">
        <f>+'[2]Median Family Income-Quintiles'!W38</f>
        <v>38494.082499999997</v>
      </c>
      <c r="X38" s="264">
        <f>+'[2]Median Family Income-Quintiles'!X38</f>
        <v>57284.07</v>
      </c>
      <c r="Y38" s="264">
        <f>+'[2]Median Family Income-Quintiles'!Y38</f>
        <v>81050.865000000005</v>
      </c>
      <c r="Z38" s="257">
        <f>+'[2]Median Family Income-Quintiles'!Z38</f>
        <v>126959.375</v>
      </c>
      <c r="AA38" s="265">
        <f>+'[2]Median Family Income-Quintiles'!AA38</f>
        <v>20775.135600000001</v>
      </c>
      <c r="AB38" s="264">
        <f>+'[2]Median Family Income-Quintiles'!AB38</f>
        <v>43790.726999999999</v>
      </c>
      <c r="AC38" s="264">
        <f>+'[2]Median Family Income-Quintiles'!AC38</f>
        <v>66195.285000000003</v>
      </c>
      <c r="AD38" s="264">
        <f>+'[2]Median Family Income-Quintiles'!AD38</f>
        <v>91145.815499999997</v>
      </c>
      <c r="AE38" s="257">
        <f>+'[2]Median Family Income-Quintiles'!AE38</f>
        <v>141556.071</v>
      </c>
      <c r="AF38" s="265">
        <f>+'[2]Median Family Income-Quintiles'!AF38</f>
        <v>23887.572</v>
      </c>
      <c r="AG38" s="264">
        <f>+'[2]Median Family Income-Quintiles'!AG38</f>
        <v>44976.6</v>
      </c>
      <c r="AH38" s="264">
        <f>+'[2]Median Family Income-Quintiles'!AH38</f>
        <v>66365.471999999994</v>
      </c>
      <c r="AI38" s="264">
        <f>+'[2]Median Family Income-Quintiles'!AI38</f>
        <v>90352.991999999998</v>
      </c>
      <c r="AJ38" s="257">
        <f>+'[2]Median Family Income-Quintiles'!AJ38</f>
        <v>136329.07199999999</v>
      </c>
      <c r="AK38" s="265">
        <f>+'[2]Median Family Income-Quintiles'!AK38</f>
        <v>22530.47264</v>
      </c>
      <c r="AL38" s="257">
        <f>+'[2]Median Family Income-Quintiles'!AL38</f>
        <v>48365.951999999997</v>
      </c>
      <c r="AM38" s="257">
        <f>+'[2]Median Family Income-Quintiles'!AM38</f>
        <v>67510.808000000005</v>
      </c>
      <c r="AN38" s="257">
        <f>+'[2]Median Family Income-Quintiles'!AN38</f>
        <v>94615.893599999996</v>
      </c>
      <c r="AO38" s="257">
        <f>+'[2]Median Family Income-Quintiles'!AO38</f>
        <v>143082.60800000001</v>
      </c>
      <c r="AP38" s="265">
        <f>+'[2]Median Family Income-Quintiles'!AP38</f>
        <v>21382.976999999999</v>
      </c>
      <c r="AQ38" s="257">
        <f>+'[2]Median Family Income-Quintiles'!AQ38</f>
        <v>43987.838400000001</v>
      </c>
      <c r="AR38" s="257">
        <f>+'[2]Median Family Income-Quintiles'!AR38</f>
        <v>69240.115999999995</v>
      </c>
      <c r="AS38" s="257">
        <f>+'[2]Median Family Income-Quintiles'!AS38</f>
        <v>94746.952850000001</v>
      </c>
      <c r="AT38" s="317">
        <f>+'[2]Median Family Income-Quintiles'!AT38</f>
        <v>138480.23199999999</v>
      </c>
      <c r="AU38" s="257">
        <f>+'[2]Median Family Income-Quintiles'!AU38</f>
        <v>20608.2228</v>
      </c>
      <c r="AV38" s="257">
        <f>+'[2]Median Family Income-Quintiles'!AV38</f>
        <v>45459.315000000002</v>
      </c>
      <c r="AW38" s="257">
        <f>+'[2]Median Family Income-Quintiles'!AW38</f>
        <v>68391.013900000005</v>
      </c>
      <c r="AX38" s="257">
        <f>+'[2]Median Family Income-Quintiles'!AX38</f>
        <v>92332.919800000003</v>
      </c>
      <c r="AY38" s="317">
        <f>+'[2]Median Family Income-Quintiles'!AY38</f>
        <v>146884.09779999999</v>
      </c>
      <c r="AZ38" s="257">
        <f>+'[2]Median Family Income-Quintiles'!AZ38</f>
        <v>24181.175999999999</v>
      </c>
      <c r="BA38" s="257">
        <f>+'[2]Median Family Income-Quintiles'!BA38</f>
        <v>48362.351999999999</v>
      </c>
      <c r="BB38" s="257">
        <f>+'[2]Median Family Income-Quintiles'!BB38</f>
        <v>72543.528000000006</v>
      </c>
      <c r="BC38" s="257">
        <f>+'[2]Median Family Income-Quintiles'!BC38</f>
        <v>100654.14509999999</v>
      </c>
      <c r="BD38" s="317">
        <f>+'[2]Median Family Income-Quintiles'!BD38</f>
        <v>155162.546</v>
      </c>
      <c r="BE38" s="257">
        <f>+'[2]Median Family Income-Quintiles'!BE38</f>
        <v>20975.24</v>
      </c>
      <c r="BF38" s="257">
        <f>+'[2]Median Family Income-Quintiles'!BF38</f>
        <v>47395.974999999999</v>
      </c>
      <c r="BG38" s="257">
        <f>+'[2]Median Family Income-Quintiles'!BG38</f>
        <v>73857.047000000006</v>
      </c>
      <c r="BH38" s="257">
        <f>+'[2]Median Family Income-Quintiles'!BH38</f>
        <v>101850.925</v>
      </c>
      <c r="BI38" s="317">
        <f>+'[2]Median Family Income-Quintiles'!BI38</f>
        <v>153280.6</v>
      </c>
      <c r="BJ38" s="362">
        <f>+'[2]Median Family Income-Quintiles'!BJ38</f>
        <v>26052.889279999999</v>
      </c>
      <c r="BK38" s="264">
        <f>+'[2]Median Family Income-Quintiles'!BK38</f>
        <v>52065.728000000003</v>
      </c>
      <c r="BL38" s="264">
        <f>+'[2]Median Family Income-Quintiles'!BL38</f>
        <v>75094.8</v>
      </c>
      <c r="BM38" s="264">
        <f>+'[2]Median Family Income-Quintiles'!BM38</f>
        <v>104982.5304</v>
      </c>
      <c r="BN38" s="264">
        <f>+'[2]Median Family Income-Quintiles'!BN38</f>
        <v>150189.6</v>
      </c>
      <c r="BO38" s="265">
        <f>+'[2]Median Family Income-Quintiles'!BO38</f>
        <v>24988.182400000002</v>
      </c>
      <c r="BP38" s="257">
        <f>+'[2]Median Family Income-Quintiles'!BP38</f>
        <v>47255.877200000003</v>
      </c>
      <c r="BQ38" s="257">
        <f>+'[2]Median Family Income-Quintiles'!BQ38</f>
        <v>73705.0622</v>
      </c>
      <c r="BR38" s="257">
        <f>+'[2]Median Family Income-Quintiles'!BR38</f>
        <v>101564.8704</v>
      </c>
      <c r="BS38" s="257">
        <f>+'[2]Median Family Income-Quintiles'!BS38</f>
        <v>150130.61199999999</v>
      </c>
      <c r="BT38" s="265">
        <f>+'[2]Median Family Income-Quintiles'!BT38</f>
        <v>24369.654900000001</v>
      </c>
      <c r="BU38" s="257">
        <f>+'[2]Median Family Income-Quintiles'!BU38</f>
        <v>50276.317080000001</v>
      </c>
      <c r="BV38" s="257">
        <f>+'[2]Median Family Income-Quintiles'!BV38</f>
        <v>73816.797000000006</v>
      </c>
      <c r="BW38" s="257">
        <f>+'[2]Median Family Income-Quintiles'!BW38</f>
        <v>103343.51579999999</v>
      </c>
      <c r="BX38" s="257">
        <f>+'[2]Median Family Income-Quintiles'!BX38</f>
        <v>153801.8469</v>
      </c>
    </row>
    <row r="39" spans="1:76">
      <c r="A39" s="266" t="s">
        <v>167</v>
      </c>
      <c r="B39" s="138">
        <f>+'[2]Median Family Income-Quintiles'!B39</f>
        <v>11448</v>
      </c>
      <c r="C39" s="131">
        <f>+'[2]Median Family Income-Quintiles'!C39</f>
        <v>26108.5</v>
      </c>
      <c r="D39" s="131">
        <f>+'[2]Median Family Income-Quintiles'!D39</f>
        <v>42050</v>
      </c>
      <c r="E39" s="131">
        <f>+'[2]Median Family Income-Quintiles'!E39</f>
        <v>59337.5</v>
      </c>
      <c r="F39" s="135">
        <f>+'[2]Median Family Income-Quintiles'!F39</f>
        <v>95028.5</v>
      </c>
      <c r="G39" s="139">
        <f>+'[2]Median Family Income-Quintiles'!G39</f>
        <v>12768</v>
      </c>
      <c r="H39" s="131">
        <f>+'[2]Median Family Income-Quintiles'!H39</f>
        <v>29221.5</v>
      </c>
      <c r="I39" s="131">
        <f>+'[2]Median Family Income-Quintiles'!I39</f>
        <v>46125</v>
      </c>
      <c r="J39" s="131">
        <f>+'[2]Median Family Income-Quintiles'!J39</f>
        <v>65117.5</v>
      </c>
      <c r="K39" s="135">
        <f>+'[2]Median Family Income-Quintiles'!K39</f>
        <v>103562</v>
      </c>
      <c r="L39" s="139">
        <f>+'[2]Median Family Income-Quintiles'!L39</f>
        <v>13094.5</v>
      </c>
      <c r="M39" s="131">
        <f>+'[2]Median Family Income-Quintiles'!M39</f>
        <v>30025</v>
      </c>
      <c r="N39" s="131">
        <f>+'[2]Median Family Income-Quintiles'!N39</f>
        <v>48133.5</v>
      </c>
      <c r="O39" s="131">
        <f>+'[2]Median Family Income-Quintiles'!O39</f>
        <v>71756</v>
      </c>
      <c r="P39" s="135">
        <f>+'[2]Median Family Income-Quintiles'!P39</f>
        <v>116365</v>
      </c>
      <c r="Q39" s="139">
        <f>+'[2]Median Family Income-Quintiles'!Q39</f>
        <v>12823.5</v>
      </c>
      <c r="R39" s="131">
        <f>+'[2]Median Family Income-Quintiles'!R39</f>
        <v>30034</v>
      </c>
      <c r="S39" s="131">
        <f>+'[2]Median Family Income-Quintiles'!S39</f>
        <v>49436</v>
      </c>
      <c r="T39" s="131">
        <f>+'[2]Median Family Income-Quintiles'!T39</f>
        <v>73177</v>
      </c>
      <c r="U39" s="135">
        <f>+'[2]Median Family Income-Quintiles'!U39</f>
        <v>117106</v>
      </c>
      <c r="V39" s="139">
        <f>+'[2]Median Family Income-Quintiles'!V39</f>
        <v>18282.150000000001</v>
      </c>
      <c r="W39" s="131">
        <f>+'[2]Median Family Income-Quintiles'!W39</f>
        <v>37759.749475000004</v>
      </c>
      <c r="X39" s="131">
        <f>+'[2]Median Family Income-Quintiles'!X39</f>
        <v>55912.908750000002</v>
      </c>
      <c r="Y39" s="131">
        <f>+'[2]Median Family Income-Quintiles'!Y39</f>
        <v>79943.779249999992</v>
      </c>
      <c r="Z39" s="135">
        <f>+'[2]Median Family Income-Quintiles'!Z39</f>
        <v>125943.7</v>
      </c>
      <c r="AA39" s="139">
        <f>+'[2]Median Family Income-Quintiles'!AA39</f>
        <v>19960.4244</v>
      </c>
      <c r="AB39" s="131">
        <f>+'[2]Median Family Income-Quintiles'!AB39</f>
        <v>42110.385150000002</v>
      </c>
      <c r="AC39" s="131">
        <f>+'[2]Median Family Income-Quintiles'!AC39</f>
        <v>61612.534500000002</v>
      </c>
      <c r="AD39" s="131">
        <f>+'[2]Median Family Income-Quintiles'!AD39</f>
        <v>86664.903900000005</v>
      </c>
      <c r="AE39" s="135">
        <f>+'[2]Median Family Income-Quintiles'!AE39</f>
        <v>136209.52875</v>
      </c>
      <c r="AF39" s="139">
        <f>+'[2]Median Family Income-Quintiles'!AF39</f>
        <v>18590.328000000001</v>
      </c>
      <c r="AG39" s="131">
        <f>+'[2]Median Family Income-Quintiles'!AG39</f>
        <v>40079.148000000001</v>
      </c>
      <c r="AH39" s="131">
        <f>+'[2]Median Family Income-Quintiles'!AH39</f>
        <v>60968.28</v>
      </c>
      <c r="AI39" s="131">
        <f>+'[2]Median Family Income-Quintiles'!AI39</f>
        <v>84206.19</v>
      </c>
      <c r="AJ39" s="135">
        <f>+'[2]Median Family Income-Quintiles'!AJ39</f>
        <v>135879.30600000001</v>
      </c>
      <c r="AK39" s="136">
        <f>+'[2]Median Family Income-Quintiles'!AK39</f>
        <v>19346.380799999999</v>
      </c>
      <c r="AL39" s="135">
        <f>+'[2]Median Family Income-Quintiles'!AL39</f>
        <v>40571.980360000001</v>
      </c>
      <c r="AM39" s="135">
        <f>+'[2]Median Family Income-Quintiles'!AM39</f>
        <v>60558.202400000002</v>
      </c>
      <c r="AN39" s="135">
        <f>+'[2]Median Family Income-Quintiles'!AN39</f>
        <v>84791.559600000008</v>
      </c>
      <c r="AO39" s="135">
        <f>+'[2]Median Family Income-Quintiles'!AO39</f>
        <v>135525.42800000001</v>
      </c>
      <c r="AP39" s="136">
        <f>+'[2]Median Family Income-Quintiles'!AP39</f>
        <v>19651.974099999999</v>
      </c>
      <c r="AQ39" s="135">
        <f>+'[2]Median Family Income-Quintiles'!AQ39</f>
        <v>40729.480000000003</v>
      </c>
      <c r="AR39" s="135">
        <f>+'[2]Median Family Income-Quintiles'!AR39</f>
        <v>63079.782149999999</v>
      </c>
      <c r="AS39" s="135">
        <f>+'[2]Median Family Income-Quintiles'!AS39</f>
        <v>88332.05975</v>
      </c>
      <c r="AT39" s="316">
        <f>+'[2]Median Family Income-Quintiles'!AT39</f>
        <v>141331.29560000001</v>
      </c>
      <c r="AU39" s="135">
        <f>+'[2]Median Family Income-Quintiles'!AU39</f>
        <v>20456.691749999998</v>
      </c>
      <c r="AV39" s="135">
        <f>+'[2]Median Family Income-Quintiles'!AV39</f>
        <v>41923.590500000006</v>
      </c>
      <c r="AW39" s="135">
        <f>+'[2]Median Family Income-Quintiles'!AW39</f>
        <v>64299.67555</v>
      </c>
      <c r="AX39" s="135">
        <f>+'[2]Median Family Income-Quintiles'!AX39</f>
        <v>90494.343059999999</v>
      </c>
      <c r="AY39" s="316">
        <f>+'[2]Median Family Income-Quintiles'!AY39</f>
        <v>143954.4975</v>
      </c>
      <c r="AZ39" s="135">
        <f>+'[2]Median Family Income-Quintiles'!AZ39</f>
        <v>20055.262844999997</v>
      </c>
      <c r="BA39" s="135">
        <f>+'[2]Median Family Income-Quintiles'!BA39</f>
        <v>42317.057999999997</v>
      </c>
      <c r="BB39" s="135">
        <f>+'[2]Median Family Income-Quintiles'!BB39</f>
        <v>64281.626199999999</v>
      </c>
      <c r="BC39" s="135">
        <f>+'[2]Median Family Income-Quintiles'!BC39</f>
        <v>91686.959000000003</v>
      </c>
      <c r="BD39" s="316">
        <f>+'[2]Median Family Income-Quintiles'!BD39</f>
        <v>149621.02650000001</v>
      </c>
      <c r="BE39" s="135">
        <f>+'[2]Median Family Income-Quintiles'!BE39</f>
        <v>19916.393749999999</v>
      </c>
      <c r="BF39" s="135">
        <f>+'[2]Median Family Income-Quintiles'!BF39</f>
        <v>43765.645000000004</v>
      </c>
      <c r="BG39" s="135">
        <f>+'[2]Median Family Income-Quintiles'!BG39</f>
        <v>66354.364999999991</v>
      </c>
      <c r="BH39" s="135">
        <f>+'[2]Median Family Income-Quintiles'!BH39</f>
        <v>94439.001250000001</v>
      </c>
      <c r="BI39" s="316">
        <f>+'[2]Median Family Income-Quintiles'!BI39</f>
        <v>152574.70250000001</v>
      </c>
      <c r="BJ39" s="131">
        <f>+'[2]Median Family Income-Quintiles'!BJ39</f>
        <v>21376.986400000002</v>
      </c>
      <c r="BK39" s="131">
        <f>+'[2]Median Family Income-Quintiles'!BK39</f>
        <v>46058.144</v>
      </c>
      <c r="BL39" s="131">
        <f>+'[2]Median Family Income-Quintiles'!BL39</f>
        <v>68886.963199999998</v>
      </c>
      <c r="BM39" s="131">
        <f>+'[2]Median Family Income-Quintiles'!BM39</f>
        <v>97448.018799999991</v>
      </c>
      <c r="BN39" s="131">
        <f>+'[2]Median Family Income-Quintiles'!BN39</f>
        <v>157699.08000000002</v>
      </c>
      <c r="BO39" s="136">
        <f>+'[2]Median Family Income-Quintiles'!BO39</f>
        <v>22267.694800000001</v>
      </c>
      <c r="BP39" s="135">
        <f>+'[2]Median Family Income-Quintiles'!BP39</f>
        <v>47810.050600000002</v>
      </c>
      <c r="BQ39" s="135">
        <f>+'[2]Median Family Income-Quintiles'!BQ39</f>
        <v>71538.747999999992</v>
      </c>
      <c r="BR39" s="135">
        <f>+'[2]Median Family Income-Quintiles'!BR39</f>
        <v>101615.24979999999</v>
      </c>
      <c r="BS39" s="135">
        <f>+'[2]Median Family Income-Quintiles'!BS39</f>
        <v>164126.00932000001</v>
      </c>
      <c r="BT39" s="136">
        <f>+'[2]Median Family Income-Quintiles'!BT39</f>
        <v>22650.633600000001</v>
      </c>
      <c r="BU39" s="135">
        <f>+'[2]Median Family Income-Quintiles'!BU39</f>
        <v>50053.855499999998</v>
      </c>
      <c r="BV39" s="135">
        <f>+'[2]Median Family Income-Quintiles'!BV39</f>
        <v>74170.713149999996</v>
      </c>
      <c r="BW39" s="135">
        <f>+'[2]Median Family Income-Quintiles'!BW39</f>
        <v>103646.8725</v>
      </c>
      <c r="BX39" s="135">
        <f>+'[2]Median Family Income-Quintiles'!BX39</f>
        <v>166441.70939999999</v>
      </c>
    </row>
    <row r="40" spans="1:76">
      <c r="A40" s="266" t="s">
        <v>165</v>
      </c>
      <c r="B40" s="133">
        <f>+'[2]Median Family Income-Quintiles'!B40</f>
        <v>114.42278860569715</v>
      </c>
      <c r="C40" s="137">
        <f>+'[2]Median Family Income-Quintiles'!C40</f>
        <v>108.78541666666666</v>
      </c>
      <c r="D40" s="133">
        <f>+'[2]Median Family Income-Quintiles'!D40</f>
        <v>106.54740789540365</v>
      </c>
      <c r="E40" s="133">
        <f>+'[2]Median Family Income-Quintiles'!E40</f>
        <v>98.895833333333343</v>
      </c>
      <c r="F40" s="133">
        <f>+'[2]Median Family Income-Quintiles'!F40</f>
        <v>94.415741835487694</v>
      </c>
      <c r="G40" s="134">
        <f>+'[2]Median Family Income-Quintiles'!G40</f>
        <v>112.00000000000001</v>
      </c>
      <c r="H40" s="133">
        <f>+'[2]Median Family Income-Quintiles'!H40</f>
        <v>112.34717416378317</v>
      </c>
      <c r="I40" s="133">
        <f>+'[2]Median Family Income-Quintiles'!I40</f>
        <v>107.26744186046511</v>
      </c>
      <c r="J40" s="133">
        <f>+'[2]Median Family Income-Quintiles'!J40</f>
        <v>99.799993869543897</v>
      </c>
      <c r="K40" s="133">
        <f>+'[2]Median Family Income-Quintiles'!K40</f>
        <v>93.806159420289859</v>
      </c>
      <c r="L40" s="134">
        <f>+'[2]Median Family Income-Quintiles'!L40</f>
        <v>108.47001325381046</v>
      </c>
      <c r="M40" s="133">
        <f>+'[2]Median Family Income-Quintiles'!M40</f>
        <v>106.31329225975496</v>
      </c>
      <c r="N40" s="133">
        <f>+'[2]Median Family Income-Quintiles'!N40</f>
        <v>103.32181342034087</v>
      </c>
      <c r="O40" s="133">
        <f>+'[2]Median Family Income-Quintiles'!O40</f>
        <v>99.927584670231724</v>
      </c>
      <c r="P40" s="133">
        <f>+'[2]Median Family Income-Quintiles'!P40</f>
        <v>96.038459951306066</v>
      </c>
      <c r="Q40" s="134">
        <f>+'[2]Median Family Income-Quintiles'!Q40</f>
        <v>105.38708086785009</v>
      </c>
      <c r="R40" s="133">
        <f>+'[2]Median Family Income-Quintiles'!R40</f>
        <v>104.94060097833682</v>
      </c>
      <c r="S40" s="133">
        <f>+'[2]Median Family Income-Quintiles'!S40</f>
        <v>103.20668058455115</v>
      </c>
      <c r="T40" s="133">
        <f>+'[2]Median Family Income-Quintiles'!T40</f>
        <v>98.719747457032625</v>
      </c>
      <c r="U40" s="133">
        <f>+'[2]Median Family Income-Quintiles'!U40</f>
        <v>92.579767890459479</v>
      </c>
      <c r="V40" s="134">
        <f>+'[2]Median Family Income-Quintiles'!V40</f>
        <v>108.43373493975903</v>
      </c>
      <c r="W40" s="133">
        <f>+'[2]Median Family Income-Quintiles'!W40</f>
        <v>101.02445652173915</v>
      </c>
      <c r="X40" s="133">
        <f>+'[2]Median Family Income-Quintiles'!X40</f>
        <v>95.572916666666671</v>
      </c>
      <c r="Y40" s="133">
        <f>+'[2]Median Family Income-Quintiles'!Y40</f>
        <v>93.03782505910165</v>
      </c>
      <c r="Z40" s="133">
        <f>+'[2]Median Family Income-Quintiles'!Z40</f>
        <v>86.701160676828408</v>
      </c>
      <c r="AA40" s="134">
        <f>+'[2]Median Family Income-Quintiles'!AA40</f>
        <v>108.88888888888889</v>
      </c>
      <c r="AB40" s="133">
        <f>+'[2]Median Family Income-Quintiles'!AB40</f>
        <v>103.37500000000001</v>
      </c>
      <c r="AC40" s="133">
        <f>+'[2]Median Family Income-Quintiles'!AC40</f>
        <v>97.423510466988745</v>
      </c>
      <c r="AD40" s="133">
        <f>+'[2]Median Family Income-Quintiles'!AD40</f>
        <v>92.903930131004358</v>
      </c>
      <c r="AE40" s="133">
        <f>+'[2]Median Family Income-Quintiles'!AE40</f>
        <v>86.173571290509628</v>
      </c>
      <c r="AF40" s="134">
        <f>+'[2]Median Family Income-Quintiles'!AF40</f>
        <v>109.41176470588236</v>
      </c>
      <c r="AG40" s="133">
        <f>+'[2]Median Family Income-Quintiles'!AG40</f>
        <v>103.08483290488432</v>
      </c>
      <c r="AH40" s="133">
        <f>+'[2]Median Family Income-Quintiles'!AH40</f>
        <v>100</v>
      </c>
      <c r="AI40" s="133">
        <f>+'[2]Median Family Income-Quintiles'!AI40</f>
        <v>92.684268426842692</v>
      </c>
      <c r="AJ40" s="133">
        <f>+'[2]Median Family Income-Quintiles'!AJ40</f>
        <v>87.737979993546304</v>
      </c>
      <c r="AK40" s="134">
        <f>+'[2]Median Family Income-Quintiles'!AK40</f>
        <v>115.66265060240961</v>
      </c>
      <c r="AL40" s="133">
        <f>+'[2]Median Family Income-Quintiles'!AL40</f>
        <v>106.71879141266898</v>
      </c>
      <c r="AM40" s="133">
        <f>+'[2]Median Family Income-Quintiles'!AM40</f>
        <v>100.16666666666667</v>
      </c>
      <c r="AN40" s="133">
        <f>+'[2]Median Family Income-Quintiles'!AN40</f>
        <v>93.5</v>
      </c>
      <c r="AO40" s="133">
        <f>+'[2]Median Family Income-Quintiles'!AO40</f>
        <v>87.908496732026151</v>
      </c>
      <c r="AP40" s="134">
        <f>+'[2]Median Family Income-Quintiles'!AP40</f>
        <v>118.40490797546013</v>
      </c>
      <c r="AQ40" s="133">
        <f>+'[2]Median Family Income-Quintiles'!AQ40</f>
        <v>105.82010582010584</v>
      </c>
      <c r="AR40" s="133">
        <f>+'[2]Median Family Income-Quintiles'!AR40</f>
        <v>103.25</v>
      </c>
      <c r="AS40" s="133">
        <f>+'[2]Median Family Income-Quintiles'!AS40</f>
        <v>95.43454345434543</v>
      </c>
      <c r="AT40" s="315">
        <f>+'[2]Median Family Income-Quintiles'!AT40</f>
        <v>88.974358974358978</v>
      </c>
      <c r="AU40" s="133">
        <f>+'[2]Median Family Income-Quintiles'!AU40</f>
        <v>120.53571428571428</v>
      </c>
      <c r="AV40" s="133">
        <f>+'[2]Median Family Income-Quintiles'!AV40</f>
        <v>106.68380462724936</v>
      </c>
      <c r="AW40" s="133">
        <f>+'[2]Median Family Income-Quintiles'!AW40</f>
        <v>102.66129032258064</v>
      </c>
      <c r="AX40" s="133">
        <f>+'[2]Median Family Income-Quintiles'!AX40</f>
        <v>95.807486631016033</v>
      </c>
      <c r="AY40" s="315">
        <f>+'[2]Median Family Income-Quintiles'!AY40</f>
        <v>88.91246022337306</v>
      </c>
      <c r="AZ40" s="133">
        <f>+'[2]Median Family Income-Quintiles'!AZ40</f>
        <v>117.08823529411765</v>
      </c>
      <c r="BA40" s="133">
        <f>+'[2]Median Family Income-Quintiles'!BA40</f>
        <v>105.26315789473684</v>
      </c>
      <c r="BB40" s="133">
        <f>+'[2]Median Family Income-Quintiles'!BB40</f>
        <v>100.47244094488188</v>
      </c>
      <c r="BC40" s="133">
        <f>+'[2]Median Family Income-Quintiles'!BC40</f>
        <v>94.791666666666671</v>
      </c>
      <c r="BD40" s="315">
        <f>+'[2]Median Family Income-Quintiles'!BD40</f>
        <v>88.922155688622766</v>
      </c>
      <c r="BE40" s="133">
        <f>+'[2]Median Family Income-Quintiles'!BE40</f>
        <v>110.33519553072625</v>
      </c>
      <c r="BF40" s="133">
        <f>+'[2]Median Family Income-Quintiles'!BF40</f>
        <v>107.16049382716051</v>
      </c>
      <c r="BG40" s="133">
        <f>+'[2]Median Family Income-Quintiles'!BG40</f>
        <v>101.07526881720428</v>
      </c>
      <c r="BH40" s="133">
        <f>+'[2]Median Family Income-Quintiles'!BH40</f>
        <v>94.595959595959599</v>
      </c>
      <c r="BI40" s="315">
        <f>+'[2]Median Family Income-Quintiles'!BI40</f>
        <v>88.479532163742704</v>
      </c>
      <c r="BJ40" s="131">
        <f>+'[2]Median Family Income-Quintiles'!BJ40</f>
        <v>112.96296296296298</v>
      </c>
      <c r="BK40" s="131">
        <f>+'[2]Median Family Income-Quintiles'!BK40</f>
        <v>108.49056603773586</v>
      </c>
      <c r="BL40" s="131">
        <f>+'[2]Median Family Income-Quintiles'!BL40</f>
        <v>101.17647058823529</v>
      </c>
      <c r="BM40" s="131">
        <f>+'[2]Median Family Income-Quintiles'!BM40</f>
        <v>95.416666666666657</v>
      </c>
      <c r="BN40" s="131">
        <f>+'[2]Median Family Income-Quintiles'!BN40</f>
        <v>87.988826815642469</v>
      </c>
      <c r="BO40" s="134">
        <f>+'[2]Median Family Income-Quintiles'!BO40</f>
        <v>111.61616161616163</v>
      </c>
      <c r="BP40" s="133">
        <f>+'[2]Median Family Income-Quintiles'!BP40</f>
        <v>107.84090909090909</v>
      </c>
      <c r="BQ40" s="133">
        <f>+'[2]Median Family Income-Quintiles'!BQ40</f>
        <v>101.28388017118401</v>
      </c>
      <c r="BR40" s="133">
        <f>+'[2]Median Family Income-Quintiles'!BR40</f>
        <v>95.865019011406844</v>
      </c>
      <c r="BS40" s="133">
        <f>+'[2]Median Family Income-Quintiles'!BS40</f>
        <v>88.048648648648651</v>
      </c>
      <c r="BT40" s="134">
        <f>+'[2]Median Family Income-Quintiles'!BT40</f>
        <v>110.34482758620692</v>
      </c>
      <c r="BU40" s="133">
        <f>+'[2]Median Family Income-Quintiles'!BU40</f>
        <v>107.60869565217391</v>
      </c>
      <c r="BV40" s="133">
        <f>+'[2]Median Family Income-Quintiles'!BV40</f>
        <v>100.47945205479452</v>
      </c>
      <c r="BW40" s="133">
        <f>+'[2]Median Family Income-Quintiles'!BW40</f>
        <v>93.692870201096895</v>
      </c>
      <c r="BX40" s="133">
        <f>+'[2]Median Family Income-Quintiles'!BX40</f>
        <v>86.178010471204189</v>
      </c>
    </row>
    <row r="41" spans="1:76">
      <c r="A41" s="135" t="s">
        <v>125</v>
      </c>
      <c r="B41" s="135">
        <f>+'[2]Median Family Income-Quintiles'!B41</f>
        <v>11980</v>
      </c>
      <c r="C41" s="131">
        <f>+'[2]Median Family Income-Quintiles'!C41</f>
        <v>28211</v>
      </c>
      <c r="D41" s="131">
        <f>+'[2]Median Family Income-Quintiles'!D41</f>
        <v>45678</v>
      </c>
      <c r="E41" s="131">
        <f>+'[2]Median Family Income-Quintiles'!E41</f>
        <v>67704</v>
      </c>
      <c r="F41" s="135">
        <f>+'[2]Median Family Income-Quintiles'!F41</f>
        <v>110605</v>
      </c>
      <c r="G41" s="136">
        <f>+'[2]Median Family Income-Quintiles'!G41</f>
        <v>13176</v>
      </c>
      <c r="H41" s="131">
        <f>+'[2]Median Family Income-Quintiles'!H41</f>
        <v>30832</v>
      </c>
      <c r="I41" s="131">
        <f>+'[2]Median Family Income-Quintiles'!I41</f>
        <v>50040</v>
      </c>
      <c r="J41" s="131">
        <f>+'[2]Median Family Income-Quintiles'!J41</f>
        <v>73889</v>
      </c>
      <c r="K41" s="135">
        <f>+'[2]Median Family Income-Quintiles'!K41</f>
        <v>120600</v>
      </c>
      <c r="L41" s="136">
        <f>+'[2]Median Family Income-Quintiles'!L41</f>
        <v>13000</v>
      </c>
      <c r="M41" s="131">
        <f>+'[2]Median Family Income-Quintiles'!M41</f>
        <v>30500</v>
      </c>
      <c r="N41" s="131">
        <f>+'[2]Median Family Income-Quintiles'!N41</f>
        <v>51010</v>
      </c>
      <c r="O41" s="131">
        <f>+'[2]Median Family Income-Quintiles'!O41</f>
        <v>75786</v>
      </c>
      <c r="P41" s="135">
        <f>+'[2]Median Family Income-Quintiles'!P41</f>
        <v>123632</v>
      </c>
      <c r="Q41" s="136">
        <f>+'[2]Median Family Income-Quintiles'!Q41</f>
        <v>12500</v>
      </c>
      <c r="R41" s="131">
        <f>+'[2]Median Family Income-Quintiles'!R41</f>
        <v>30368</v>
      </c>
      <c r="S41" s="131">
        <f>+'[2]Median Family Income-Quintiles'!S41</f>
        <v>51116</v>
      </c>
      <c r="T41" s="131">
        <f>+'[2]Median Family Income-Quintiles'!T41</f>
        <v>77615</v>
      </c>
      <c r="U41" s="135">
        <f>+'[2]Median Family Income-Quintiles'!U41</f>
        <v>128000</v>
      </c>
      <c r="V41" s="136">
        <f>+'[2]Median Family Income-Quintiles'!V41</f>
        <v>18282.150000000001</v>
      </c>
      <c r="W41" s="131">
        <f>+'[2]Median Family Income-Quintiles'!W41</f>
        <v>40627</v>
      </c>
      <c r="X41" s="131">
        <f>+'[2]Median Family Income-Quintiles'!X41</f>
        <v>62971.85</v>
      </c>
      <c r="Y41" s="131">
        <f>+'[2]Median Family Income-Quintiles'!Y41</f>
        <v>91410.75</v>
      </c>
      <c r="Z41" s="135">
        <f>+'[2]Median Family Income-Quintiles'!Z41</f>
        <v>152351.25</v>
      </c>
      <c r="AA41" s="136">
        <f>+'[2]Median Family Income-Quintiles'!AA41</f>
        <v>19553.068800000001</v>
      </c>
      <c r="AB41" s="131">
        <f>+'[2]Median Family Income-Quintiles'!AB41</f>
        <v>44401.760399999999</v>
      </c>
      <c r="AC41" s="131">
        <f>+'[2]Median Family Income-Quintiles'!AC41</f>
        <v>68395.005239999999</v>
      </c>
      <c r="AD41" s="131">
        <f>+'[2]Median Family Income-Quintiles'!AD41</f>
        <v>99017.962469999999</v>
      </c>
      <c r="AE41" s="135">
        <f>+'[2]Median Family Income-Quintiles'!AE41</f>
        <v>167830.50719999999</v>
      </c>
      <c r="AF41" s="136">
        <f>+'[2]Median Family Income-Quintiles'!AF41</f>
        <v>18190.536</v>
      </c>
      <c r="AG41" s="131">
        <f>+'[2]Median Family Income-Quintiles'!AG41</f>
        <v>41978.16</v>
      </c>
      <c r="AH41" s="131">
        <f>+'[2]Median Family Income-Quintiles'!AH41</f>
        <v>66165.576000000001</v>
      </c>
      <c r="AI41" s="131">
        <f>+'[2]Median Family Income-Quintiles'!AI41</f>
        <v>96949.56</v>
      </c>
      <c r="AJ41" s="135">
        <f>+'[2]Median Family Income-Quintiles'!AJ41</f>
        <v>162915.24</v>
      </c>
      <c r="AK41" s="136">
        <f>+'[2]Median Family Income-Quintiles'!AK41</f>
        <v>18338.756799999999</v>
      </c>
      <c r="AL41" s="135">
        <f>+'[2]Median Family Income-Quintiles'!AL41</f>
        <v>41111.059200000003</v>
      </c>
      <c r="AM41" s="135">
        <f>+'[2]Median Family Income-Quintiles'!AM41</f>
        <v>65495.56</v>
      </c>
      <c r="AN41" s="135">
        <f>+'[2]Median Family Income-Quintiles'!AN41</f>
        <v>96238.168239999999</v>
      </c>
      <c r="AO41" s="135">
        <f>+'[2]Median Family Income-Quintiles'!AO41</f>
        <v>161421.36480000001</v>
      </c>
      <c r="AP41" s="136">
        <f>+'[2]Median Family Income-Quintiles'!AP41</f>
        <v>18022.794900000001</v>
      </c>
      <c r="AQ41" s="135">
        <f>+'[2]Median Family Income-Quintiles'!AQ41</f>
        <v>40729.480000000003</v>
      </c>
      <c r="AR41" s="135">
        <f>+'[2]Median Family Income-Quintiles'!AR41</f>
        <v>65676.286500000002</v>
      </c>
      <c r="AS41" s="135">
        <f>+'[2]Median Family Income-Quintiles'!AS41</f>
        <v>97750.751999999993</v>
      </c>
      <c r="AT41" s="316">
        <f>+'[2]Median Family Income-Quintiles'!AT41</f>
        <v>168009.10500000001</v>
      </c>
      <c r="AU41" s="135">
        <f>+'[2]Median Family Income-Quintiles'!AU41</f>
        <v>18183.725999999999</v>
      </c>
      <c r="AV41" s="135">
        <f>+'[2]Median Family Income-Quintiles'!AV41</f>
        <v>42428.694000000003</v>
      </c>
      <c r="AW41" s="135">
        <f>+'[2]Median Family Income-Quintiles'!AW41</f>
        <v>68896.117400000003</v>
      </c>
      <c r="AX41" s="135">
        <f>+'[2]Median Family Income-Quintiles'!AX41</f>
        <v>101020.7</v>
      </c>
      <c r="AY41" s="316">
        <f>+'[2]Median Family Income-Quintiles'!AY41</f>
        <v>171735.19</v>
      </c>
      <c r="AZ41" s="135">
        <f>+'[2]Median Family Income-Quintiles'!AZ41</f>
        <v>18941.921200000001</v>
      </c>
      <c r="BA41" s="135">
        <f>+'[2]Median Family Income-Quintiles'!BA41</f>
        <v>43727.626600000003</v>
      </c>
      <c r="BB41" s="135">
        <f>+'[2]Median Family Income-Quintiles'!BB41</f>
        <v>69520.880999999994</v>
      </c>
      <c r="BC41" s="135">
        <f>+'[2]Median Family Income-Quintiles'!BC41</f>
        <v>102870.75290000001</v>
      </c>
      <c r="BD41" s="316">
        <f>+'[2]Median Family Income-Quintiles'!BD41</f>
        <v>177328.62400000001</v>
      </c>
      <c r="BE41" s="135">
        <f>+'[2]Median Family Income-Quintiles'!BE41</f>
        <v>18958.39</v>
      </c>
      <c r="BF41" s="135">
        <f>+'[2]Median Family Income-Quintiles'!BF41</f>
        <v>45379.125</v>
      </c>
      <c r="BG41" s="135">
        <f>+'[2]Median Family Income-Quintiles'!BG41</f>
        <v>72001.544999999998</v>
      </c>
      <c r="BH41" s="135">
        <f>+'[2]Median Family Income-Quintiles'!BH41</f>
        <v>106893.05</v>
      </c>
      <c r="BI41" s="316">
        <f>+'[2]Median Family Income-Quintiles'!BI41</f>
        <v>181113.13</v>
      </c>
      <c r="BJ41" s="131">
        <f>+'[2]Median Family Income-Quintiles'!BJ41</f>
        <v>20025.28</v>
      </c>
      <c r="BK41" s="131">
        <f>+'[2]Median Family Income-Quintiles'!BK41</f>
        <v>45958.017599999999</v>
      </c>
      <c r="BL41" s="131">
        <f>+'[2]Median Family Income-Quintiles'!BL41</f>
        <v>73893.283200000005</v>
      </c>
      <c r="BM41" s="131">
        <f>+'[2]Median Family Income-Quintiles'!BM41</f>
        <v>110139.04</v>
      </c>
      <c r="BN41" s="131">
        <f>+'[2]Median Family Income-Quintiles'!BN41</f>
        <v>190240.16</v>
      </c>
      <c r="BO41" s="136">
        <f>+'[2]Median Family Income-Quintiles'!BO41</f>
        <v>20151.759999999998</v>
      </c>
      <c r="BP41" s="135">
        <f>+'[2]Median Family Income-Quintiles'!BP41</f>
        <v>47457.394800000002</v>
      </c>
      <c r="BQ41" s="135">
        <f>+'[2]Median Family Income-Quintiles'!BQ41</f>
        <v>76878.964399999997</v>
      </c>
      <c r="BR41" s="135">
        <f>+'[2]Median Family Income-Quintiles'!BR41</f>
        <v>113857.444</v>
      </c>
      <c r="BS41" s="135">
        <f>+'[2]Median Family Income-Quintiles'!BS41</f>
        <v>196177.3836</v>
      </c>
      <c r="BT41" s="136">
        <f>+'[2]Median Family Income-Quintiles'!BT41</f>
        <v>21234.969000000001</v>
      </c>
      <c r="BU41" s="135">
        <f>+'[2]Median Family Income-Quintiles'!BU41</f>
        <v>50053.855499999998</v>
      </c>
      <c r="BV41" s="135">
        <f>+'[2]Median Family Income-Quintiles'!BV41</f>
        <v>78569.385299999994</v>
      </c>
      <c r="BW41" s="135">
        <f>+'[2]Median Family Income-Quintiles'!BW41</f>
        <v>116691.21060000001</v>
      </c>
      <c r="BX41" s="135">
        <f>+'[2]Median Family Income-Quintiles'!BX41</f>
        <v>200215.42199999999</v>
      </c>
    </row>
    <row r="42" spans="1:76">
      <c r="A42" s="135" t="s">
        <v>126</v>
      </c>
      <c r="B42" s="135">
        <f>+'[2]Median Family Income-Quintiles'!B42</f>
        <v>11886</v>
      </c>
      <c r="C42" s="131">
        <f>+'[2]Median Family Income-Quintiles'!C42</f>
        <v>27500</v>
      </c>
      <c r="D42" s="131">
        <f>+'[2]Median Family Income-Quintiles'!D42</f>
        <v>42000</v>
      </c>
      <c r="E42" s="131">
        <f>+'[2]Median Family Income-Quintiles'!E42</f>
        <v>57144</v>
      </c>
      <c r="F42" s="135">
        <f>+'[2]Median Family Income-Quintiles'!F42</f>
        <v>92123</v>
      </c>
      <c r="G42" s="136">
        <f>+'[2]Median Family Income-Quintiles'!G42</f>
        <v>13150</v>
      </c>
      <c r="H42" s="131">
        <f>+'[2]Median Family Income-Quintiles'!H42</f>
        <v>29751</v>
      </c>
      <c r="I42" s="131">
        <f>+'[2]Median Family Income-Quintiles'!I42</f>
        <v>45050</v>
      </c>
      <c r="J42" s="131">
        <f>+'[2]Median Family Income-Quintiles'!J42</f>
        <v>63203</v>
      </c>
      <c r="K42" s="135">
        <f>+'[2]Median Family Income-Quintiles'!K42</f>
        <v>102412</v>
      </c>
      <c r="L42" s="136">
        <f>+'[2]Median Family Income-Quintiles'!L42</f>
        <v>13538</v>
      </c>
      <c r="M42" s="131">
        <f>+'[2]Median Family Income-Quintiles'!M42</f>
        <v>30000</v>
      </c>
      <c r="N42" s="131">
        <f>+'[2]Median Family Income-Quintiles'!N42</f>
        <v>47092</v>
      </c>
      <c r="O42" s="131">
        <f>+'[2]Median Family Income-Quintiles'!O42</f>
        <v>70024</v>
      </c>
      <c r="P42" s="135">
        <f>+'[2]Median Family Income-Quintiles'!P42</f>
        <v>120000</v>
      </c>
      <c r="Q42" s="136">
        <f>+'[2]Median Family Income-Quintiles'!Q42</f>
        <v>13374</v>
      </c>
      <c r="R42" s="131">
        <f>+'[2]Median Family Income-Quintiles'!R42</f>
        <v>30000</v>
      </c>
      <c r="S42" s="131">
        <f>+'[2]Median Family Income-Quintiles'!S42</f>
        <v>47916</v>
      </c>
      <c r="T42" s="131">
        <f>+'[2]Median Family Income-Quintiles'!T42</f>
        <v>72280</v>
      </c>
      <c r="U42" s="135">
        <f>+'[2]Median Family Income-Quintiles'!U42</f>
        <v>121704</v>
      </c>
      <c r="V42" s="136">
        <f>+'[2]Median Family Income-Quintiles'!V42</f>
        <v>18282.150000000001</v>
      </c>
      <c r="W42" s="131">
        <f>+'[2]Median Family Income-Quintiles'!W42</f>
        <v>37376.839999999997</v>
      </c>
      <c r="X42" s="131">
        <f>+'[2]Median Family Income-Quintiles'!X42</f>
        <v>55862.125</v>
      </c>
      <c r="Y42" s="131">
        <f>+'[2]Median Family Income-Quintiles'!Y42</f>
        <v>78308.542499999996</v>
      </c>
      <c r="Z42" s="135">
        <f>+'[2]Median Family Income-Quintiles'!Z42</f>
        <v>121881</v>
      </c>
      <c r="AA42" s="136">
        <f>+'[2]Median Family Income-Quintiles'!AA42</f>
        <v>18331.002</v>
      </c>
      <c r="AB42" s="131">
        <f>+'[2]Median Family Income-Quintiles'!AB42</f>
        <v>39106.137600000002</v>
      </c>
      <c r="AC42" s="131">
        <f>+'[2]Median Family Income-Quintiles'!AC42</f>
        <v>59473.917600000001</v>
      </c>
      <c r="AD42" s="131">
        <f>+'[2]Median Family Income-Quintiles'!AD42</f>
        <v>84322.609200000006</v>
      </c>
      <c r="AE42" s="135">
        <f>+'[2]Median Family Income-Quintiles'!AE42</f>
        <v>132390.57</v>
      </c>
      <c r="AF42" s="136">
        <f>+'[2]Median Family Income-Quintiles'!AF42</f>
        <v>16791.263999999999</v>
      </c>
      <c r="AG42" s="131">
        <f>+'[2]Median Family Income-Quintiles'!AG42</f>
        <v>37080.707999999999</v>
      </c>
      <c r="AH42" s="131">
        <f>+'[2]Median Family Income-Quintiles'!AH42</f>
        <v>56470.62</v>
      </c>
      <c r="AI42" s="131">
        <f>+'[2]Median Family Income-Quintiles'!AI42</f>
        <v>80058.347999999998</v>
      </c>
      <c r="AJ42" s="135">
        <f>+'[2]Median Family Income-Quintiles'!AJ42</f>
        <v>126993.92879999999</v>
      </c>
      <c r="AK42" s="136">
        <f>+'[2]Median Family Income-Quintiles'!AK42</f>
        <v>17129.608</v>
      </c>
      <c r="AL42" s="135">
        <f>+'[2]Median Family Income-Quintiles'!AL42</f>
        <v>35871.414400000001</v>
      </c>
      <c r="AM42" s="135">
        <f>+'[2]Median Family Income-Quintiles'!AM42</f>
        <v>55419.32</v>
      </c>
      <c r="AN42" s="135">
        <f>+'[2]Median Family Income-Quintiles'!AN42</f>
        <v>80609.919999999998</v>
      </c>
      <c r="AO42" s="135">
        <f>+'[2]Median Family Income-Quintiles'!AO42</f>
        <v>127968.24800000001</v>
      </c>
      <c r="AP42" s="136">
        <f>+'[2]Median Family Income-Quintiles'!AP42</f>
        <v>16291.791999999999</v>
      </c>
      <c r="AQ42" s="135">
        <f>+'[2]Median Family Income-Quintiles'!AQ42</f>
        <v>36962.003100000002</v>
      </c>
      <c r="AR42" s="135">
        <f>+'[2]Median Family Income-Quintiles'!AR42</f>
        <v>57021.271999999997</v>
      </c>
      <c r="AS42" s="135">
        <f>+'[2]Median Family Income-Quintiles'!AS42</f>
        <v>81560.7837</v>
      </c>
      <c r="AT42" s="316">
        <f>+'[2]Median Family Income-Quintiles'!AT42</f>
        <v>130368.956058</v>
      </c>
      <c r="AU42" s="135">
        <f>+'[2]Median Family Income-Quintiles'!AU42</f>
        <v>17173.519</v>
      </c>
      <c r="AV42" s="135">
        <f>+'[2]Median Family Income-Quintiles'!AV42</f>
        <v>37983.783199999998</v>
      </c>
      <c r="AW42" s="135">
        <f>+'[2]Median Family Income-Quintiles'!AW42</f>
        <v>58389.964599999999</v>
      </c>
      <c r="AX42" s="135">
        <f>+'[2]Median Family Income-Quintiles'!AX42</f>
        <v>83645.139599999995</v>
      </c>
      <c r="AY42" s="316">
        <f>+'[2]Median Family Income-Quintiles'!AY42</f>
        <v>135367.73800000001</v>
      </c>
      <c r="AZ42" s="135">
        <f>+'[2]Median Family Income-Quintiles'!AZ42</f>
        <v>17057.80457</v>
      </c>
      <c r="BA42" s="135">
        <f>+'[2]Median Family Income-Quintiles'!BA42</f>
        <v>38387.616900000001</v>
      </c>
      <c r="BB42" s="135">
        <f>+'[2]Median Family Income-Quintiles'!BB42</f>
        <v>59344.636100000003</v>
      </c>
      <c r="BC42" s="135">
        <f>+'[2]Median Family Income-Quintiles'!BC42</f>
        <v>84734.870899999994</v>
      </c>
      <c r="BD42" s="316">
        <f>+'[2]Median Family Income-Quintiles'!BD42</f>
        <v>136019.11499999999</v>
      </c>
      <c r="BE42" s="135">
        <f>+'[2]Median Family Income-Quintiles'!BE42</f>
        <v>17748.28</v>
      </c>
      <c r="BF42" s="135">
        <f>+'[2]Median Family Income-Quintiles'!BF42</f>
        <v>40337</v>
      </c>
      <c r="BG42" s="135">
        <f>+'[2]Median Family Income-Quintiles'!BG42</f>
        <v>60505.5</v>
      </c>
      <c r="BH42" s="135">
        <f>+'[2]Median Family Income-Quintiles'!BH42</f>
        <v>87632.132500000007</v>
      </c>
      <c r="BI42" s="316">
        <f>+'[2]Median Family Income-Quintiles'!BI42</f>
        <v>141179.5</v>
      </c>
      <c r="BJ42" s="131">
        <f>+'[2]Median Family Income-Quintiles'!BJ42</f>
        <v>19324.395199999999</v>
      </c>
      <c r="BK42" s="131">
        <f>+'[2]Median Family Income-Quintiles'!BK42</f>
        <v>41352.203200000004</v>
      </c>
      <c r="BL42" s="131">
        <f>+'[2]Median Family Income-Quintiles'!BL42</f>
        <v>63079.631999999998</v>
      </c>
      <c r="BM42" s="131">
        <f>+'[2]Median Family Income-Quintiles'!BM42</f>
        <v>91115.024000000005</v>
      </c>
      <c r="BN42" s="131">
        <f>+'[2]Median Family Income-Quintiles'!BN42</f>
        <v>148187.07199999999</v>
      </c>
      <c r="BO42" s="136">
        <f>+'[2]Median Family Income-Quintiles'!BO42</f>
        <v>20151.759999999998</v>
      </c>
      <c r="BP42" s="135">
        <f>+'[2]Median Family Income-Quintiles'!BP42</f>
        <v>43326.284</v>
      </c>
      <c r="BQ42" s="135">
        <f>+'[2]Median Family Income-Quintiles'!BQ42</f>
        <v>65493.22</v>
      </c>
      <c r="BR42" s="135">
        <f>+'[2]Median Family Income-Quintiles'!BR42</f>
        <v>94108.719200000007</v>
      </c>
      <c r="BS42" s="135">
        <f>+'[2]Median Family Income-Quintiles'!BS42</f>
        <v>153153.37599999999</v>
      </c>
      <c r="BT42" s="136">
        <f>+'[2]Median Family Income-Quintiles'!BT42</f>
        <v>20729.374500000002</v>
      </c>
      <c r="BU42" s="135">
        <f>+'[2]Median Family Income-Quintiles'!BU42</f>
        <v>44573.21112</v>
      </c>
      <c r="BV42" s="135">
        <f>+'[2]Median Family Income-Quintiles'!BV42</f>
        <v>68093.467260000005</v>
      </c>
      <c r="BW42" s="135">
        <f>+'[2]Median Family Income-Quintiles'!BW42</f>
        <v>97377.500700000004</v>
      </c>
      <c r="BX42" s="135">
        <f>+'[2]Median Family Income-Quintiles'!BX42</f>
        <v>158251.0785</v>
      </c>
    </row>
    <row r="43" spans="1:76">
      <c r="A43" s="135" t="s">
        <v>127</v>
      </c>
      <c r="B43" s="135">
        <f>+'[2]Median Family Income-Quintiles'!B43</f>
        <v>12600</v>
      </c>
      <c r="C43" s="131">
        <f>+'[2]Median Family Income-Quintiles'!C43</f>
        <v>25402</v>
      </c>
      <c r="D43" s="131">
        <f>+'[2]Median Family Income-Quintiles'!D43</f>
        <v>39048</v>
      </c>
      <c r="E43" s="131">
        <f>+'[2]Median Family Income-Quintiles'!E43</f>
        <v>55325</v>
      </c>
      <c r="F43" s="135">
        <f>+'[2]Median Family Income-Quintiles'!F43</f>
        <v>92511</v>
      </c>
      <c r="G43" s="136">
        <f>+'[2]Median Family Income-Quintiles'!G43</f>
        <v>13278</v>
      </c>
      <c r="H43" s="131">
        <f>+'[2]Median Family Income-Quintiles'!H43</f>
        <v>27500</v>
      </c>
      <c r="I43" s="131">
        <f>+'[2]Median Family Income-Quintiles'!I43</f>
        <v>44325</v>
      </c>
      <c r="J43" s="131">
        <f>+'[2]Median Family Income-Quintiles'!J43</f>
        <v>63300</v>
      </c>
      <c r="K43" s="135">
        <f>+'[2]Median Family Income-Quintiles'!K43</f>
        <v>103808</v>
      </c>
      <c r="L43" s="136">
        <f>+'[2]Median Family Income-Quintiles'!L43</f>
        <v>14000</v>
      </c>
      <c r="M43" s="131">
        <f>+'[2]Median Family Income-Quintiles'!M43</f>
        <v>29640</v>
      </c>
      <c r="N43" s="131">
        <f>+'[2]Median Family Income-Quintiles'!N43</f>
        <v>47738</v>
      </c>
      <c r="O43" s="131">
        <f>+'[2]Median Family Income-Quintiles'!O43</f>
        <v>67395</v>
      </c>
      <c r="P43" s="135">
        <f>+'[2]Median Family Income-Quintiles'!P43</f>
        <v>106900</v>
      </c>
      <c r="Q43" s="136">
        <f>+'[2]Median Family Income-Quintiles'!Q43</f>
        <v>13500</v>
      </c>
      <c r="R43" s="131">
        <f>+'[2]Median Family Income-Quintiles'!R43</f>
        <v>30203</v>
      </c>
      <c r="S43" s="131">
        <f>+'[2]Median Family Income-Quintiles'!S43</f>
        <v>49548</v>
      </c>
      <c r="T43" s="131">
        <f>+'[2]Median Family Income-Quintiles'!T43</f>
        <v>70201</v>
      </c>
      <c r="U43" s="135">
        <f>+'[2]Median Family Income-Quintiles'!U43</f>
        <v>109700</v>
      </c>
      <c r="V43" s="136">
        <f>+'[2]Median Family Income-Quintiles'!V43</f>
        <v>19602.5275</v>
      </c>
      <c r="W43" s="131">
        <f>+'[2]Median Family Income-Quintiles'!W43</f>
        <v>37579.974999999999</v>
      </c>
      <c r="X43" s="131">
        <f>+'[2]Median Family Income-Quintiles'!X43</f>
        <v>55862.125</v>
      </c>
      <c r="Y43" s="131">
        <f>+'[2]Median Family Income-Quintiles'!Y43</f>
        <v>78003.839999999997</v>
      </c>
      <c r="Z43" s="135">
        <f>+'[2]Median Family Income-Quintiles'!Z43</f>
        <v>121881</v>
      </c>
      <c r="AA43" s="136">
        <f>+'[2]Median Family Income-Quintiles'!AA43</f>
        <v>20775.135600000001</v>
      </c>
      <c r="AB43" s="131">
        <f>+'[2]Median Family Income-Quintiles'!AB43</f>
        <v>42466.821300000003</v>
      </c>
      <c r="AC43" s="131">
        <f>+'[2]Median Family Income-Quintiles'!AC43</f>
        <v>61918.051200000002</v>
      </c>
      <c r="AD43" s="131">
        <f>+'[2]Median Family Income-Quintiles'!AD43</f>
        <v>85544.676000000007</v>
      </c>
      <c r="AE43" s="135">
        <f>+'[2]Median Family Income-Quintiles'!AE43</f>
        <v>134427.348</v>
      </c>
      <c r="AF43" s="136">
        <f>+'[2]Median Family Income-Quintiles'!AF43</f>
        <v>20289.444</v>
      </c>
      <c r="AG43" s="131">
        <f>+'[2]Median Family Income-Quintiles'!AG43</f>
        <v>42078.108</v>
      </c>
      <c r="AH43" s="131">
        <f>+'[2]Median Family Income-Quintiles'!AH43</f>
        <v>62167.656000000003</v>
      </c>
      <c r="AI43" s="131">
        <f>+'[2]Median Family Income-Quintiles'!AI43</f>
        <v>84955.8</v>
      </c>
      <c r="AJ43" s="135">
        <f>+'[2]Median Family Income-Quintiles'!AJ43</f>
        <v>130082.322</v>
      </c>
      <c r="AK43" s="136">
        <f>+'[2]Median Family Income-Quintiles'!AK43</f>
        <v>19648.668000000001</v>
      </c>
      <c r="AL43" s="135">
        <f>+'[2]Median Family Income-Quintiles'!AL43</f>
        <v>40808.771999999997</v>
      </c>
      <c r="AM43" s="135">
        <f>+'[2]Median Family Income-Quintiles'!AM43</f>
        <v>60658.964800000002</v>
      </c>
      <c r="AN43" s="135">
        <f>+'[2]Median Family Income-Quintiles'!AN43</f>
        <v>84741.178400000004</v>
      </c>
      <c r="AO43" s="135">
        <f>+'[2]Median Family Income-Quintiles'!AO43</f>
        <v>133711.70480000001</v>
      </c>
      <c r="AP43" s="136">
        <f>+'[2]Median Family Income-Quintiles'!AP43</f>
        <v>20364.740000000002</v>
      </c>
      <c r="AQ43" s="135">
        <f>+'[2]Median Family Income-Quintiles'!AQ43</f>
        <v>42664.130299999997</v>
      </c>
      <c r="AR43" s="135">
        <f>+'[2]Median Family Income-Quintiles'!AR43</f>
        <v>63130.694000000003</v>
      </c>
      <c r="AS43" s="135">
        <f>+'[2]Median Family Income-Quintiles'!AS43</f>
        <v>87772.029399999999</v>
      </c>
      <c r="AT43" s="316">
        <f>+'[2]Median Family Income-Quintiles'!AT43</f>
        <v>139294.8216</v>
      </c>
      <c r="AU43" s="135">
        <f>+'[2]Median Family Income-Quintiles'!AU43</f>
        <v>20810.264200000001</v>
      </c>
      <c r="AV43" s="135">
        <f>+'[2]Median Family Income-Quintiles'!AV43</f>
        <v>43944.004500000003</v>
      </c>
      <c r="AW43" s="135">
        <f>+'[2]Median Family Income-Quintiles'!AW43</f>
        <v>65057.330800000003</v>
      </c>
      <c r="AX43" s="135">
        <f>+'[2]Median Family Income-Quintiles'!AX43</f>
        <v>90918.63</v>
      </c>
      <c r="AY43" s="316">
        <f>+'[2]Median Family Income-Quintiles'!AY43</f>
        <v>142338.16630000001</v>
      </c>
      <c r="AZ43" s="135">
        <f>+'[2]Median Family Income-Quintiles'!AZ43</f>
        <v>21158.528999999999</v>
      </c>
      <c r="BA43" s="135">
        <f>+'[2]Median Family Income-Quintiles'!BA43</f>
        <v>43929.136400000003</v>
      </c>
      <c r="BB43" s="135">
        <f>+'[2]Median Family Income-Quintiles'!BB43</f>
        <v>65389.930099999998</v>
      </c>
      <c r="BC43" s="135">
        <f>+'[2]Median Family Income-Quintiles'!BC43</f>
        <v>91686.959000000003</v>
      </c>
      <c r="BD43" s="316">
        <f>+'[2]Median Family Income-Quintiles'!BD43</f>
        <v>144079.50700000001</v>
      </c>
      <c r="BE43" s="135">
        <f>+'[2]Median Family Income-Quintiles'!BE43</f>
        <v>22084.5075</v>
      </c>
      <c r="BF43" s="135">
        <f>+'[2]Median Family Income-Quintiles'!BF43</f>
        <v>44774.07</v>
      </c>
      <c r="BG43" s="135">
        <f>+'[2]Median Family Income-Quintiles'!BG43</f>
        <v>68764.500750000007</v>
      </c>
      <c r="BH43" s="135">
        <f>+'[2]Median Family Income-Quintiles'!BH43</f>
        <v>95800.375</v>
      </c>
      <c r="BI43" s="316">
        <f>+'[2]Median Family Income-Quintiles'!BI43</f>
        <v>152877.23000000001</v>
      </c>
      <c r="BJ43" s="131">
        <f>+'[2]Median Family Income-Quintiles'!BJ43</f>
        <v>21126.670399999999</v>
      </c>
      <c r="BK43" s="131">
        <f>+'[2]Median Family Income-Quintiles'!BK43</f>
        <v>47139.509120000002</v>
      </c>
      <c r="BL43" s="131">
        <f>+'[2]Median Family Income-Quintiles'!BL43</f>
        <v>69087.216</v>
      </c>
      <c r="BM43" s="131">
        <f>+'[2]Median Family Income-Quintiles'!BM43</f>
        <v>96521.849600000001</v>
      </c>
      <c r="BN43" s="131">
        <f>+'[2]Median Family Income-Quintiles'!BN43</f>
        <v>153193.39199999999</v>
      </c>
      <c r="BO43" s="136">
        <f>+'[2]Median Family Income-Quintiles'!BO43</f>
        <v>25189.7</v>
      </c>
      <c r="BP43" s="135">
        <f>+'[2]Median Family Income-Quintiles'!BP43</f>
        <v>49371.811999999998</v>
      </c>
      <c r="BQ43" s="135">
        <f>+'[2]Median Family Income-Quintiles'!BQ43</f>
        <v>74218.932079999999</v>
      </c>
      <c r="BR43" s="135">
        <f>+'[2]Median Family Income-Quintiles'!BR43</f>
        <v>103761.41224000001</v>
      </c>
      <c r="BS43" s="135">
        <f>+'[2]Median Family Income-Quintiles'!BS43</f>
        <v>164015.17464000001</v>
      </c>
      <c r="BT43" s="136">
        <f>+'[2]Median Family Income-Quintiles'!BT43</f>
        <v>24875.249400000001</v>
      </c>
      <c r="BU43" s="135">
        <f>+'[2]Median Family Income-Quintiles'!BU43</f>
        <v>50559.45</v>
      </c>
      <c r="BV43" s="135">
        <f>+'[2]Median Family Income-Quintiles'!BV43</f>
        <v>75303.244829999996</v>
      </c>
      <c r="BW43" s="135">
        <f>+'[2]Median Family Income-Quintiles'!BW43</f>
        <v>105568.13159999999</v>
      </c>
      <c r="BX43" s="135">
        <f>+'[2]Median Family Income-Quintiles'!BX43</f>
        <v>163357.58295000001</v>
      </c>
    </row>
    <row r="44" spans="1:76">
      <c r="A44" s="135" t="s">
        <v>128</v>
      </c>
      <c r="B44" s="135">
        <f>+'[2]Median Family Income-Quintiles'!B44</f>
        <v>11206</v>
      </c>
      <c r="C44" s="131">
        <f>+'[2]Median Family Income-Quintiles'!C44</f>
        <v>24653</v>
      </c>
      <c r="D44" s="131">
        <f>+'[2]Median Family Income-Quintiles'!D44</f>
        <v>40162</v>
      </c>
      <c r="E44" s="131">
        <f>+'[2]Median Family Income-Quintiles'!E44</f>
        <v>59550</v>
      </c>
      <c r="F44" s="135">
        <f>+'[2]Median Family Income-Quintiles'!F44</f>
        <v>101250</v>
      </c>
      <c r="G44" s="136">
        <f>+'[2]Median Family Income-Quintiles'!G44</f>
        <v>11913</v>
      </c>
      <c r="H44" s="131">
        <f>+'[2]Median Family Income-Quintiles'!H44</f>
        <v>26300</v>
      </c>
      <c r="I44" s="131">
        <f>+'[2]Median Family Income-Quintiles'!I44</f>
        <v>43300</v>
      </c>
      <c r="J44" s="131">
        <f>+'[2]Median Family Income-Quintiles'!J44</f>
        <v>61433</v>
      </c>
      <c r="K44" s="135">
        <f>+'[2]Median Family Income-Quintiles'!K44</f>
        <v>102500</v>
      </c>
      <c r="L44" s="136">
        <f>+'[2]Median Family Income-Quintiles'!L44</f>
        <v>13000</v>
      </c>
      <c r="M44" s="131">
        <f>+'[2]Median Family Income-Quintiles'!M44</f>
        <v>29324</v>
      </c>
      <c r="N44" s="131">
        <f>+'[2]Median Family Income-Quintiles'!N44</f>
        <v>48217</v>
      </c>
      <c r="O44" s="131">
        <f>+'[2]Median Family Income-Quintiles'!O44</f>
        <v>71448</v>
      </c>
      <c r="P44" s="135">
        <f>+'[2]Median Family Income-Quintiles'!P44</f>
        <v>116465</v>
      </c>
      <c r="Q44" s="136">
        <f>+'[2]Median Family Income-Quintiles'!Q44</f>
        <v>12848</v>
      </c>
      <c r="R44" s="131">
        <f>+'[2]Median Family Income-Quintiles'!R44</f>
        <v>30068</v>
      </c>
      <c r="S44" s="131">
        <f>+'[2]Median Family Income-Quintiles'!S44</f>
        <v>49324</v>
      </c>
      <c r="T44" s="131">
        <f>+'[2]Median Family Income-Quintiles'!T44</f>
        <v>73330</v>
      </c>
      <c r="U44" s="135">
        <f>+'[2]Median Family Income-Quintiles'!U44</f>
        <v>116150</v>
      </c>
      <c r="V44" s="136">
        <f>+'[2]Median Family Income-Quintiles'!V44</f>
        <v>18282.150000000001</v>
      </c>
      <c r="W44" s="131">
        <f>+'[2]Median Family Income-Quintiles'!W44</f>
        <v>37884.677499999998</v>
      </c>
      <c r="X44" s="131">
        <f>+'[2]Median Family Income-Quintiles'!X44</f>
        <v>57284.07</v>
      </c>
      <c r="Y44" s="131">
        <f>+'[2]Median Family Income-Quintiles'!Y44</f>
        <v>81254</v>
      </c>
      <c r="Z44" s="135">
        <f>+'[2]Median Family Income-Quintiles'!Z44</f>
        <v>131123.64249999999</v>
      </c>
      <c r="AA44" s="136">
        <f>+'[2]Median Family Income-Quintiles'!AA44</f>
        <v>20367.78</v>
      </c>
      <c r="AB44" s="131">
        <f>+'[2]Median Family Income-Quintiles'!AB44</f>
        <v>41753.949000000001</v>
      </c>
      <c r="AC44" s="131">
        <f>+'[2]Median Family Income-Quintiles'!AC44</f>
        <v>62783.681850000001</v>
      </c>
      <c r="AD44" s="131">
        <f>+'[2]Median Family Income-Quintiles'!AD44</f>
        <v>88905.359700000001</v>
      </c>
      <c r="AE44" s="135">
        <f>+'[2]Median Family Income-Quintiles'!AE44</f>
        <v>144611.23800000001</v>
      </c>
      <c r="AF44" s="136">
        <f>+'[2]Median Family Income-Quintiles'!AF44</f>
        <v>19989.599999999999</v>
      </c>
      <c r="AG44" s="131">
        <f>+'[2]Median Family Income-Quintiles'!AG44</f>
        <v>40179.095999999998</v>
      </c>
      <c r="AH44" s="131">
        <f>+'[2]Median Family Income-Quintiles'!AH44</f>
        <v>61967.76</v>
      </c>
      <c r="AI44" s="131">
        <f>+'[2]Median Family Income-Quintiles'!AI44</f>
        <v>87654.395999999993</v>
      </c>
      <c r="AJ44" s="135">
        <f>+'[2]Median Family Income-Quintiles'!AJ44</f>
        <v>144924.6</v>
      </c>
      <c r="AK44" s="136">
        <f>+'[2]Median Family Income-Quintiles'!AK44</f>
        <v>19144.856</v>
      </c>
      <c r="AL44" s="135">
        <f>+'[2]Median Family Income-Quintiles'!AL44</f>
        <v>41312.584000000003</v>
      </c>
      <c r="AM44" s="135">
        <f>+'[2]Median Family Income-Quintiles'!AM44</f>
        <v>60558.202400000002</v>
      </c>
      <c r="AN44" s="135">
        <f>+'[2]Median Family Income-Quintiles'!AN44</f>
        <v>86655.664000000004</v>
      </c>
      <c r="AO44" s="135">
        <f>+'[2]Median Family Income-Quintiles'!AO44</f>
        <v>140261.26079999999</v>
      </c>
      <c r="AP44" s="136">
        <f>+'[2]Median Family Income-Quintiles'!AP44</f>
        <v>19957.445199999998</v>
      </c>
      <c r="AQ44" s="135">
        <f>+'[2]Median Family Income-Quintiles'!AQ44</f>
        <v>40729.480000000003</v>
      </c>
      <c r="AR44" s="135">
        <f>+'[2]Median Family Income-Quintiles'!AR44</f>
        <v>61094.22</v>
      </c>
      <c r="AS44" s="135">
        <f>+'[2]Median Family Income-Quintiles'!AS44</f>
        <v>89604.856</v>
      </c>
      <c r="AT44" s="316">
        <f>+'[2]Median Family Income-Quintiles'!AT44</f>
        <v>142960.4748</v>
      </c>
      <c r="AU44" s="135">
        <f>+'[2]Median Family Income-Quintiles'!AU44</f>
        <v>20204.14</v>
      </c>
      <c r="AV44" s="135">
        <f>+'[2]Median Family Income-Quintiles'!AV44</f>
        <v>41418.487000000001</v>
      </c>
      <c r="AW44" s="135">
        <f>+'[2]Median Family Income-Quintiles'!AW44</f>
        <v>64855.289400000001</v>
      </c>
      <c r="AX44" s="135">
        <f>+'[2]Median Family Income-Quintiles'!AX44</f>
        <v>91140.875539999994</v>
      </c>
      <c r="AY44" s="316">
        <f>+'[2]Median Family Income-Quintiles'!AY44</f>
        <v>148500.429</v>
      </c>
      <c r="AZ44" s="135">
        <f>+'[2]Median Family Income-Quintiles'!AZ44</f>
        <v>19959.545689999999</v>
      </c>
      <c r="BA44" s="135">
        <f>+'[2]Median Family Income-Quintiles'!BA44</f>
        <v>42317.057999999997</v>
      </c>
      <c r="BB44" s="135">
        <f>+'[2]Median Family Income-Quintiles'!BB44</f>
        <v>63677.096799999999</v>
      </c>
      <c r="BC44" s="135">
        <f>+'[2]Median Family Income-Quintiles'!BC44</f>
        <v>91686.959000000003</v>
      </c>
      <c r="BD44" s="316">
        <f>+'[2]Median Family Income-Quintiles'!BD44</f>
        <v>153419.48623000001</v>
      </c>
      <c r="BE44" s="135">
        <f>+'[2]Median Family Income-Quintiles'!BE44</f>
        <v>20168.5</v>
      </c>
      <c r="BF44" s="135">
        <f>+'[2]Median Family Income-Quintiles'!BF44</f>
        <v>42353.85</v>
      </c>
      <c r="BG44" s="135">
        <f>+'[2]Median Family Income-Quintiles'!BG44</f>
        <v>65547.625</v>
      </c>
      <c r="BH44" s="135">
        <f>+'[2]Median Family Income-Quintiles'!BH44</f>
        <v>94791.95</v>
      </c>
      <c r="BI44" s="316">
        <f>+'[2]Median Family Income-Quintiles'!BI44</f>
        <v>157717.67000000001</v>
      </c>
      <c r="BJ44" s="131">
        <f>+'[2]Median Family Income-Quintiles'!BJ44</f>
        <v>22027.808000000001</v>
      </c>
      <c r="BK44" s="131">
        <f>+'[2]Median Family Income-Quintiles'!BK44</f>
        <v>46158.270400000001</v>
      </c>
      <c r="BL44" s="131">
        <f>+'[2]Median Family Income-Quintiles'!BL44</f>
        <v>68686.710399999996</v>
      </c>
      <c r="BM44" s="131">
        <f>+'[2]Median Family Income-Quintiles'!BM44</f>
        <v>100176.4632</v>
      </c>
      <c r="BN44" s="131">
        <f>+'[2]Median Family Income-Quintiles'!BN44</f>
        <v>162204.76800000001</v>
      </c>
      <c r="BO44" s="136">
        <f>+'[2]Median Family Income-Quintiles'!BO44</f>
        <v>22166.936000000002</v>
      </c>
      <c r="BP44" s="135">
        <f>+'[2]Median Family Income-Quintiles'!BP44</f>
        <v>46852.841999999997</v>
      </c>
      <c r="BQ44" s="135">
        <f>+'[2]Median Family Income-Quintiles'!BQ44</f>
        <v>70531.16</v>
      </c>
      <c r="BR44" s="135">
        <f>+'[2]Median Family Income-Quintiles'!BR44</f>
        <v>101262.594</v>
      </c>
      <c r="BS44" s="135">
        <f>+'[2]Median Family Income-Quintiles'!BS44</f>
        <v>164236.84400000001</v>
      </c>
      <c r="BT44" s="136">
        <f>+'[2]Median Family Income-Quintiles'!BT44</f>
        <v>24066.298200000001</v>
      </c>
      <c r="BU44" s="135">
        <f>+'[2]Median Family Income-Quintiles'!BU44</f>
        <v>48537.072</v>
      </c>
      <c r="BV44" s="135">
        <f>+'[2]Median Family Income-Quintiles'!BV44</f>
        <v>71996.656799999997</v>
      </c>
      <c r="BW44" s="135">
        <f>+'[2]Median Family Income-Quintiles'!BW44</f>
        <v>103141.27800000001</v>
      </c>
      <c r="BX44" s="135">
        <f>+'[2]Median Family Income-Quintiles'!BX44</f>
        <v>165834.99600000001</v>
      </c>
    </row>
    <row r="45" spans="1:76">
      <c r="A45" s="135" t="s">
        <v>129</v>
      </c>
      <c r="B45" s="135">
        <f>+'[2]Median Family Income-Quintiles'!B45</f>
        <v>11616</v>
      </c>
      <c r="C45" s="131">
        <f>+'[2]Median Family Income-Quintiles'!C45</f>
        <v>27711</v>
      </c>
      <c r="D45" s="131">
        <f>+'[2]Median Family Income-Quintiles'!D45</f>
        <v>45766</v>
      </c>
      <c r="E45" s="131">
        <f>+'[2]Median Family Income-Quintiles'!E45</f>
        <v>67169</v>
      </c>
      <c r="F45" s="135">
        <f>+'[2]Median Family Income-Quintiles'!F45</f>
        <v>107825</v>
      </c>
      <c r="G45" s="136">
        <f>+'[2]Median Family Income-Quintiles'!G45</f>
        <v>12716</v>
      </c>
      <c r="H45" s="131">
        <f>+'[2]Median Family Income-Quintiles'!H45</f>
        <v>30402</v>
      </c>
      <c r="I45" s="131">
        <f>+'[2]Median Family Income-Quintiles'!I45</f>
        <v>50642</v>
      </c>
      <c r="J45" s="131">
        <f>+'[2]Median Family Income-Quintiles'!J45</f>
        <v>74755</v>
      </c>
      <c r="K45" s="135">
        <f>+'[2]Median Family Income-Quintiles'!K45</f>
        <v>123800</v>
      </c>
      <c r="L45" s="136">
        <f>+'[2]Median Family Income-Quintiles'!L45</f>
        <v>12800</v>
      </c>
      <c r="M45" s="131">
        <f>+'[2]Median Family Income-Quintiles'!M45</f>
        <v>30203</v>
      </c>
      <c r="N45" s="131">
        <f>+'[2]Median Family Income-Quintiles'!N45</f>
        <v>51024</v>
      </c>
      <c r="O45" s="131">
        <f>+'[2]Median Family Income-Quintiles'!O45</f>
        <v>77180</v>
      </c>
      <c r="P45" s="135">
        <f>+'[2]Median Family Income-Quintiles'!P45</f>
        <v>125380</v>
      </c>
      <c r="Q45" s="136">
        <f>+'[2]Median Family Income-Quintiles'!Q45</f>
        <v>12156</v>
      </c>
      <c r="R45" s="131">
        <f>+'[2]Median Family Income-Quintiles'!R45</f>
        <v>29599</v>
      </c>
      <c r="S45" s="131">
        <f>+'[2]Median Family Income-Quintiles'!S45</f>
        <v>50000</v>
      </c>
      <c r="T45" s="131">
        <f>+'[2]Median Family Income-Quintiles'!T45</f>
        <v>77224</v>
      </c>
      <c r="U45" s="135">
        <f>+'[2]Median Family Income-Quintiles'!U45</f>
        <v>125440</v>
      </c>
      <c r="V45" s="136">
        <f>+'[2]Median Family Income-Quintiles'!V45</f>
        <v>16504.71875</v>
      </c>
      <c r="W45" s="131">
        <f>+'[2]Median Family Income-Quintiles'!W45</f>
        <v>37732.326249999998</v>
      </c>
      <c r="X45" s="131">
        <f>+'[2]Median Family Income-Quintiles'!X45</f>
        <v>57893.474999999999</v>
      </c>
      <c r="Y45" s="131">
        <f>+'[2]Median Family Income-Quintiles'!Y45</f>
        <v>83305.663499999995</v>
      </c>
      <c r="Z45" s="135">
        <f>+'[2]Median Family Income-Quintiles'!Z45</f>
        <v>134069.1</v>
      </c>
      <c r="AA45" s="136">
        <f>+'[2]Median Family Income-Quintiles'!AA45</f>
        <v>17312.613000000001</v>
      </c>
      <c r="AB45" s="131">
        <f>+'[2]Median Family Income-Quintiles'!AB45</f>
        <v>39309.815399999999</v>
      </c>
      <c r="AC45" s="131">
        <f>+'[2]Median Family Income-Quintiles'!AC45</f>
        <v>60797.823299999996</v>
      </c>
      <c r="AD45" s="131">
        <f>+'[2]Median Family Income-Quintiles'!AD45</f>
        <v>87683.2929</v>
      </c>
      <c r="AE45" s="135">
        <f>+'[2]Median Family Income-Quintiles'!AE45</f>
        <v>142879.9767</v>
      </c>
      <c r="AF45" s="136">
        <f>+'[2]Median Family Income-Quintiles'!AF45</f>
        <v>15991.68</v>
      </c>
      <c r="AG45" s="131">
        <f>+'[2]Median Family Income-Quintiles'!AG45</f>
        <v>36680.915999999997</v>
      </c>
      <c r="AH45" s="131">
        <f>+'[2]Median Family Income-Quintiles'!AH45</f>
        <v>56970.36</v>
      </c>
      <c r="AI45" s="131">
        <f>+'[2]Median Family Income-Quintiles'!AI45</f>
        <v>83456.58</v>
      </c>
      <c r="AJ45" s="135">
        <f>+'[2]Median Family Income-Quintiles'!AJ45</f>
        <v>136928.76</v>
      </c>
      <c r="AK45" s="136">
        <f>+'[2]Median Family Income-Quintiles'!AK45</f>
        <v>16021.221600000001</v>
      </c>
      <c r="AL45" s="135">
        <f>+'[2]Median Family Income-Quintiles'!AL45</f>
        <v>36778.275999999998</v>
      </c>
      <c r="AM45" s="135">
        <f>+'[2]Median Family Income-Quintiles'!AM45</f>
        <v>56426.944000000003</v>
      </c>
      <c r="AN45" s="135">
        <f>+'[2]Median Family Income-Quintiles'!AN45</f>
        <v>82625.168000000005</v>
      </c>
      <c r="AO45" s="135">
        <f>+'[2]Median Family Income-Quintiles'!AO45</f>
        <v>138346.7752</v>
      </c>
      <c r="AP45" s="136">
        <f>+'[2]Median Family Income-Quintiles'!AP45</f>
        <v>15497.567139999999</v>
      </c>
      <c r="AQ45" s="135">
        <f>+'[2]Median Family Income-Quintiles'!AQ45</f>
        <v>36809.267549999997</v>
      </c>
      <c r="AR45" s="135">
        <f>+'[2]Median Family Income-Quintiles'!AR45</f>
        <v>58039.508999999998</v>
      </c>
      <c r="AS45" s="135">
        <f>+'[2]Median Family Income-Quintiles'!AS45</f>
        <v>85379.172449999998</v>
      </c>
      <c r="AT45" s="316">
        <f>+'[2]Median Family Income-Quintiles'!AT45</f>
        <v>142553.18</v>
      </c>
      <c r="AU45" s="135">
        <f>+'[2]Median Family Income-Quintiles'!AU45</f>
        <v>15456.167100000001</v>
      </c>
      <c r="AV45" s="135">
        <f>+'[2]Median Family Income-Quintiles'!AV45</f>
        <v>37377.659</v>
      </c>
      <c r="AW45" s="135">
        <f>+'[2]Median Family Income-Quintiles'!AW45</f>
        <v>58895.068099999997</v>
      </c>
      <c r="AX45" s="135">
        <f>+'[2]Median Family Income-Quintiles'!AX45</f>
        <v>86271.677800000005</v>
      </c>
      <c r="AY45" s="316">
        <f>+'[2]Median Family Income-Quintiles'!AY45</f>
        <v>143449.394</v>
      </c>
      <c r="AZ45" s="135">
        <f>+'[2]Median Family Income-Quintiles'!AZ45</f>
        <v>16120.784</v>
      </c>
      <c r="BA45" s="135">
        <f>+'[2]Median Family Income-Quintiles'!BA45</f>
        <v>38699.957090000004</v>
      </c>
      <c r="BB45" s="135">
        <f>+'[2]Median Family Income-Quintiles'!BB45</f>
        <v>60452.94</v>
      </c>
      <c r="BC45" s="135">
        <f>+'[2]Median Family Income-Quintiles'!BC45</f>
        <v>89671.861000000004</v>
      </c>
      <c r="BD45" s="316">
        <f>+'[2]Median Family Income-Quintiles'!BD45</f>
        <v>151132.35</v>
      </c>
      <c r="BE45" s="135">
        <f>+'[2]Median Family Income-Quintiles'!BE45</f>
        <v>17143.224999999999</v>
      </c>
      <c r="BF45" s="135">
        <f>+'[2]Median Family Income-Quintiles'!BF45</f>
        <v>40337</v>
      </c>
      <c r="BG45" s="135">
        <f>+'[2]Median Family Income-Quintiles'!BG45</f>
        <v>62522.35</v>
      </c>
      <c r="BH45" s="135">
        <f>+'[2]Median Family Income-Quintiles'!BH45</f>
        <v>91928.023000000001</v>
      </c>
      <c r="BI45" s="316">
        <f>+'[2]Median Family Income-Quintiles'!BI45</f>
        <v>153583.1275</v>
      </c>
      <c r="BJ45" s="131">
        <f>+'[2]Median Family Income-Quintiles'!BJ45</f>
        <v>17822.499199999998</v>
      </c>
      <c r="BK45" s="131">
        <f>+'[2]Median Family Income-Quintiles'!BK45</f>
        <v>41051.824000000001</v>
      </c>
      <c r="BL45" s="131">
        <f>+'[2]Median Family Income-Quintiles'!BL45</f>
        <v>63730.453600000001</v>
      </c>
      <c r="BM45" s="131">
        <f>+'[2]Median Family Income-Quintiles'!BM45</f>
        <v>95019.953599999993</v>
      </c>
      <c r="BN45" s="131">
        <f>+'[2]Median Family Income-Quintiles'!BN45</f>
        <v>158199.712</v>
      </c>
      <c r="BO45" s="136">
        <f>+'[2]Median Family Income-Quintiles'!BO45</f>
        <v>19547.207200000001</v>
      </c>
      <c r="BP45" s="135">
        <f>+'[2]Median Family Income-Quintiles'!BP45</f>
        <v>43729.319199999998</v>
      </c>
      <c r="BQ45" s="135">
        <f>+'[2]Median Family Income-Quintiles'!BQ45</f>
        <v>68012.19</v>
      </c>
      <c r="BR45" s="135">
        <f>+'[2]Median Family Income-Quintiles'!BR45</f>
        <v>100758.8</v>
      </c>
      <c r="BS45" s="135">
        <f>+'[2]Median Family Income-Quintiles'!BS45</f>
        <v>165244.432</v>
      </c>
      <c r="BT45" s="136">
        <f>+'[2]Median Family Income-Quintiles'!BT45</f>
        <v>20223.78</v>
      </c>
      <c r="BU45" s="135">
        <f>+'[2]Median Family Income-Quintiles'!BU45</f>
        <v>45503.504999999997</v>
      </c>
      <c r="BV45" s="135">
        <f>+'[2]Median Family Income-Quintiles'!BV45</f>
        <v>69270.491255999994</v>
      </c>
      <c r="BW45" s="135">
        <f>+'[2]Median Family Income-Quintiles'!BW45</f>
        <v>101118.9</v>
      </c>
      <c r="BX45" s="135">
        <f>+'[2]Median Family Income-Quintiles'!BX45</f>
        <v>171902.13</v>
      </c>
    </row>
    <row r="46" spans="1:76">
      <c r="A46" s="135" t="s">
        <v>130</v>
      </c>
      <c r="B46" s="135">
        <f>+'[2]Median Family Income-Quintiles'!B46</f>
        <v>12230</v>
      </c>
      <c r="C46" s="131">
        <f>+'[2]Median Family Income-Quintiles'!C46</f>
        <v>29863</v>
      </c>
      <c r="D46" s="131">
        <f>+'[2]Median Family Income-Quintiles'!D46</f>
        <v>47758</v>
      </c>
      <c r="E46" s="131">
        <f>+'[2]Median Family Income-Quintiles'!E46</f>
        <v>69038</v>
      </c>
      <c r="F46" s="135">
        <f>+'[2]Median Family Income-Quintiles'!F46</f>
        <v>104451</v>
      </c>
      <c r="G46" s="136">
        <f>+'[2]Median Family Income-Quintiles'!G46</f>
        <v>15000</v>
      </c>
      <c r="H46" s="131">
        <f>+'[2]Median Family Income-Quintiles'!H46</f>
        <v>33500</v>
      </c>
      <c r="I46" s="131">
        <f>+'[2]Median Family Income-Quintiles'!I46</f>
        <v>54046</v>
      </c>
      <c r="J46" s="131">
        <f>+'[2]Median Family Income-Quintiles'!J46</f>
        <v>76351</v>
      </c>
      <c r="K46" s="135">
        <f>+'[2]Median Family Income-Quintiles'!K46</f>
        <v>120100</v>
      </c>
      <c r="L46" s="136">
        <f>+'[2]Median Family Income-Quintiles'!L46</f>
        <v>16749</v>
      </c>
      <c r="M46" s="131">
        <f>+'[2]Median Family Income-Quintiles'!M46</f>
        <v>37110</v>
      </c>
      <c r="N46" s="131">
        <f>+'[2]Median Family Income-Quintiles'!N46</f>
        <v>59326</v>
      </c>
      <c r="O46" s="131">
        <f>+'[2]Median Family Income-Quintiles'!O46</f>
        <v>83500</v>
      </c>
      <c r="P46" s="135">
        <f>+'[2]Median Family Income-Quintiles'!P46</f>
        <v>131715</v>
      </c>
      <c r="Q46" s="136">
        <f>+'[2]Median Family Income-Quintiles'!Q46</f>
        <v>16728</v>
      </c>
      <c r="R46" s="131">
        <f>+'[2]Median Family Income-Quintiles'!R46</f>
        <v>38159</v>
      </c>
      <c r="S46" s="131">
        <f>+'[2]Median Family Income-Quintiles'!S46</f>
        <v>61070</v>
      </c>
      <c r="T46" s="131">
        <f>+'[2]Median Family Income-Quintiles'!T46</f>
        <v>87277</v>
      </c>
      <c r="U46" s="135">
        <f>+'[2]Median Family Income-Quintiles'!U46</f>
        <v>140200</v>
      </c>
      <c r="V46" s="136">
        <f>+'[2]Median Family Income-Quintiles'!V46</f>
        <v>21532.31</v>
      </c>
      <c r="W46" s="131">
        <f>+'[2]Median Family Income-Quintiles'!W46</f>
        <v>45705.375</v>
      </c>
      <c r="X46" s="131">
        <f>+'[2]Median Family Income-Quintiles'!X46</f>
        <v>66607.966499999995</v>
      </c>
      <c r="Y46" s="131">
        <f>+'[2]Median Family Income-Quintiles'!Y46</f>
        <v>92426.425000000003</v>
      </c>
      <c r="Z46" s="135">
        <f>+'[2]Median Family Income-Quintiles'!Z46</f>
        <v>148694.82</v>
      </c>
      <c r="AA46" s="136">
        <f>+'[2]Median Family Income-Quintiles'!AA46</f>
        <v>23626.624800000001</v>
      </c>
      <c r="AB46" s="131">
        <f>+'[2]Median Family Income-Quintiles'!AB46</f>
        <v>48882.671999999999</v>
      </c>
      <c r="AC46" s="131">
        <f>+'[2]Median Family Income-Quintiles'!AC46</f>
        <v>71898.263399999996</v>
      </c>
      <c r="AD46" s="131">
        <f>+'[2]Median Family Income-Quintiles'!AD46</f>
        <v>99802.122000000003</v>
      </c>
      <c r="AE46" s="135">
        <f>+'[2]Median Family Income-Quintiles'!AE46</f>
        <v>163145.9178</v>
      </c>
      <c r="AF46" s="136">
        <f>+'[2]Median Family Income-Quintiles'!AF46</f>
        <v>21988.560000000001</v>
      </c>
      <c r="AG46" s="131">
        <f>+'[2]Median Family Income-Quintiles'!AG46</f>
        <v>46975.56</v>
      </c>
      <c r="AH46" s="131">
        <f>+'[2]Median Family Income-Quintiles'!AH46</f>
        <v>69963.600000000006</v>
      </c>
      <c r="AI46" s="131">
        <f>+'[2]Median Family Income-Quintiles'!AI46</f>
        <v>96949.56</v>
      </c>
      <c r="AJ46" s="135">
        <f>+'[2]Median Family Income-Quintiles'!AJ46</f>
        <v>157218.204</v>
      </c>
      <c r="AK46" s="136">
        <f>+'[2]Median Family Income-Quintiles'!AK46</f>
        <v>21966.2032</v>
      </c>
      <c r="AL46" s="135">
        <f>+'[2]Median Family Income-Quintiles'!AL46</f>
        <v>47025.812080000003</v>
      </c>
      <c r="AM46" s="135">
        <f>+'[2]Median Family Income-Quintiles'!AM46</f>
        <v>70533.679999999993</v>
      </c>
      <c r="AN46" s="135">
        <f>+'[2]Median Family Income-Quintiles'!AN46</f>
        <v>97941.052800000005</v>
      </c>
      <c r="AO46" s="135">
        <f>+'[2]Median Family Income-Quintiles'!AO46</f>
        <v>159305.35440000001</v>
      </c>
      <c r="AP46" s="136">
        <f>+'[2]Median Family Income-Quintiles'!AP46</f>
        <v>21993.9192</v>
      </c>
      <c r="AQ46" s="135">
        <f>+'[2]Median Family Income-Quintiles'!AQ46</f>
        <v>47857.139000000003</v>
      </c>
      <c r="AR46" s="135">
        <f>+'[2]Median Family Income-Quintiles'!AR46</f>
        <v>71276.59</v>
      </c>
      <c r="AS46" s="135">
        <f>+'[2]Median Family Income-Quintiles'!AS46</f>
        <v>100907.2867</v>
      </c>
      <c r="AT46" s="316">
        <f>+'[2]Median Family Income-Quintiles'!AT46</f>
        <v>160066.85639999999</v>
      </c>
      <c r="AU46" s="135">
        <f>+'[2]Median Family Income-Quintiles'!AU46</f>
        <v>23133.740300000001</v>
      </c>
      <c r="AV46" s="135">
        <f>+'[2]Median Family Income-Quintiles'!AV46</f>
        <v>48996.049706999998</v>
      </c>
      <c r="AW46" s="135">
        <f>+'[2]Median Family Income-Quintiles'!AW46</f>
        <v>73745.111000000004</v>
      </c>
      <c r="AX46" s="135">
        <f>+'[2]Median Family Income-Quintiles'!AX46</f>
        <v>103344.1761</v>
      </c>
      <c r="AY46" s="316">
        <f>+'[2]Median Family Income-Quintiles'!AY46</f>
        <v>168704.56899999999</v>
      </c>
      <c r="AZ46" s="135">
        <f>+'[2]Median Family Income-Quintiles'!AZ46</f>
        <v>23375.1368</v>
      </c>
      <c r="BA46" s="135">
        <f>+'[2]Median Family Income-Quintiles'!BA46</f>
        <v>49873.675499999998</v>
      </c>
      <c r="BB46" s="135">
        <f>+'[2]Median Family Income-Quintiles'!BB46</f>
        <v>74558.626000000004</v>
      </c>
      <c r="BC46" s="135">
        <f>+'[2]Median Family Income-Quintiles'!BC46</f>
        <v>106195.6646</v>
      </c>
      <c r="BD46" s="316">
        <f>+'[2]Median Family Income-Quintiles'!BD46</f>
        <v>174708.99660000001</v>
      </c>
      <c r="BE46" s="135">
        <f>+'[2]Median Family Income-Quintiles'!BE46</f>
        <v>24202.2</v>
      </c>
      <c r="BF46" s="135">
        <f>+'[2]Median Family Income-Quintiles'!BF46</f>
        <v>51429.675000000003</v>
      </c>
      <c r="BG46" s="135">
        <f>+'[2]Median Family Income-Quintiles'!BG46</f>
        <v>77951.252500000002</v>
      </c>
      <c r="BH46" s="135">
        <f>+'[2]Median Family Income-Quintiles'!BH46</f>
        <v>109414.1125</v>
      </c>
      <c r="BI46" s="316">
        <f>+'[2]Median Family Income-Quintiles'!BI46</f>
        <v>178491.22500000001</v>
      </c>
      <c r="BJ46" s="131">
        <f>+'[2]Median Family Income-Quintiles'!BJ46</f>
        <v>26032.864000000001</v>
      </c>
      <c r="BK46" s="131">
        <f>+'[2]Median Family Income-Quintiles'!BK46</f>
        <v>52466.2336</v>
      </c>
      <c r="BL46" s="131">
        <f>+'[2]Median Family Income-Quintiles'!BL46</f>
        <v>80101.119999999995</v>
      </c>
      <c r="BM46" s="131">
        <f>+'[2]Median Family Income-Quintiles'!BM46</f>
        <v>111340.55680000001</v>
      </c>
      <c r="BN46" s="131">
        <f>+'[2]Median Family Income-Quintiles'!BN46</f>
        <v>185634.3456</v>
      </c>
      <c r="BO46" s="136">
        <f>+'[2]Median Family Income-Quintiles'!BO46</f>
        <v>26902.599600000001</v>
      </c>
      <c r="BP46" s="135">
        <f>+'[2]Median Family Income-Quintiles'!BP46</f>
        <v>55115.063600000001</v>
      </c>
      <c r="BQ46" s="135">
        <f>+'[2]Median Family Income-Quintiles'!BQ46</f>
        <v>82622.216</v>
      </c>
      <c r="BR46" s="135">
        <f>+'[2]Median Family Income-Quintiles'!BR46</f>
        <v>117988.5548</v>
      </c>
      <c r="BS46" s="135">
        <f>+'[2]Median Family Income-Quintiles'!BS46</f>
        <v>197084.21280000001</v>
      </c>
      <c r="BT46" s="136">
        <f>+'[2]Median Family Income-Quintiles'!BT46</f>
        <v>28313.292000000001</v>
      </c>
      <c r="BU46" s="135">
        <f>+'[2]Median Family Income-Quintiles'!BU46</f>
        <v>57840.010799999996</v>
      </c>
      <c r="BV46" s="135">
        <f>+'[2]Median Family Income-Quintiles'!BV46</f>
        <v>85951.065000000002</v>
      </c>
      <c r="BW46" s="135">
        <f>+'[2]Median Family Income-Quintiles'!BW46</f>
        <v>121342.68</v>
      </c>
      <c r="BX46" s="135">
        <f>+'[2]Median Family Income-Quintiles'!BX46</f>
        <v>202237.8</v>
      </c>
    </row>
    <row r="47" spans="1:76">
      <c r="A47" s="135" t="s">
        <v>131</v>
      </c>
      <c r="B47" s="135">
        <f>+'[2]Median Family Income-Quintiles'!B47</f>
        <v>11280</v>
      </c>
      <c r="C47" s="131">
        <f>+'[2]Median Family Income-Quintiles'!C47</f>
        <v>26144</v>
      </c>
      <c r="D47" s="131">
        <f>+'[2]Median Family Income-Quintiles'!D47</f>
        <v>42100</v>
      </c>
      <c r="E47" s="131">
        <f>+'[2]Median Family Income-Quintiles'!E47</f>
        <v>59125</v>
      </c>
      <c r="F47" s="135">
        <f>+'[2]Median Family Income-Quintiles'!F47</f>
        <v>93457</v>
      </c>
      <c r="G47" s="136">
        <f>+'[2]Median Family Income-Quintiles'!G47</f>
        <v>12820</v>
      </c>
      <c r="H47" s="131">
        <f>+'[2]Median Family Income-Quintiles'!H47</f>
        <v>30100</v>
      </c>
      <c r="I47" s="131">
        <f>+'[2]Median Family Income-Quintiles'!I47</f>
        <v>47200</v>
      </c>
      <c r="J47" s="131">
        <f>+'[2]Median Family Income-Quintiles'!J47</f>
        <v>66293</v>
      </c>
      <c r="K47" s="135">
        <f>+'[2]Median Family Income-Quintiles'!K47</f>
        <v>103316</v>
      </c>
      <c r="L47" s="136">
        <f>+'[2]Median Family Income-Quintiles'!L47</f>
        <v>13200</v>
      </c>
      <c r="M47" s="131">
        <f>+'[2]Median Family Income-Quintiles'!M47</f>
        <v>30232</v>
      </c>
      <c r="N47" s="131">
        <f>+'[2]Median Family Income-Quintiles'!N47</f>
        <v>48500</v>
      </c>
      <c r="O47" s="131">
        <f>+'[2]Median Family Income-Quintiles'!O47</f>
        <v>72064</v>
      </c>
      <c r="P47" s="135">
        <f>+'[2]Median Family Income-Quintiles'!P47</f>
        <v>112000</v>
      </c>
      <c r="Q47" s="136">
        <f>+'[2]Median Family Income-Quintiles'!Q47</f>
        <v>12799</v>
      </c>
      <c r="R47" s="131">
        <f>+'[2]Median Family Income-Quintiles'!R47</f>
        <v>29298</v>
      </c>
      <c r="S47" s="131">
        <f>+'[2]Median Family Income-Quintiles'!S47</f>
        <v>48760</v>
      </c>
      <c r="T47" s="131">
        <f>+'[2]Median Family Income-Quintiles'!T47</f>
        <v>72395</v>
      </c>
      <c r="U47" s="135">
        <f>+'[2]Median Family Income-Quintiles'!U47</f>
        <v>115265</v>
      </c>
      <c r="V47" s="136">
        <f>+'[2]Median Family Income-Quintiles'!V47</f>
        <v>15844.53</v>
      </c>
      <c r="W47" s="131">
        <f>+'[2]Median Family Income-Quintiles'!W47</f>
        <v>35122.041499999999</v>
      </c>
      <c r="X47" s="131">
        <f>+'[2]Median Family Income-Quintiles'!X47</f>
        <v>52815.1</v>
      </c>
      <c r="Y47" s="131">
        <f>+'[2]Median Family Income-Quintiles'!Y47</f>
        <v>76175.625</v>
      </c>
      <c r="Z47" s="135">
        <f>+'[2]Median Family Income-Quintiles'!Z47</f>
        <v>124928.02499999999</v>
      </c>
      <c r="AA47" s="136">
        <f>+'[2]Median Family Income-Quintiles'!AA47</f>
        <v>17618.129700000001</v>
      </c>
      <c r="AB47" s="131">
        <f>+'[2]Median Family Income-Quintiles'!AB47</f>
        <v>37680.392999999996</v>
      </c>
      <c r="AC47" s="131">
        <f>+'[2]Median Family Income-Quintiles'!AC47</f>
        <v>57844.495199999998</v>
      </c>
      <c r="AD47" s="131">
        <f>+'[2]Median Family Income-Quintiles'!AD47</f>
        <v>83304.220199999996</v>
      </c>
      <c r="AE47" s="135">
        <f>+'[2]Median Family Income-Quintiles'!AE47</f>
        <v>135853.0926</v>
      </c>
      <c r="AF47" s="136">
        <f>+'[2]Median Family Income-Quintiles'!AF47</f>
        <v>15991.68</v>
      </c>
      <c r="AG47" s="131">
        <f>+'[2]Median Family Income-Quintiles'!AG47</f>
        <v>36181.175999999999</v>
      </c>
      <c r="AH47" s="131">
        <f>+'[2]Median Family Income-Quintiles'!AH47</f>
        <v>56070.828000000001</v>
      </c>
      <c r="AI47" s="131">
        <f>+'[2]Median Family Income-Quintiles'!AI47</f>
        <v>80957.88</v>
      </c>
      <c r="AJ47" s="135">
        <f>+'[2]Median Family Income-Quintiles'!AJ47</f>
        <v>133930.32</v>
      </c>
      <c r="AK47" s="136">
        <f>+'[2]Median Family Income-Quintiles'!AK47</f>
        <v>16827.320800000001</v>
      </c>
      <c r="AL47" s="135">
        <f>+'[2]Median Family Income-Quintiles'!AL47</f>
        <v>36274.464</v>
      </c>
      <c r="AM47" s="135">
        <f>+'[2]Median Family Income-Quintiles'!AM47</f>
        <v>56426.944000000003</v>
      </c>
      <c r="AN47" s="135">
        <f>+'[2]Median Family Income-Quintiles'!AN47</f>
        <v>81819.068799999994</v>
      </c>
      <c r="AO47" s="135">
        <f>+'[2]Median Family Income-Quintiles'!AO47</f>
        <v>135021.61600000001</v>
      </c>
      <c r="AP47" s="136">
        <f>+'[2]Median Family Income-Quintiles'!AP47</f>
        <v>15986.320900000001</v>
      </c>
      <c r="AQ47" s="135">
        <f>+'[2]Median Family Income-Quintiles'!AQ47</f>
        <v>36656.531999999999</v>
      </c>
      <c r="AR47" s="135">
        <f>+'[2]Median Family Income-Quintiles'!AR47</f>
        <v>56715.800900000002</v>
      </c>
      <c r="AS47" s="135">
        <f>+'[2]Median Family Income-Quintiles'!AS47</f>
        <v>83495.433999999994</v>
      </c>
      <c r="AT47" s="316">
        <f>+'[2]Median Family Income-Quintiles'!AT47</f>
        <v>140109.4112</v>
      </c>
      <c r="AU47" s="135">
        <f>+'[2]Median Family Income-Quintiles'!AU47</f>
        <v>16264.332700000001</v>
      </c>
      <c r="AV47" s="135">
        <f>+'[2]Median Family Income-Quintiles'!AV47</f>
        <v>37074.596899999997</v>
      </c>
      <c r="AW47" s="135">
        <f>+'[2]Median Family Income-Quintiles'!AW47</f>
        <v>57076.695500000002</v>
      </c>
      <c r="AX47" s="135">
        <f>+'[2]Median Family Income-Quintiles'!AX47</f>
        <v>83645.139599999995</v>
      </c>
      <c r="AY47" s="316">
        <f>+'[2]Median Family Income-Quintiles'!AY47</f>
        <v>140317.75229999999</v>
      </c>
      <c r="AZ47" s="135">
        <f>+'[2]Median Family Income-Quintiles'!AZ47</f>
        <v>16926.823199999999</v>
      </c>
      <c r="BA47" s="135">
        <f>+'[2]Median Family Income-Quintiles'!BA47</f>
        <v>37883.842400000001</v>
      </c>
      <c r="BB47" s="135">
        <f>+'[2]Median Family Income-Quintiles'!BB47</f>
        <v>58437.841999999997</v>
      </c>
      <c r="BC47" s="135">
        <f>+'[2]Median Family Income-Quintiles'!BC47</f>
        <v>85641.664999999994</v>
      </c>
      <c r="BD47" s="316">
        <f>+'[2]Median Family Income-Quintiles'!BD47</f>
        <v>146094.60500000001</v>
      </c>
      <c r="BE47" s="135">
        <f>+'[2]Median Family Income-Quintiles'!BE47</f>
        <v>17818.869750000002</v>
      </c>
      <c r="BF47" s="135">
        <f>+'[2]Median Family Income-Quintiles'!BF47</f>
        <v>39933.629999999997</v>
      </c>
      <c r="BG47" s="135">
        <f>+'[2]Median Family Income-Quintiles'!BG47</f>
        <v>61191.228999999999</v>
      </c>
      <c r="BH47" s="135">
        <f>+'[2]Median Family Income-Quintiles'!BH47</f>
        <v>89265.781000000003</v>
      </c>
      <c r="BI47" s="316">
        <f>+'[2]Median Family Income-Quintiles'!BI47</f>
        <v>149246.9</v>
      </c>
      <c r="BJ47" s="131">
        <f>+'[2]Median Family Income-Quintiles'!BJ47</f>
        <v>19224.268800000002</v>
      </c>
      <c r="BK47" s="131">
        <f>+'[2]Median Family Income-Quintiles'!BK47</f>
        <v>40851.571199999998</v>
      </c>
      <c r="BL47" s="131">
        <f>+'[2]Median Family Income-Quintiles'!BL47</f>
        <v>63279.8848</v>
      </c>
      <c r="BM47" s="131">
        <f>+'[2]Median Family Income-Quintiles'!BM47</f>
        <v>93117.551999999996</v>
      </c>
      <c r="BN47" s="131">
        <f>+'[2]Median Family Income-Quintiles'!BN47</f>
        <v>154194.65599999999</v>
      </c>
      <c r="BO47" s="136">
        <f>+'[2]Median Family Income-Quintiles'!BO47</f>
        <v>19345.689600000002</v>
      </c>
      <c r="BP47" s="135">
        <f>+'[2]Median Family Income-Quintiles'!BP47</f>
        <v>42318.696000000004</v>
      </c>
      <c r="BQ47" s="135">
        <f>+'[2]Median Family Income-Quintiles'!BQ47</f>
        <v>65493.22</v>
      </c>
      <c r="BR47" s="135">
        <f>+'[2]Median Family Income-Quintiles'!BR47</f>
        <v>95720.86</v>
      </c>
      <c r="BS47" s="135">
        <f>+'[2]Median Family Income-Quintiles'!BS47</f>
        <v>161214.07999999999</v>
      </c>
      <c r="BT47" s="136">
        <f>+'[2]Median Family Income-Quintiles'!BT47</f>
        <v>20223.78</v>
      </c>
      <c r="BU47" s="135">
        <f>+'[2]Median Family Income-Quintiles'!BU47</f>
        <v>43986.7215</v>
      </c>
      <c r="BV47" s="135">
        <f>+'[2]Median Family Income-Quintiles'!BV47</f>
        <v>66738.474000000002</v>
      </c>
      <c r="BW47" s="135">
        <f>+'[2]Median Family Income-Quintiles'!BW47</f>
        <v>97984.214099999997</v>
      </c>
      <c r="BX47" s="135">
        <f>+'[2]Median Family Income-Quintiles'!BX47</f>
        <v>162801.429</v>
      </c>
    </row>
    <row r="48" spans="1:76">
      <c r="A48" s="135" t="s">
        <v>132</v>
      </c>
      <c r="B48" s="135">
        <f>+'[2]Median Family Income-Quintiles'!B48</f>
        <v>11000</v>
      </c>
      <c r="C48" s="131">
        <f>+'[2]Median Family Income-Quintiles'!C48</f>
        <v>24371</v>
      </c>
      <c r="D48" s="131">
        <f>+'[2]Median Family Income-Quintiles'!D48</f>
        <v>39000</v>
      </c>
      <c r="E48" s="131">
        <f>+'[2]Median Family Income-Quintiles'!E48</f>
        <v>58400</v>
      </c>
      <c r="F48" s="135">
        <f>+'[2]Median Family Income-Quintiles'!F48</f>
        <v>91999</v>
      </c>
      <c r="G48" s="136">
        <f>+'[2]Median Family Income-Quintiles'!G48</f>
        <v>11653</v>
      </c>
      <c r="H48" s="131">
        <f>+'[2]Median Family Income-Quintiles'!H48</f>
        <v>26048</v>
      </c>
      <c r="I48" s="131">
        <f>+'[2]Median Family Income-Quintiles'!I48</f>
        <v>42790</v>
      </c>
      <c r="J48" s="131">
        <f>+'[2]Median Family Income-Quintiles'!J48</f>
        <v>63942</v>
      </c>
      <c r="K48" s="135">
        <f>+'[2]Median Family Income-Quintiles'!K48</f>
        <v>99868</v>
      </c>
      <c r="L48" s="136">
        <f>+'[2]Median Family Income-Quintiles'!L48</f>
        <v>13189</v>
      </c>
      <c r="M48" s="131">
        <f>+'[2]Median Family Income-Quintiles'!M48</f>
        <v>30050</v>
      </c>
      <c r="N48" s="131">
        <f>+'[2]Median Family Income-Quintiles'!N48</f>
        <v>47859</v>
      </c>
      <c r="O48" s="131">
        <f>+'[2]Median Family Income-Quintiles'!O48</f>
        <v>70324</v>
      </c>
      <c r="P48" s="135">
        <f>+'[2]Median Family Income-Quintiles'!P48</f>
        <v>110686</v>
      </c>
      <c r="Q48" s="136">
        <f>+'[2]Median Family Income-Quintiles'!Q48</f>
        <v>13409</v>
      </c>
      <c r="R48" s="131">
        <f>+'[2]Median Family Income-Quintiles'!R48</f>
        <v>30199</v>
      </c>
      <c r="S48" s="131">
        <f>+'[2]Median Family Income-Quintiles'!S48</f>
        <v>50500</v>
      </c>
      <c r="T48" s="131">
        <f>+'[2]Median Family Income-Quintiles'!T48</f>
        <v>74104</v>
      </c>
      <c r="U48" s="135">
        <f>+'[2]Median Family Income-Quintiles'!U48</f>
        <v>118062</v>
      </c>
      <c r="V48" s="136">
        <f>+'[2]Median Family Income-Quintiles'!V48</f>
        <v>18789.987499999999</v>
      </c>
      <c r="W48" s="131">
        <f>+'[2]Median Family Income-Quintiles'!W48</f>
        <v>38392.514999999999</v>
      </c>
      <c r="X48" s="131">
        <f>+'[2]Median Family Income-Quintiles'!X48</f>
        <v>55862.125</v>
      </c>
      <c r="Y48" s="131">
        <f>+'[2]Median Family Income-Quintiles'!Y48</f>
        <v>79141.395999999993</v>
      </c>
      <c r="Z48" s="135">
        <f>+'[2]Median Family Income-Quintiles'!Z48</f>
        <v>124420.1875</v>
      </c>
      <c r="AA48" s="136">
        <f>+'[2]Median Family Income-Quintiles'!AA48</f>
        <v>21793.524600000001</v>
      </c>
      <c r="AB48" s="131">
        <f>+'[2]Median Family Income-Quintiles'!AB48</f>
        <v>42772.338000000003</v>
      </c>
      <c r="AC48" s="131">
        <f>+'[2]Median Family Income-Quintiles'!AC48</f>
        <v>61307.017800000001</v>
      </c>
      <c r="AD48" s="131">
        <f>+'[2]Median Family Income-Quintiles'!AD48</f>
        <v>84017.092499999999</v>
      </c>
      <c r="AE48" s="135">
        <f>+'[2]Median Family Income-Quintiles'!AE48</f>
        <v>132390.57</v>
      </c>
      <c r="AF48" s="136">
        <f>+'[2]Median Family Income-Quintiles'!AF48</f>
        <v>18990.12</v>
      </c>
      <c r="AG48" s="131">
        <f>+'[2]Median Family Income-Quintiles'!AG48</f>
        <v>39979.199999999997</v>
      </c>
      <c r="AH48" s="131">
        <f>+'[2]Median Family Income-Quintiles'!AH48</f>
        <v>59968.800000000003</v>
      </c>
      <c r="AI48" s="131">
        <f>+'[2]Median Family Income-Quintiles'!AI48</f>
        <v>81957.36</v>
      </c>
      <c r="AJ48" s="135">
        <f>+'[2]Median Family Income-Quintiles'!AJ48</f>
        <v>132535.04592</v>
      </c>
      <c r="AK48" s="136">
        <f>+'[2]Median Family Income-Quintiles'!AK48</f>
        <v>20354.004799999999</v>
      </c>
      <c r="AL48" s="135">
        <f>+'[2]Median Family Income-Quintiles'!AL48</f>
        <v>40308.990495999999</v>
      </c>
      <c r="AM48" s="135">
        <f>+'[2]Median Family Income-Quintiles'!AM48</f>
        <v>60487.668720000001</v>
      </c>
      <c r="AN48" s="135">
        <f>+'[2]Median Family Income-Quintiles'!AN48</f>
        <v>84841.940799999997</v>
      </c>
      <c r="AO48" s="135">
        <f>+'[2]Median Family Income-Quintiles'!AO48</f>
        <v>130991.12</v>
      </c>
      <c r="AP48" s="136">
        <f>+'[2]Median Family Income-Quintiles'!AP48</f>
        <v>20364.740000000002</v>
      </c>
      <c r="AQ48" s="135">
        <f>+'[2]Median Family Income-Quintiles'!AQ48</f>
        <v>43071.4251</v>
      </c>
      <c r="AR48" s="135">
        <f>+'[2]Median Family Income-Quintiles'!AR48</f>
        <v>64148.930999999997</v>
      </c>
      <c r="AS48" s="135">
        <f>+'[2]Median Family Income-Quintiles'!AS48</f>
        <v>89808.503400000001</v>
      </c>
      <c r="AT48" s="316">
        <f>+'[2]Median Family Income-Quintiles'!AT48</f>
        <v>145302.41990000001</v>
      </c>
      <c r="AU48" s="135">
        <f>+'[2]Median Family Income-Quintiles'!AU48</f>
        <v>21214.347000000002</v>
      </c>
      <c r="AV48" s="135">
        <f>+'[2]Median Family Income-Quintiles'!AV48</f>
        <v>42933.797500000001</v>
      </c>
      <c r="AW48" s="135">
        <f>+'[2]Median Family Income-Quintiles'!AW48</f>
        <v>63744.061699999998</v>
      </c>
      <c r="AX48" s="135">
        <f>+'[2]Median Family Income-Quintiles'!AX48</f>
        <v>90070.056119999994</v>
      </c>
      <c r="AY48" s="316">
        <f>+'[2]Median Family Income-Quintiles'!AY48</f>
        <v>146480.01500000001</v>
      </c>
      <c r="AZ48" s="135">
        <f>+'[2]Median Family Income-Quintiles'!AZ48</f>
        <v>20856.264299999999</v>
      </c>
      <c r="BA48" s="135">
        <f>+'[2]Median Family Income-Quintiles'!BA48</f>
        <v>43828.381500000003</v>
      </c>
      <c r="BB48" s="135">
        <f>+'[2]Median Family Income-Quintiles'!BB48</f>
        <v>64886.155599999998</v>
      </c>
      <c r="BC48" s="135">
        <f>+'[2]Median Family Income-Quintiles'!BC48</f>
        <v>92896.017800000001</v>
      </c>
      <c r="BD48" s="316">
        <f>+'[2]Median Family Income-Quintiles'!BD48</f>
        <v>146094.60500000001</v>
      </c>
      <c r="BE48" s="135">
        <f>+'[2]Median Family Income-Quintiles'!BE48</f>
        <v>22185.35</v>
      </c>
      <c r="BF48" s="135">
        <f>+'[2]Median Family Income-Quintiles'!BF48</f>
        <v>45883.337500000001</v>
      </c>
      <c r="BG48" s="135">
        <f>+'[2]Median Family Income-Quintiles'!BG48</f>
        <v>67564.475000000006</v>
      </c>
      <c r="BH48" s="135">
        <f>+'[2]Median Family Income-Quintiles'!BH48</f>
        <v>95800.375</v>
      </c>
      <c r="BI48" s="316">
        <f>+'[2]Median Family Income-Quintiles'!BI48</f>
        <v>150255.32500000001</v>
      </c>
      <c r="BJ48" s="131">
        <f>+'[2]Median Family Income-Quintiles'!BJ48</f>
        <v>21627.3024</v>
      </c>
      <c r="BK48" s="131">
        <f>+'[2]Median Family Income-Quintiles'!BK48</f>
        <v>47159.534399999997</v>
      </c>
      <c r="BL48" s="131">
        <f>+'[2]Median Family Income-Quintiles'!BL48</f>
        <v>72091.008000000002</v>
      </c>
      <c r="BM48" s="131">
        <f>+'[2]Median Family Income-Quintiles'!BM48</f>
        <v>100126.39999999999</v>
      </c>
      <c r="BN48" s="131">
        <f>+'[2]Median Family Income-Quintiles'!BN48</f>
        <v>160202.23999999999</v>
      </c>
      <c r="BO48" s="136">
        <f>+'[2]Median Family Income-Quintiles'!BO48</f>
        <v>24292.946680000001</v>
      </c>
      <c r="BP48" s="135">
        <f>+'[2]Median Family Income-Quintiles'!BP48</f>
        <v>48162.706400000003</v>
      </c>
      <c r="BQ48" s="135">
        <f>+'[2]Median Family Income-Quintiles'!BQ48</f>
        <v>72546.335999999996</v>
      </c>
      <c r="BR48" s="135">
        <f>+'[2]Median Family Income-Quintiles'!BR48</f>
        <v>101967.9056</v>
      </c>
      <c r="BS48" s="135">
        <f>+'[2]Median Family Income-Quintiles'!BS48</f>
        <v>166252.01999999999</v>
      </c>
      <c r="BT48" s="136">
        <f>+'[2]Median Family Income-Quintiles'!BT48</f>
        <v>24976.368299999998</v>
      </c>
      <c r="BU48" s="135">
        <f>+'[2]Median Family Income-Quintiles'!BU48</f>
        <v>50053.855499999998</v>
      </c>
      <c r="BV48" s="135">
        <f>+'[2]Median Family Income-Quintiles'!BV48</f>
        <v>74827.986000000004</v>
      </c>
      <c r="BW48" s="135">
        <f>+'[2]Median Family Income-Quintiles'!BW48</f>
        <v>104152.467</v>
      </c>
      <c r="BX48" s="135">
        <f>+'[2]Median Family Income-Quintiles'!BX48</f>
        <v>162599.1912</v>
      </c>
    </row>
    <row r="49" spans="1:76">
      <c r="A49" s="135" t="s">
        <v>133</v>
      </c>
      <c r="B49" s="135">
        <f>+'[2]Median Family Income-Quintiles'!B49</f>
        <v>10635</v>
      </c>
      <c r="C49" s="131">
        <f>+'[2]Median Family Income-Quintiles'!C49</f>
        <v>23152</v>
      </c>
      <c r="D49" s="131">
        <f>+'[2]Median Family Income-Quintiles'!D49</f>
        <v>37187</v>
      </c>
      <c r="E49" s="131">
        <f>+'[2]Median Family Income-Quintiles'!E49</f>
        <v>53452</v>
      </c>
      <c r="F49" s="135">
        <f>+'[2]Median Family Income-Quintiles'!F49</f>
        <v>81815</v>
      </c>
      <c r="G49" s="136">
        <f>+'[2]Median Family Income-Quintiles'!G49</f>
        <v>10595</v>
      </c>
      <c r="H49" s="131">
        <f>+'[2]Median Family Income-Quintiles'!H49</f>
        <v>22526</v>
      </c>
      <c r="I49" s="131">
        <f>+'[2]Median Family Income-Quintiles'!I49</f>
        <v>37364</v>
      </c>
      <c r="J49" s="131">
        <f>+'[2]Median Family Income-Quintiles'!J49</f>
        <v>56100</v>
      </c>
      <c r="K49" s="135">
        <f>+'[2]Median Family Income-Quintiles'!K49</f>
        <v>86104</v>
      </c>
      <c r="L49" s="136">
        <f>+'[2]Median Family Income-Quintiles'!L49</f>
        <v>11000</v>
      </c>
      <c r="M49" s="131">
        <f>+'[2]Median Family Income-Quintiles'!M49</f>
        <v>25441</v>
      </c>
      <c r="N49" s="131">
        <f>+'[2]Median Family Income-Quintiles'!N49</f>
        <v>41197</v>
      </c>
      <c r="O49" s="131">
        <f>+'[2]Median Family Income-Quintiles'!O49</f>
        <v>60640</v>
      </c>
      <c r="P49" s="135">
        <f>+'[2]Median Family Income-Quintiles'!P49</f>
        <v>93400</v>
      </c>
      <c r="Q49" s="136">
        <f>+'[2]Median Family Income-Quintiles'!Q49</f>
        <v>12111</v>
      </c>
      <c r="R49" s="131">
        <f>+'[2]Median Family Income-Quintiles'!R49</f>
        <v>27806</v>
      </c>
      <c r="S49" s="131">
        <f>+'[2]Median Family Income-Quintiles'!S49</f>
        <v>44719</v>
      </c>
      <c r="T49" s="131">
        <f>+'[2]Median Family Income-Quintiles'!T49</f>
        <v>64550</v>
      </c>
      <c r="U49" s="135">
        <f>+'[2]Median Family Income-Quintiles'!U49</f>
        <v>101708</v>
      </c>
      <c r="V49" s="136">
        <f>+'[2]Median Family Income-Quintiles'!V49</f>
        <v>18282.150000000001</v>
      </c>
      <c r="W49" s="131">
        <f>+'[2]Median Family Income-Quintiles'!W49</f>
        <v>37579.974999999999</v>
      </c>
      <c r="X49" s="131">
        <f>+'[2]Median Family Income-Quintiles'!X49</f>
        <v>55862.125</v>
      </c>
      <c r="Y49" s="131">
        <f>+'[2]Median Family Income-Quintiles'!Y49</f>
        <v>76317.819499999998</v>
      </c>
      <c r="Z49" s="135">
        <f>+'[2]Median Family Income-Quintiles'!Z49</f>
        <v>113207.1355</v>
      </c>
      <c r="AA49" s="136">
        <f>+'[2]Median Family Income-Quintiles'!AA49</f>
        <v>20367.78</v>
      </c>
      <c r="AB49" s="131">
        <f>+'[2]Median Family Income-Quintiles'!AB49</f>
        <v>42568.660199999998</v>
      </c>
      <c r="AC49" s="131">
        <f>+'[2]Median Family Income-Quintiles'!AC49</f>
        <v>62223.567900000002</v>
      </c>
      <c r="AD49" s="131">
        <f>+'[2]Median Family Income-Quintiles'!AD49</f>
        <v>87683.2929</v>
      </c>
      <c r="AE49" s="135">
        <f>+'[2]Median Family Income-Quintiles'!AE49</f>
        <v>132390.57</v>
      </c>
      <c r="AF49" s="136">
        <f>+'[2]Median Family Income-Quintiles'!AF49</f>
        <v>22988.04</v>
      </c>
      <c r="AG49" s="131">
        <f>+'[2]Median Family Income-Quintiles'!AG49</f>
        <v>44576.807999999997</v>
      </c>
      <c r="AH49" s="131">
        <f>+'[2]Median Family Income-Quintiles'!AH49</f>
        <v>64546.418400000002</v>
      </c>
      <c r="AI49" s="131">
        <f>+'[2]Median Family Income-Quintiles'!AI49</f>
        <v>89703.33</v>
      </c>
      <c r="AJ49" s="135">
        <f>+'[2]Median Family Income-Quintiles'!AJ49</f>
        <v>140626.83600000001</v>
      </c>
      <c r="AK49" s="136">
        <f>+'[2]Median Family Income-Quintiles'!AK49</f>
        <v>20152.48</v>
      </c>
      <c r="AL49" s="135">
        <f>+'[2]Median Family Income-Quintiles'!AL49</f>
        <v>42118.683199999999</v>
      </c>
      <c r="AM49" s="135">
        <f>+'[2]Median Family Income-Quintiles'!AM49</f>
        <v>63480.311999999998</v>
      </c>
      <c r="AN49" s="135">
        <f>+'[2]Median Family Income-Quintiles'!AN49</f>
        <v>85648.04</v>
      </c>
      <c r="AO49" s="135">
        <f>+'[2]Median Family Income-Quintiles'!AO49</f>
        <v>129681.20879999999</v>
      </c>
      <c r="AP49" s="136">
        <f>+'[2]Median Family Income-Quintiles'!AP49</f>
        <v>20364.740000000002</v>
      </c>
      <c r="AQ49" s="135">
        <f>+'[2]Median Family Income-Quintiles'!AQ49</f>
        <v>45820.665000000001</v>
      </c>
      <c r="AR49" s="135">
        <f>+'[2]Median Family Income-Quintiles'!AR49</f>
        <v>67203.642000000007</v>
      </c>
      <c r="AS49" s="135">
        <f>+'[2]Median Family Income-Quintiles'!AS49</f>
        <v>96528.867599999998</v>
      </c>
      <c r="AT49" s="316">
        <f>+'[2]Median Family Income-Quintiles'!AT49</f>
        <v>146218.83319999999</v>
      </c>
      <c r="AU49" s="135">
        <f>+'[2]Median Family Income-Quintiles'!AU49</f>
        <v>22224.554</v>
      </c>
      <c r="AV49" s="135">
        <f>+'[2]Median Family Income-Quintiles'!AV49</f>
        <v>46065.439200000001</v>
      </c>
      <c r="AW49" s="135">
        <f>+'[2]Median Family Income-Quintiles'!AW49</f>
        <v>70714.490000000005</v>
      </c>
      <c r="AX49" s="135">
        <f>+'[2]Median Family Income-Quintiles'!AX49</f>
        <v>101849.06974000001</v>
      </c>
      <c r="AY49" s="316">
        <f>+'[2]Median Family Income-Quintiles'!AY49</f>
        <v>170927.02439999999</v>
      </c>
      <c r="AZ49" s="135">
        <f>+'[2]Median Family Income-Quintiles'!AZ49</f>
        <v>23072.872100000001</v>
      </c>
      <c r="BA49" s="135">
        <f>+'[2]Median Family Income-Quintiles'!BA49</f>
        <v>47354.803</v>
      </c>
      <c r="BB49" s="135">
        <f>+'[2]Median Family Income-Quintiles'!BB49</f>
        <v>71535.979000000007</v>
      </c>
      <c r="BC49" s="135">
        <f>+'[2]Median Family Income-Quintiles'!BC49</f>
        <v>100754.9</v>
      </c>
      <c r="BD49" s="316">
        <f>+'[2]Median Family Income-Quintiles'!BD49</f>
        <v>157782.1734</v>
      </c>
      <c r="BE49" s="135">
        <f>+'[2]Median Family Income-Quintiles'!BE49</f>
        <v>23193.775000000001</v>
      </c>
      <c r="BF49" s="135">
        <f>+'[2]Median Family Income-Quintiles'!BF49</f>
        <v>50421.25</v>
      </c>
      <c r="BG49" s="135">
        <f>+'[2]Median Family Income-Quintiles'!BG49</f>
        <v>73615.024999999994</v>
      </c>
      <c r="BH49" s="135">
        <f>+'[2]Median Family Income-Quintiles'!BH49</f>
        <v>100842.5</v>
      </c>
      <c r="BI49" s="316">
        <f>+'[2]Median Family Income-Quintiles'!BI49</f>
        <v>172743.20250000001</v>
      </c>
      <c r="BJ49" s="131">
        <f>+'[2]Median Family Income-Quintiles'!BJ49</f>
        <v>24030.335999999999</v>
      </c>
      <c r="BK49" s="131">
        <f>+'[2]Median Family Income-Quintiles'!BK49</f>
        <v>50063.199999999997</v>
      </c>
      <c r="BL49" s="131">
        <f>+'[2]Median Family Income-Quintiles'!BL49</f>
        <v>79099.856</v>
      </c>
      <c r="BM49" s="131">
        <f>+'[2]Median Family Income-Quintiles'!BM49</f>
        <v>110038.9136</v>
      </c>
      <c r="BN49" s="131">
        <f>+'[2]Median Family Income-Quintiles'!BN49</f>
        <v>170214.88</v>
      </c>
      <c r="BO49" s="136">
        <f>+'[2]Median Family Income-Quintiles'!BO49</f>
        <v>25189.7</v>
      </c>
      <c r="BP49" s="135">
        <f>+'[2]Median Family Income-Quintiles'!BP49</f>
        <v>52787.535320000003</v>
      </c>
      <c r="BQ49" s="135">
        <f>+'[2]Median Family Income-Quintiles'!BQ49</f>
        <v>78491.105200000005</v>
      </c>
      <c r="BR49" s="135">
        <f>+'[2]Median Family Income-Quintiles'!BR49</f>
        <v>110834.68</v>
      </c>
      <c r="BS49" s="135">
        <f>+'[2]Median Family Income-Quintiles'!BS49</f>
        <v>166655.0552</v>
      </c>
      <c r="BT49" s="136">
        <f>+'[2]Median Family Income-Quintiles'!BT49</f>
        <v>25279.724999999999</v>
      </c>
      <c r="BU49" s="135">
        <f>+'[2]Median Family Income-Quintiles'!BU49</f>
        <v>56424.3462</v>
      </c>
      <c r="BV49" s="135">
        <f>+'[2]Median Family Income-Quintiles'!BV49</f>
        <v>80895.12</v>
      </c>
      <c r="BW49" s="135">
        <f>+'[2]Median Family Income-Quintiles'!BW49</f>
        <v>112039.7412</v>
      </c>
      <c r="BX49" s="135">
        <f>+'[2]Median Family Income-Quintiles'!BX49</f>
        <v>175643.52929999999</v>
      </c>
    </row>
    <row r="50" spans="1:76">
      <c r="A50" s="135" t="s">
        <v>134</v>
      </c>
      <c r="B50" s="135">
        <f>+'[2]Median Family Income-Quintiles'!B50</f>
        <v>10640</v>
      </c>
      <c r="C50" s="131">
        <f>+'[2]Median Family Income-Quintiles'!C50</f>
        <v>26073</v>
      </c>
      <c r="D50" s="131">
        <f>+'[2]Median Family Income-Quintiles'!D50</f>
        <v>43598</v>
      </c>
      <c r="E50" s="131">
        <f>+'[2]Median Family Income-Quintiles'!E50</f>
        <v>65000</v>
      </c>
      <c r="F50" s="135">
        <f>+'[2]Median Family Income-Quintiles'!F50</f>
        <v>103470</v>
      </c>
      <c r="G50" s="136">
        <f>+'[2]Median Family Income-Quintiles'!G50</f>
        <v>12000</v>
      </c>
      <c r="H50" s="131">
        <f>+'[2]Median Family Income-Quintiles'!H50</f>
        <v>28692</v>
      </c>
      <c r="I50" s="131">
        <f>+'[2]Median Family Income-Quintiles'!I50</f>
        <v>47437</v>
      </c>
      <c r="J50" s="131">
        <f>+'[2]Median Family Income-Quintiles'!J50</f>
        <v>69404</v>
      </c>
      <c r="K50" s="135">
        <f>+'[2]Median Family Income-Quintiles'!K50</f>
        <v>113866</v>
      </c>
      <c r="L50" s="136">
        <f>+'[2]Median Family Income-Quintiles'!L50</f>
        <v>12826</v>
      </c>
      <c r="M50" s="131">
        <f>+'[2]Median Family Income-Quintiles'!M50</f>
        <v>30000</v>
      </c>
      <c r="N50" s="131">
        <f>+'[2]Median Family Income-Quintiles'!N50</f>
        <v>48050</v>
      </c>
      <c r="O50" s="131">
        <f>+'[2]Median Family Income-Quintiles'!O50</f>
        <v>72374</v>
      </c>
      <c r="P50" s="135">
        <f>+'[2]Median Family Income-Quintiles'!P50</f>
        <v>119828</v>
      </c>
      <c r="Q50" s="136">
        <f>+'[2]Median Family Income-Quintiles'!Q50</f>
        <v>12319</v>
      </c>
      <c r="R50" s="131">
        <f>+'[2]Median Family Income-Quintiles'!R50</f>
        <v>30000</v>
      </c>
      <c r="S50" s="131">
        <f>+'[2]Median Family Income-Quintiles'!S50</f>
        <v>48994</v>
      </c>
      <c r="T50" s="131">
        <f>+'[2]Median Family Income-Quintiles'!T50</f>
        <v>74000</v>
      </c>
      <c r="U50" s="135">
        <f>+'[2]Median Family Income-Quintiles'!U50</f>
        <v>122610</v>
      </c>
      <c r="V50" s="136">
        <f>+'[2]Median Family Income-Quintiles'!V50</f>
        <v>16250.8</v>
      </c>
      <c r="W50" s="131">
        <f>+'[2]Median Family Income-Quintiles'!W50</f>
        <v>36564.300000000003</v>
      </c>
      <c r="X50" s="131">
        <f>+'[2]Median Family Income-Quintiles'!X50</f>
        <v>55963.692499999997</v>
      </c>
      <c r="Y50" s="131">
        <f>+'[2]Median Family Income-Quintiles'!Y50</f>
        <v>80746.162500000006</v>
      </c>
      <c r="Z50" s="135">
        <f>+'[2]Median Family Income-Quintiles'!Z50</f>
        <v>130006.39999999999</v>
      </c>
      <c r="AA50" s="136">
        <f>+'[2]Median Family Income-Quintiles'!AA50</f>
        <v>17312.613000000001</v>
      </c>
      <c r="AB50" s="131">
        <f>+'[2]Median Family Income-Quintiles'!AB50</f>
        <v>39493.125419999997</v>
      </c>
      <c r="AC50" s="131">
        <f>+'[2]Median Family Income-Quintiles'!AC50</f>
        <v>59901.640979999996</v>
      </c>
      <c r="AD50" s="131">
        <f>+'[2]Median Family Income-Quintiles'!AD50</f>
        <v>85646.514899999995</v>
      </c>
      <c r="AE50" s="135">
        <f>+'[2]Median Family Income-Quintiles'!AE50</f>
        <v>140537.682</v>
      </c>
      <c r="AF50" s="136">
        <f>+'[2]Median Family Income-Quintiles'!AF50</f>
        <v>15991.68</v>
      </c>
      <c r="AG50" s="131">
        <f>+'[2]Median Family Income-Quintiles'!AG50</f>
        <v>37280.603999999999</v>
      </c>
      <c r="AH50" s="131">
        <f>+'[2]Median Family Income-Quintiles'!AH50</f>
        <v>57070.307999999997</v>
      </c>
      <c r="AI50" s="131">
        <f>+'[2]Median Family Income-Quintiles'!AI50</f>
        <v>82656.995999999999</v>
      </c>
      <c r="AJ50" s="135">
        <f>+'[2]Median Family Income-Quintiles'!AJ50</f>
        <v>134829.85200000001</v>
      </c>
      <c r="AK50" s="136">
        <f>+'[2]Median Family Income-Quintiles'!AK50</f>
        <v>15618.172</v>
      </c>
      <c r="AL50" s="135">
        <f>+'[2]Median Family Income-Quintiles'!AL50</f>
        <v>36274.464</v>
      </c>
      <c r="AM50" s="135">
        <f>+'[2]Median Family Income-Quintiles'!AM50</f>
        <v>56930.756000000001</v>
      </c>
      <c r="AN50" s="135">
        <f>+'[2]Median Family Income-Quintiles'!AN50</f>
        <v>82625.168000000005</v>
      </c>
      <c r="AO50" s="135">
        <f>+'[2]Median Family Income-Quintiles'!AO50</f>
        <v>136029.24</v>
      </c>
      <c r="AP50" s="136">
        <f>+'[2]Median Family Income-Quintiles'!AP50</f>
        <v>15579.026099999999</v>
      </c>
      <c r="AQ50" s="135">
        <f>+'[2]Median Family Income-Quintiles'!AQ50</f>
        <v>37257.291830000002</v>
      </c>
      <c r="AR50" s="135">
        <f>+'[2]Median Family Income-Quintiles'!AR50</f>
        <v>59057.745999999999</v>
      </c>
      <c r="AS50" s="135">
        <f>+'[2]Median Family Income-Quintiles'!AS50</f>
        <v>85124.613200000007</v>
      </c>
      <c r="AT50" s="316">
        <f>+'[2]Median Family Income-Quintiles'!AT50</f>
        <v>138989.3505</v>
      </c>
      <c r="AU50" s="135">
        <f>+'[2]Median Family Income-Quintiles'!AU50</f>
        <v>16062.291300000001</v>
      </c>
      <c r="AV50" s="135">
        <f>+'[2]Median Family Income-Quintiles'!AV50</f>
        <v>38387.866000000002</v>
      </c>
      <c r="AW50" s="135">
        <f>+'[2]Median Family Income-Quintiles'!AW50</f>
        <v>59844.662680000001</v>
      </c>
      <c r="AX50" s="135">
        <f>+'[2]Median Family Income-Quintiles'!AX50</f>
        <v>86645.454389999999</v>
      </c>
      <c r="AY50" s="316">
        <f>+'[2]Median Family Income-Quintiles'!AY50</f>
        <v>144459.601</v>
      </c>
      <c r="AZ50" s="135">
        <f>+'[2]Median Family Income-Quintiles'!AZ50</f>
        <v>16926.823199999999</v>
      </c>
      <c r="BA50" s="135">
        <f>+'[2]Median Family Income-Quintiles'!BA50</f>
        <v>38790.636500000001</v>
      </c>
      <c r="BB50" s="135">
        <f>+'[2]Median Family Income-Quintiles'!BB50</f>
        <v>60452.94</v>
      </c>
      <c r="BC50" s="135">
        <f>+'[2]Median Family Income-Quintiles'!BC50</f>
        <v>89671.861000000004</v>
      </c>
      <c r="BD50" s="316">
        <f>+'[2]Median Family Income-Quintiles'!BD50</f>
        <v>151132.35</v>
      </c>
      <c r="BE50" s="135">
        <f>+'[2]Median Family Income-Quintiles'!BE50</f>
        <v>17143.224999999999</v>
      </c>
      <c r="BF50" s="135">
        <f>+'[2]Median Family Income-Quintiles'!BF50</f>
        <v>40337</v>
      </c>
      <c r="BG50" s="135">
        <f>+'[2]Median Family Income-Quintiles'!BG50</f>
        <v>62421.5075</v>
      </c>
      <c r="BH50" s="135">
        <f>+'[2]Median Family Income-Quintiles'!BH50</f>
        <v>91867.517500000002</v>
      </c>
      <c r="BI50" s="316">
        <f>+'[2]Median Family Income-Quintiles'!BI50</f>
        <v>152272.17499999999</v>
      </c>
      <c r="BJ50" s="131">
        <f>+'[2]Median Family Income-Quintiles'!BJ50</f>
        <v>18022.752</v>
      </c>
      <c r="BK50" s="131">
        <f>+'[2]Median Family Income-Quintiles'!BK50</f>
        <v>41452.329599999997</v>
      </c>
      <c r="BL50" s="131">
        <f>+'[2]Median Family Income-Quintiles'!BL50</f>
        <v>65082.16</v>
      </c>
      <c r="BM50" s="131">
        <f>+'[2]Median Family Income-Quintiles'!BM50</f>
        <v>94619.448000000004</v>
      </c>
      <c r="BN50" s="131">
        <f>+'[2]Median Family Income-Quintiles'!BN50</f>
        <v>157198.448</v>
      </c>
      <c r="BO50" s="136">
        <f>+'[2]Median Family Income-Quintiles'!BO50</f>
        <v>18640.378000000001</v>
      </c>
      <c r="BP50" s="135">
        <f>+'[2]Median Family Income-Quintiles'!BP50</f>
        <v>43326.284</v>
      </c>
      <c r="BQ50" s="135">
        <f>+'[2]Median Family Income-Quintiles'!BQ50</f>
        <v>66500.808000000005</v>
      </c>
      <c r="BR50" s="135">
        <f>+'[2]Median Family Income-Quintiles'!BR50</f>
        <v>97736.035999999993</v>
      </c>
      <c r="BS50" s="135">
        <f>+'[2]Median Family Income-Quintiles'!BS50</f>
        <v>161314.8388</v>
      </c>
      <c r="BT50" s="136">
        <f>+'[2]Median Family Income-Quintiles'!BT50</f>
        <v>20223.78</v>
      </c>
      <c r="BU50" s="135">
        <f>+'[2]Median Family Income-Quintiles'!BU50</f>
        <v>44492.315999999999</v>
      </c>
      <c r="BV50" s="135">
        <f>+'[2]Median Family Income-Quintiles'!BV50</f>
        <v>69519.243749999994</v>
      </c>
      <c r="BW50" s="135">
        <f>+'[2]Median Family Income-Quintiles'!BW50</f>
        <v>101118.9</v>
      </c>
      <c r="BX50" s="135">
        <f>+'[2]Median Family Income-Quintiles'!BX50</f>
        <v>166846.185</v>
      </c>
    </row>
    <row r="51" spans="1:76">
      <c r="A51" s="135" t="s">
        <v>135</v>
      </c>
      <c r="B51" s="135">
        <f>+'[2]Median Family Income-Quintiles'!B51</f>
        <v>10386</v>
      </c>
      <c r="C51" s="131">
        <f>+'[2]Median Family Income-Quintiles'!C51</f>
        <v>23944</v>
      </c>
      <c r="D51" s="131">
        <f>+'[2]Median Family Income-Quintiles'!D51</f>
        <v>35999</v>
      </c>
      <c r="E51" s="131">
        <f>+'[2]Median Family Income-Quintiles'!E51</f>
        <v>52767</v>
      </c>
      <c r="F51" s="135">
        <f>+'[2]Median Family Income-Quintiles'!F51</f>
        <v>91542</v>
      </c>
      <c r="G51" s="136">
        <f>+'[2]Median Family Income-Quintiles'!G51</f>
        <v>12234</v>
      </c>
      <c r="H51" s="131">
        <f>+'[2]Median Family Income-Quintiles'!H51</f>
        <v>26480</v>
      </c>
      <c r="I51" s="131">
        <f>+'[2]Median Family Income-Quintiles'!I51</f>
        <v>41001</v>
      </c>
      <c r="J51" s="131">
        <f>+'[2]Median Family Income-Quintiles'!J51</f>
        <v>60200</v>
      </c>
      <c r="K51" s="135">
        <f>+'[2]Median Family Income-Quintiles'!K51</f>
        <v>97500</v>
      </c>
      <c r="L51" s="136">
        <f>+'[2]Median Family Income-Quintiles'!L51</f>
        <v>12400</v>
      </c>
      <c r="M51" s="131">
        <f>+'[2]Median Family Income-Quintiles'!M51</f>
        <v>28800</v>
      </c>
      <c r="N51" s="131">
        <f>+'[2]Median Family Income-Quintiles'!N51</f>
        <v>44720</v>
      </c>
      <c r="O51" s="131">
        <f>+'[2]Median Family Income-Quintiles'!O51</f>
        <v>63034</v>
      </c>
      <c r="P51" s="135">
        <f>+'[2]Median Family Income-Quintiles'!P51</f>
        <v>96481</v>
      </c>
      <c r="Q51" s="136">
        <f>+'[2]Median Family Income-Quintiles'!Q51</f>
        <v>11000</v>
      </c>
      <c r="R51" s="131">
        <f>+'[2]Median Family Income-Quintiles'!R51</f>
        <v>27840</v>
      </c>
      <c r="S51" s="131">
        <f>+'[2]Median Family Income-Quintiles'!S51</f>
        <v>45071</v>
      </c>
      <c r="T51" s="131">
        <f>+'[2]Median Family Income-Quintiles'!T51</f>
        <v>65016</v>
      </c>
      <c r="U51" s="135">
        <f>+'[2]Median Family Income-Quintiles'!U51</f>
        <v>102769</v>
      </c>
      <c r="V51" s="136">
        <f>+'[2]Median Family Income-Quintiles'!V51</f>
        <v>17266.474999999999</v>
      </c>
      <c r="W51" s="131">
        <f>+'[2]Median Family Income-Quintiles'!W51</f>
        <v>37787.172700000003</v>
      </c>
      <c r="X51" s="131">
        <f>+'[2]Median Family Income-Quintiles'!X51</f>
        <v>53830.775000000001</v>
      </c>
      <c r="Y51" s="131">
        <f>+'[2]Median Family Income-Quintiles'!Y51</f>
        <v>74652.112500000003</v>
      </c>
      <c r="Z51" s="135">
        <f>+'[2]Median Family Income-Quintiles'!Z51</f>
        <v>118630.84</v>
      </c>
      <c r="AA51" s="136">
        <f>+'[2]Median Family Income-Quintiles'!AA51</f>
        <v>18331.002</v>
      </c>
      <c r="AB51" s="131">
        <f>+'[2]Median Family Income-Quintiles'!AB51</f>
        <v>40328.204400000002</v>
      </c>
      <c r="AC51" s="131">
        <f>+'[2]Median Family Income-Quintiles'!AC51</f>
        <v>58353.689700000003</v>
      </c>
      <c r="AD51" s="131">
        <f>+'[2]Median Family Income-Quintiles'!AD51</f>
        <v>79434.342000000004</v>
      </c>
      <c r="AE51" s="135">
        <f>+'[2]Median Family Income-Quintiles'!AE51</f>
        <v>124243.458</v>
      </c>
      <c r="AF51" s="136">
        <f>+'[2]Median Family Income-Quintiles'!AF51</f>
        <v>16631.3472</v>
      </c>
      <c r="AG51" s="131">
        <f>+'[2]Median Family Income-Quintiles'!AG51</f>
        <v>38080.188000000002</v>
      </c>
      <c r="AH51" s="131">
        <f>+'[2]Median Family Income-Quintiles'!AH51</f>
        <v>56970.36</v>
      </c>
      <c r="AI51" s="131">
        <f>+'[2]Median Family Income-Quintiles'!AI51</f>
        <v>77959.44</v>
      </c>
      <c r="AJ51" s="135">
        <f>+'[2]Median Family Income-Quintiles'!AJ51</f>
        <v>127733.54399999999</v>
      </c>
      <c r="AK51" s="136">
        <f>+'[2]Median Family Income-Quintiles'!AK51</f>
        <v>19547.905599999998</v>
      </c>
      <c r="AL51" s="135">
        <f>+'[2]Median Family Income-Quintiles'!AL51</f>
        <v>40506.484799999998</v>
      </c>
      <c r="AM51" s="135">
        <f>+'[2]Median Family Income-Quintiles'!AM51</f>
        <v>60558.202400000002</v>
      </c>
      <c r="AN51" s="135">
        <f>+'[2]Median Family Income-Quintiles'!AN51</f>
        <v>84641.423624000003</v>
      </c>
      <c r="AO51" s="135">
        <f>+'[2]Median Family Income-Quintiles'!AO51</f>
        <v>130991.12</v>
      </c>
      <c r="AP51" s="136">
        <f>+'[2]Median Family Income-Quintiles'!AP51</f>
        <v>20364.740000000002</v>
      </c>
      <c r="AQ51" s="135">
        <f>+'[2]Median Family Income-Quintiles'!AQ51</f>
        <v>42765.953999999998</v>
      </c>
      <c r="AR51" s="135">
        <f>+'[2]Median Family Income-Quintiles'!AR51</f>
        <v>63639.8125</v>
      </c>
      <c r="AS51" s="135">
        <f>+'[2]Median Family Income-Quintiles'!AS51</f>
        <v>87161.087199999994</v>
      </c>
      <c r="AT51" s="316">
        <f>+'[2]Median Family Income-Quintiles'!AT51</f>
        <v>139498.46900000001</v>
      </c>
      <c r="AU51" s="135">
        <f>+'[2]Median Family Income-Quintiles'!AU51</f>
        <v>20709.2435</v>
      </c>
      <c r="AV51" s="135">
        <f>+'[2]Median Family Income-Quintiles'!AV51</f>
        <v>40812.362800000003</v>
      </c>
      <c r="AW51" s="135">
        <f>+'[2]Median Family Income-Quintiles'!AW51</f>
        <v>62026.709799999997</v>
      </c>
      <c r="AX51" s="135">
        <f>+'[2]Median Family Income-Quintiles'!AX51</f>
        <v>86594.944039998227</v>
      </c>
      <c r="AY51" s="316">
        <f>+'[2]Median Family Income-Quintiles'!AY51</f>
        <v>135064.6759</v>
      </c>
      <c r="AZ51" s="135">
        <f>+'[2]Median Family Income-Quintiles'!AZ51</f>
        <v>20292.03686</v>
      </c>
      <c r="BA51" s="135">
        <f>+'[2]Median Family Income-Quintiles'!BA51</f>
        <v>40301.96</v>
      </c>
      <c r="BB51" s="135">
        <f>+'[2]Median Family Income-Quintiles'!BB51</f>
        <v>60452.94</v>
      </c>
      <c r="BC51" s="135">
        <f>+'[2]Median Family Income-Quintiles'!BC51</f>
        <v>84634.115999999995</v>
      </c>
      <c r="BD51" s="316">
        <f>+'[2]Median Family Income-Quintiles'!BD51</f>
        <v>142850.29722000001</v>
      </c>
      <c r="BE51" s="135">
        <f>+'[2]Median Family Income-Quintiles'!BE51</f>
        <v>19664.287499999999</v>
      </c>
      <c r="BF51" s="135">
        <f>+'[2]Median Family Income-Quintiles'!BF51</f>
        <v>43664.802499999998</v>
      </c>
      <c r="BG51" s="135">
        <f>+'[2]Median Family Income-Quintiles'!BG51</f>
        <v>65850.152499999997</v>
      </c>
      <c r="BH51" s="135">
        <f>+'[2]Median Family Income-Quintiles'!BH51</f>
        <v>91766.675000000003</v>
      </c>
      <c r="BI51" s="316">
        <f>+'[2]Median Family Income-Quintiles'!BI51</f>
        <v>146221.625</v>
      </c>
      <c r="BJ51" s="131">
        <f>+'[2]Median Family Income-Quintiles'!BJ51</f>
        <v>21827.555199999999</v>
      </c>
      <c r="BK51" s="131">
        <f>+'[2]Median Family Income-Quintiles'!BK51</f>
        <v>44856.627200000003</v>
      </c>
      <c r="BL51" s="131">
        <f>+'[2]Median Family Income-Quintiles'!BL51</f>
        <v>67084.687999999995</v>
      </c>
      <c r="BM51" s="131">
        <f>+'[2]Median Family Income-Quintiles'!BM51</f>
        <v>90614.392000000007</v>
      </c>
      <c r="BN51" s="131">
        <f>+'[2]Median Family Income-Quintiles'!BN51</f>
        <v>149192.341056</v>
      </c>
      <c r="BO51" s="136">
        <f>+'[2]Median Family Income-Quintiles'!BO51</f>
        <v>22368.453600000001</v>
      </c>
      <c r="BP51" s="135">
        <f>+'[2]Median Family Income-Quintiles'!BP51</f>
        <v>48364.224000000002</v>
      </c>
      <c r="BQ51" s="135">
        <f>+'[2]Median Family Income-Quintiles'!BQ51</f>
        <v>70531.16</v>
      </c>
      <c r="BR51" s="135">
        <f>+'[2]Median Family Income-Quintiles'!BR51</f>
        <v>95821.618799999997</v>
      </c>
      <c r="BS51" s="135">
        <f>+'[2]Median Family Income-Quintiles'!BS51</f>
        <v>152145.788</v>
      </c>
      <c r="BT51" s="136">
        <f>+'[2]Median Family Income-Quintiles'!BT51</f>
        <v>21234.969000000001</v>
      </c>
      <c r="BU51" s="135">
        <f>+'[2]Median Family Income-Quintiles'!BU51</f>
        <v>50053.855499999998</v>
      </c>
      <c r="BV51" s="135">
        <f>+'[2]Median Family Income-Quintiles'!BV51</f>
        <v>73513.440300000002</v>
      </c>
      <c r="BW51" s="135">
        <f>+'[2]Median Family Income-Quintiles'!BW51</f>
        <v>103141.27800000001</v>
      </c>
      <c r="BX51" s="135">
        <f>+'[2]Median Family Income-Quintiles'!BX51</f>
        <v>166037.23379999999</v>
      </c>
    </row>
    <row r="52" spans="1:76">
      <c r="A52" s="257" t="s">
        <v>136</v>
      </c>
      <c r="B52" s="257">
        <f>+'[2]Median Family Income-Quintiles'!B52</f>
        <v>13013</v>
      </c>
      <c r="C52" s="264">
        <f>+'[2]Median Family Income-Quintiles'!C52</f>
        <v>28815</v>
      </c>
      <c r="D52" s="264">
        <f>+'[2]Median Family Income-Quintiles'!D52</f>
        <v>45156</v>
      </c>
      <c r="E52" s="264">
        <f>+'[2]Median Family Income-Quintiles'!E52</f>
        <v>63720</v>
      </c>
      <c r="F52" s="257">
        <f>+'[2]Median Family Income-Quintiles'!F52</f>
        <v>96600</v>
      </c>
      <c r="G52" s="265">
        <f>+'[2]Median Family Income-Quintiles'!G52</f>
        <v>13489</v>
      </c>
      <c r="H52" s="264">
        <f>+'[2]Median Family Income-Quintiles'!H52</f>
        <v>30277</v>
      </c>
      <c r="I52" s="264">
        <f>+'[2]Median Family Income-Quintiles'!I52</f>
        <v>50000</v>
      </c>
      <c r="J52" s="264">
        <f>+'[2]Median Family Income-Quintiles'!J52</f>
        <v>71700</v>
      </c>
      <c r="K52" s="257">
        <f>+'[2]Median Family Income-Quintiles'!K52</f>
        <v>111000</v>
      </c>
      <c r="L52" s="265">
        <f>+'[2]Median Family Income-Quintiles'!L52</f>
        <v>14910</v>
      </c>
      <c r="M52" s="264">
        <f>+'[2]Median Family Income-Quintiles'!M52</f>
        <v>32000</v>
      </c>
      <c r="N52" s="264">
        <f>+'[2]Median Family Income-Quintiles'!N52</f>
        <v>51140</v>
      </c>
      <c r="O52" s="264">
        <f>+'[2]Median Family Income-Quintiles'!O52</f>
        <v>73550</v>
      </c>
      <c r="P52" s="257">
        <f>+'[2]Median Family Income-Quintiles'!P52</f>
        <v>116265</v>
      </c>
      <c r="Q52" s="265">
        <f>+'[2]Median Family Income-Quintiles'!Q52</f>
        <v>14000</v>
      </c>
      <c r="R52" s="264">
        <f>+'[2]Median Family Income-Quintiles'!R52</f>
        <v>30862</v>
      </c>
      <c r="S52" s="264">
        <f>+'[2]Median Family Income-Quintiles'!S52</f>
        <v>50100</v>
      </c>
      <c r="T52" s="264">
        <f>+'[2]Median Family Income-Quintiles'!T52</f>
        <v>73024</v>
      </c>
      <c r="U52" s="257">
        <f>+'[2]Median Family Income-Quintiles'!U52</f>
        <v>112164</v>
      </c>
      <c r="V52" s="265">
        <f>+'[2]Median Family Income-Quintiles'!V52</f>
        <v>20110.365000000002</v>
      </c>
      <c r="W52" s="264">
        <f>+'[2]Median Family Income-Quintiles'!W52</f>
        <v>40627</v>
      </c>
      <c r="X52" s="264">
        <f>+'[2]Median Family Income-Quintiles'!X52</f>
        <v>60432.662499999999</v>
      </c>
      <c r="Y52" s="264">
        <f>+'[2]Median Family Income-Quintiles'!Y52</f>
        <v>83082.214999999997</v>
      </c>
      <c r="Z52" s="257">
        <f>+'[2]Median Family Income-Quintiles'!Z52</f>
        <v>126959.375</v>
      </c>
      <c r="AA52" s="265">
        <f>+'[2]Median Family Income-Quintiles'!AA52</f>
        <v>22506.3969</v>
      </c>
      <c r="AB52" s="264">
        <f>+'[2]Median Family Income-Quintiles'!AB52</f>
        <v>44198.082600000002</v>
      </c>
      <c r="AC52" s="264">
        <f>+'[2]Median Family Income-Quintiles'!AC52</f>
        <v>65889.768299999996</v>
      </c>
      <c r="AD52" s="264">
        <f>+'[2]Median Family Income-Quintiles'!AD52</f>
        <v>89618.232000000004</v>
      </c>
      <c r="AE52" s="257">
        <f>+'[2]Median Family Income-Quintiles'!AE52</f>
        <v>136565.96489999999</v>
      </c>
      <c r="AF52" s="265">
        <f>+'[2]Median Family Income-Quintiles'!AF52</f>
        <v>19789.704000000002</v>
      </c>
      <c r="AG52" s="264">
        <f>+'[2]Median Family Income-Quintiles'!AG52</f>
        <v>41978.16</v>
      </c>
      <c r="AH52" s="264">
        <f>+'[2]Median Family Income-Quintiles'!AH52</f>
        <v>62567.447999999997</v>
      </c>
      <c r="AI52" s="264">
        <f>+'[2]Median Family Income-Quintiles'!AI52</f>
        <v>87263.599320000241</v>
      </c>
      <c r="AJ52" s="257">
        <f>+'[2]Median Family Income-Quintiles'!AJ52</f>
        <v>136928.76</v>
      </c>
      <c r="AK52" s="265">
        <f>+'[2]Median Family Income-Quintiles'!AK52</f>
        <v>19547.905599999998</v>
      </c>
      <c r="AL52" s="257">
        <f>+'[2]Median Family Income-Quintiles'!AL52</f>
        <v>40637.475919999997</v>
      </c>
      <c r="AM52" s="257">
        <f>+'[2]Median Family Income-Quintiles'!AM52</f>
        <v>61868.113599999997</v>
      </c>
      <c r="AN52" s="257">
        <f>+'[2]Median Family Income-Quintiles'!AN52</f>
        <v>87562.525599999994</v>
      </c>
      <c r="AO52" s="257">
        <f>+'[2]Median Family Income-Quintiles'!AO52</f>
        <v>138649.0624</v>
      </c>
      <c r="AP52" s="265">
        <f>+'[2]Median Family Income-Quintiles'!AP52</f>
        <v>19346.503000000001</v>
      </c>
      <c r="AQ52" s="257">
        <f>+'[2]Median Family Income-Quintiles'!AQ52</f>
        <v>40729.480000000003</v>
      </c>
      <c r="AR52" s="257">
        <f>+'[2]Median Family Income-Quintiles'!AR52</f>
        <v>63028.870300000002</v>
      </c>
      <c r="AS52" s="257">
        <f>+'[2]Median Family Income-Quintiles'!AS52</f>
        <v>88892.090100000001</v>
      </c>
      <c r="AT52" s="317">
        <f>+'[2]Median Family Income-Quintiles'!AT52</f>
        <v>139702.1164</v>
      </c>
      <c r="AU52" s="257">
        <f>+'[2]Median Family Income-Quintiles'!AU52</f>
        <v>20709.2435</v>
      </c>
      <c r="AV52" s="257">
        <f>+'[2]Median Family Income-Quintiles'!AV52</f>
        <v>43236.859600000003</v>
      </c>
      <c r="AW52" s="257">
        <f>+'[2]Median Family Income-Quintiles'!AW52</f>
        <v>64855.289400000001</v>
      </c>
      <c r="AX52" s="257">
        <f>+'[2]Median Family Income-Quintiles'!AX52</f>
        <v>90918.63</v>
      </c>
      <c r="AY52" s="317">
        <f>+'[2]Median Family Income-Quintiles'!AY52</f>
        <v>142439.18700000001</v>
      </c>
      <c r="AZ52" s="257">
        <f>+'[2]Median Family Income-Quintiles'!AZ52</f>
        <v>20150.98</v>
      </c>
      <c r="BA52" s="257">
        <f>+'[2]Median Family Income-Quintiles'!BA52</f>
        <v>42317.057999999997</v>
      </c>
      <c r="BB52" s="257">
        <f>+'[2]Median Family Income-Quintiles'!BB52</f>
        <v>65490.684999999998</v>
      </c>
      <c r="BC52" s="257">
        <f>+'[2]Median Family Income-Quintiles'!BC52</f>
        <v>92795.262900000002</v>
      </c>
      <c r="BD52" s="317">
        <f>+'[2]Median Family Income-Quintiles'!BD52</f>
        <v>148109.70300000001</v>
      </c>
      <c r="BE52" s="257">
        <f>+'[2]Median Family Income-Quintiles'!BE52</f>
        <v>20168.5</v>
      </c>
      <c r="BF52" s="257">
        <f>+'[2]Median Family Income-Quintiles'!BF52</f>
        <v>43866.487500000003</v>
      </c>
      <c r="BG52" s="257">
        <f>+'[2]Median Family Income-Quintiles'!BG52</f>
        <v>66858.577499999999</v>
      </c>
      <c r="BH52" s="257">
        <f>+'[2]Median Family Income-Quintiles'!BH52</f>
        <v>94086.052500000005</v>
      </c>
      <c r="BI52" s="317">
        <f>+'[2]Median Family Income-Quintiles'!BI52</f>
        <v>151263.75</v>
      </c>
      <c r="BJ52" s="362">
        <f>+'[2]Median Family Income-Quintiles'!BJ52</f>
        <v>23429.577600000001</v>
      </c>
      <c r="BK52" s="264">
        <f>+'[2]Median Family Income-Quintiles'!BK52</f>
        <v>47489.951520000002</v>
      </c>
      <c r="BL52" s="264">
        <f>+'[2]Median Family Income-Quintiles'!BL52</f>
        <v>70589.111999999994</v>
      </c>
      <c r="BM52" s="264">
        <f>+'[2]Median Family Income-Quintiles'!BM52</f>
        <v>98374.187999999995</v>
      </c>
      <c r="BN52" s="264">
        <f>+'[2]Median Family Income-Quintiles'!BN52</f>
        <v>153794.15040000001</v>
      </c>
      <c r="BO52" s="265">
        <f>+'[2]Median Family Income-Quintiles'!BO52</f>
        <v>22670.73</v>
      </c>
      <c r="BP52" s="257">
        <f>+'[2]Median Family Income-Quintiles'!BP52</f>
        <v>48364.224000000002</v>
      </c>
      <c r="BQ52" s="257">
        <f>+'[2]Median Family Income-Quintiles'!BQ52</f>
        <v>72848.612399999998</v>
      </c>
      <c r="BR52" s="257">
        <f>+'[2]Median Family Income-Quintiles'!BR52</f>
        <v>101967.9056</v>
      </c>
      <c r="BS52" s="257">
        <f>+'[2]Median Family Income-Quintiles'!BS52</f>
        <v>163420.69772</v>
      </c>
      <c r="BT52" s="265">
        <f>+'[2]Median Family Income-Quintiles'!BT52</f>
        <v>24470.773799999999</v>
      </c>
      <c r="BU52" s="257">
        <f>+'[2]Median Family Income-Quintiles'!BU52</f>
        <v>50559.45</v>
      </c>
      <c r="BV52" s="257">
        <f>+'[2]Median Family Income-Quintiles'!BV52</f>
        <v>75839.175000000003</v>
      </c>
      <c r="BW52" s="257">
        <f>+'[2]Median Family Income-Quintiles'!BW52</f>
        <v>106174.845</v>
      </c>
      <c r="BX52" s="257">
        <f>+'[2]Median Family Income-Quintiles'!BX52</f>
        <v>171396.5355</v>
      </c>
    </row>
    <row r="53" spans="1:76">
      <c r="A53" s="266" t="s">
        <v>168</v>
      </c>
      <c r="B53" s="138">
        <f>+'[2]Median Family Income-Quintiles'!B53</f>
        <v>11245</v>
      </c>
      <c r="C53" s="140">
        <f>+'[2]Median Family Income-Quintiles'!C53</f>
        <v>26340</v>
      </c>
      <c r="D53" s="140">
        <f>+'[2]Median Family Income-Quintiles'!D53</f>
        <v>43300</v>
      </c>
      <c r="E53" s="140">
        <f>+'[2]Median Family Income-Quintiles'!E53</f>
        <v>64008</v>
      </c>
      <c r="F53" s="135">
        <f>+'[2]Median Family Income-Quintiles'!F53</f>
        <v>108438</v>
      </c>
      <c r="G53" s="139">
        <f>+'[2]Median Family Income-Quintiles'!G53</f>
        <v>12420</v>
      </c>
      <c r="H53" s="140">
        <f>+'[2]Median Family Income-Quintiles'!H53</f>
        <v>27642</v>
      </c>
      <c r="I53" s="140">
        <f>+'[2]Median Family Income-Quintiles'!I53</f>
        <v>47996.5</v>
      </c>
      <c r="J53" s="140">
        <f>+'[2]Median Family Income-Quintiles'!J53</f>
        <v>71405</v>
      </c>
      <c r="K53" s="135">
        <f>+'[2]Median Family Income-Quintiles'!K53</f>
        <v>119207</v>
      </c>
      <c r="L53" s="139">
        <f>+'[2]Median Family Income-Quintiles'!L53</f>
        <v>13000</v>
      </c>
      <c r="M53" s="140">
        <f>+'[2]Median Family Income-Quintiles'!M53</f>
        <v>31003</v>
      </c>
      <c r="N53" s="140">
        <f>+'[2]Median Family Income-Quintiles'!N53</f>
        <v>51164</v>
      </c>
      <c r="O53" s="140">
        <f>+'[2]Median Family Income-Quintiles'!O53</f>
        <v>78323</v>
      </c>
      <c r="P53" s="135">
        <f>+'[2]Median Family Income-Quintiles'!P53</f>
        <v>129012</v>
      </c>
      <c r="Q53" s="139">
        <f>+'[2]Median Family Income-Quintiles'!Q53</f>
        <v>13250</v>
      </c>
      <c r="R53" s="140">
        <f>+'[2]Median Family Income-Quintiles'!R53</f>
        <v>30463</v>
      </c>
      <c r="S53" s="140">
        <f>+'[2]Median Family Income-Quintiles'!S53</f>
        <v>51040</v>
      </c>
      <c r="T53" s="140">
        <f>+'[2]Median Family Income-Quintiles'!T53</f>
        <v>79050</v>
      </c>
      <c r="U53" s="135">
        <f>+'[2]Median Family Income-Quintiles'!U53</f>
        <v>134144</v>
      </c>
      <c r="V53" s="139">
        <f>+'[2]Median Family Income-Quintiles'!V53</f>
        <v>19399.392500000002</v>
      </c>
      <c r="W53" s="140">
        <f>+'[2]Median Family Income-Quintiles'!W53</f>
        <v>43338.852250000004</v>
      </c>
      <c r="X53" s="140">
        <f>+'[2]Median Family Income-Quintiles'!X53</f>
        <v>64596.93</v>
      </c>
      <c r="Y53" s="140">
        <f>+'[2]Median Family Income-Quintiles'!Y53</f>
        <v>93442.1</v>
      </c>
      <c r="Z53" s="135">
        <f>+'[2]Median Family Income-Quintiles'!Z53</f>
        <v>153468.49249999999</v>
      </c>
      <c r="AA53" s="139">
        <f>+'[2]Median Family Income-Quintiles'!AA53</f>
        <v>22200.8802</v>
      </c>
      <c r="AB53" s="140">
        <f>+'[2]Median Family Income-Quintiles'!AB53</f>
        <v>45827.504999999997</v>
      </c>
      <c r="AC53" s="140">
        <f>+'[2]Median Family Income-Quintiles'!AC53</f>
        <v>72305.619000000006</v>
      </c>
      <c r="AD53" s="140">
        <f>+'[2]Median Family Income-Quintiles'!AD53</f>
        <v>103366.4835</v>
      </c>
      <c r="AE53" s="135">
        <f>+'[2]Median Family Income-Quintiles'!AE53</f>
        <v>169093.30955999999</v>
      </c>
      <c r="AF53" s="139">
        <f>+'[2]Median Family Income-Quintiles'!AF53</f>
        <v>20329.423200000001</v>
      </c>
      <c r="AG53" s="140">
        <f>+'[2]Median Family Income-Quintiles'!AG53</f>
        <v>43977.120000000003</v>
      </c>
      <c r="AH53" s="140">
        <f>+'[2]Median Family Income-Quintiles'!AH53</f>
        <v>68364.432000000001</v>
      </c>
      <c r="AI53" s="140">
        <f>+'[2]Median Family Income-Quintiles'!AI53</f>
        <v>101946.96</v>
      </c>
      <c r="AJ53" s="135">
        <f>+'[2]Median Family Income-Quintiles'!AJ53</f>
        <v>164914.20000000001</v>
      </c>
      <c r="AK53" s="136">
        <f>+'[2]Median Family Income-Quintiles'!AK53</f>
        <v>20152.48</v>
      </c>
      <c r="AL53" s="135">
        <f>+'[2]Median Family Income-Quintiles'!AL53</f>
        <v>42592.266479999998</v>
      </c>
      <c r="AM53" s="135">
        <f>+'[2]Median Family Income-Quintiles'!AM53</f>
        <v>67510.808000000005</v>
      </c>
      <c r="AN53" s="135">
        <f>+'[2]Median Family Income-Quintiles'!AN53</f>
        <v>101266.212</v>
      </c>
      <c r="AO53" s="135">
        <f>+'[2]Median Family Income-Quintiles'!AO53</f>
        <v>162227.46400000001</v>
      </c>
      <c r="AP53" s="136">
        <f>+'[2]Median Family Income-Quintiles'!AP53</f>
        <v>20059.268899999999</v>
      </c>
      <c r="AQ53" s="135">
        <f>+'[2]Median Family Income-Quintiles'!AQ53</f>
        <v>46248.324540000001</v>
      </c>
      <c r="AR53" s="135">
        <f>+'[2]Median Family Income-Quintiles'!AR53</f>
        <v>69036.468599999993</v>
      </c>
      <c r="AS53" s="135">
        <f>+'[2]Median Family Income-Quintiles'!AS53</f>
        <v>103351.0555</v>
      </c>
      <c r="AT53" s="316">
        <f>+'[2]Median Family Income-Quintiles'!AT53</f>
        <v>176155.00099999999</v>
      </c>
      <c r="AU53" s="135">
        <f>+'[2]Median Family Income-Quintiles'!AU53</f>
        <v>20204.14</v>
      </c>
      <c r="AV53" s="135">
        <f>+'[2]Median Family Income-Quintiles'!AV53</f>
        <v>45459.315000000002</v>
      </c>
      <c r="AW53" s="135">
        <f>+'[2]Median Family Income-Quintiles'!AW53</f>
        <v>71926.738400000002</v>
      </c>
      <c r="AX53" s="135">
        <f>+'[2]Median Family Income-Quintiles'!AX53</f>
        <v>105061.52800000001</v>
      </c>
      <c r="AY53" s="316">
        <f>+'[2]Median Family Income-Quintiles'!AY53</f>
        <v>182645.42559999999</v>
      </c>
      <c r="AZ53" s="135">
        <f>+'[2]Median Family Income-Quintiles'!AZ53</f>
        <v>20553.999599999999</v>
      </c>
      <c r="BA53" s="135">
        <f>+'[2]Median Family Income-Quintiles'!BA53</f>
        <v>45339.705000000002</v>
      </c>
      <c r="BB53" s="135">
        <f>+'[2]Median Family Income-Quintiles'!BB53</f>
        <v>71535.979000000007</v>
      </c>
      <c r="BC53" s="135">
        <f>+'[2]Median Family Income-Quintiles'!BC53</f>
        <v>107404.7234</v>
      </c>
      <c r="BD53" s="316">
        <f>+'[2]Median Family Income-Quintiles'!BD53</f>
        <v>178336.17300000001</v>
      </c>
      <c r="BE53" s="135">
        <f>+'[2]Median Family Income-Quintiles'!BE53</f>
        <v>21781.98</v>
      </c>
      <c r="BF53" s="135">
        <f>+'[2]Median Family Income-Quintiles'!BF53</f>
        <v>45379.125</v>
      </c>
      <c r="BG53" s="135">
        <f>+'[2]Median Family Income-Quintiles'!BG53</f>
        <v>71194.804999999993</v>
      </c>
      <c r="BH53" s="135">
        <f>+'[2]Median Family Income-Quintiles'!BH53</f>
        <v>110926.75</v>
      </c>
      <c r="BI53" s="316">
        <f>+'[2]Median Family Income-Quintiles'!BI53</f>
        <v>189583.9</v>
      </c>
      <c r="BJ53" s="131">
        <f>+'[2]Median Family Income-Quintiles'!BJ53</f>
        <v>22928.945599999999</v>
      </c>
      <c r="BK53" s="131">
        <f>+'[2]Median Family Income-Quintiles'!BK53</f>
        <v>49362.315199999997</v>
      </c>
      <c r="BL53" s="131">
        <f>+'[2]Median Family Income-Quintiles'!BL53</f>
        <v>76096.063999999998</v>
      </c>
      <c r="BM53" s="131">
        <f>+'[2]Median Family Income-Quintiles'!BM53</f>
        <v>113142.83199999999</v>
      </c>
      <c r="BN53" s="131">
        <f>+'[2]Median Family Income-Quintiles'!BN53</f>
        <v>200252.79999999999</v>
      </c>
      <c r="BO53" s="136">
        <f>+'[2]Median Family Income-Quintiles'!BO53</f>
        <v>22973.006399999998</v>
      </c>
      <c r="BP53" s="135">
        <f>+'[2]Median Family Income-Quintiles'!BP53</f>
        <v>51185.470399999998</v>
      </c>
      <c r="BQ53" s="135">
        <f>+'[2]Median Family Income-Quintiles'!BQ53</f>
        <v>78591.864000000001</v>
      </c>
      <c r="BR53" s="135">
        <f>+'[2]Median Family Income-Quintiles'!BR53</f>
        <v>118895.38400000001</v>
      </c>
      <c r="BS53" s="135">
        <f>+'[2]Median Family Income-Quintiles'!BS53</f>
        <v>206454.7812</v>
      </c>
      <c r="BT53" s="136">
        <f>+'[2]Median Family Income-Quintiles'!BT53</f>
        <v>24976.368299999998</v>
      </c>
      <c r="BU53" s="135">
        <f>+'[2]Median Family Income-Quintiles'!BU53</f>
        <v>53593.017</v>
      </c>
      <c r="BV53" s="135">
        <f>+'[2]Median Family Income-Quintiles'!BV53</f>
        <v>83928.687000000005</v>
      </c>
      <c r="BW53" s="135">
        <f>+'[2]Median Family Income-Quintiles'!BW53</f>
        <v>123365.058</v>
      </c>
      <c r="BX53" s="135">
        <f>+'[2]Median Family Income-Quintiles'!BX53</f>
        <v>207546.54225</v>
      </c>
    </row>
    <row r="54" spans="1:76">
      <c r="A54" s="266" t="s">
        <v>165</v>
      </c>
      <c r="B54" s="133">
        <f>+'[2]Median Family Income-Quintiles'!B54</f>
        <v>112.39380309845077</v>
      </c>
      <c r="C54" s="137">
        <f>+'[2]Median Family Income-Quintiles'!C54</f>
        <v>109.74999999999999</v>
      </c>
      <c r="D54" s="133">
        <f>+'[2]Median Family Income-Quintiles'!D54</f>
        <v>109.71469112653931</v>
      </c>
      <c r="E54" s="133">
        <f>+'[2]Median Family Income-Quintiles'!E54</f>
        <v>106.67999999999999</v>
      </c>
      <c r="F54" s="133">
        <f>+'[2]Median Family Income-Quintiles'!F54</f>
        <v>107.73877534799155</v>
      </c>
      <c r="G54" s="134">
        <f>+'[2]Median Family Income-Quintiles'!G54</f>
        <v>108.94736842105263</v>
      </c>
      <c r="H54" s="133">
        <f>+'[2]Median Family Income-Quintiles'!H54</f>
        <v>106.27450980392157</v>
      </c>
      <c r="I54" s="133">
        <f>+'[2]Median Family Income-Quintiles'!I54</f>
        <v>111.61976744186046</v>
      </c>
      <c r="J54" s="133">
        <f>+'[2]Median Family Income-Quintiles'!J54</f>
        <v>109.43630456105934</v>
      </c>
      <c r="K54" s="133">
        <f>+'[2]Median Family Income-Quintiles'!K54</f>
        <v>107.97735507246378</v>
      </c>
      <c r="L54" s="134">
        <f>+'[2]Median Family Income-Quintiles'!L54</f>
        <v>107.68721007289597</v>
      </c>
      <c r="M54" s="133">
        <f>+'[2]Median Family Income-Quintiles'!M54</f>
        <v>109.77621981446073</v>
      </c>
      <c r="N54" s="133">
        <f>+'[2]Median Family Income-Quintiles'!N54</f>
        <v>109.82698664834929</v>
      </c>
      <c r="O54" s="133">
        <f>+'[2]Median Family Income-Quintiles'!O54</f>
        <v>109.07280525846703</v>
      </c>
      <c r="P54" s="133">
        <f>+'[2]Median Family Income-Quintiles'!P54</f>
        <v>106.4762926587711</v>
      </c>
      <c r="Q54" s="134">
        <f>+'[2]Median Family Income-Quintiles'!Q54</f>
        <v>108.8921761998685</v>
      </c>
      <c r="R54" s="133">
        <f>+'[2]Median Family Income-Quintiles'!R54</f>
        <v>106.43955276030748</v>
      </c>
      <c r="S54" s="133">
        <f>+'[2]Median Family Income-Quintiles'!S54</f>
        <v>106.55532359081418</v>
      </c>
      <c r="T54" s="133">
        <f>+'[2]Median Family Income-Quintiles'!T54</f>
        <v>106.64274343685076</v>
      </c>
      <c r="U54" s="133">
        <f>+'[2]Median Family Income-Quintiles'!U54</f>
        <v>106.04939442810613</v>
      </c>
      <c r="V54" s="134">
        <f>+'[2]Median Family Income-Quintiles'!V54</f>
        <v>115.06024096385541</v>
      </c>
      <c r="W54" s="133">
        <f>+'[2]Median Family Income-Quintiles'!W54</f>
        <v>115.95108695652176</v>
      </c>
      <c r="X54" s="133">
        <f>+'[2]Median Family Income-Quintiles'!X54</f>
        <v>110.41666666666667</v>
      </c>
      <c r="Y54" s="133">
        <f>+'[2]Median Family Income-Quintiles'!Y54</f>
        <v>108.74704491725768</v>
      </c>
      <c r="Z54" s="133">
        <f>+'[2]Median Family Income-Quintiles'!Z54</f>
        <v>105.64955950216752</v>
      </c>
      <c r="AA54" s="134">
        <f>+'[2]Median Family Income-Quintiles'!AA54</f>
        <v>121.1111111111111</v>
      </c>
      <c r="AB54" s="133">
        <f>+'[2]Median Family Income-Quintiles'!AB54</f>
        <v>112.5</v>
      </c>
      <c r="AC54" s="133">
        <f>+'[2]Median Family Income-Quintiles'!AC54</f>
        <v>114.33172302737522</v>
      </c>
      <c r="AD54" s="133">
        <f>+'[2]Median Family Income-Quintiles'!AD54</f>
        <v>110.80786026200873</v>
      </c>
      <c r="AE54" s="133">
        <f>+'[2]Median Family Income-Quintiles'!AE54</f>
        <v>106.97764319309321</v>
      </c>
      <c r="AF54" s="134">
        <f>+'[2]Median Family Income-Quintiles'!AF54</f>
        <v>119.64705882352942</v>
      </c>
      <c r="AG54" s="133">
        <f>+'[2]Median Family Income-Quintiles'!AG54</f>
        <v>113.11053984575837</v>
      </c>
      <c r="AH54" s="133">
        <f>+'[2]Median Family Income-Quintiles'!AH54</f>
        <v>112.1311475409836</v>
      </c>
      <c r="AI54" s="133">
        <f>+'[2]Median Family Income-Quintiles'!AI54</f>
        <v>112.21122112211222</v>
      </c>
      <c r="AJ54" s="133">
        <f>+'[2]Median Family Income-Quintiles'!AJ54</f>
        <v>106.48596321394</v>
      </c>
      <c r="AK54" s="134">
        <f>+'[2]Median Family Income-Quintiles'!AK54</f>
        <v>120.48192771084337</v>
      </c>
      <c r="AL54" s="133">
        <f>+'[2]Median Family Income-Quintiles'!AL54</f>
        <v>112.03286509408959</v>
      </c>
      <c r="AM54" s="133">
        <f>+'[2]Median Family Income-Quintiles'!AM54</f>
        <v>111.66666666666667</v>
      </c>
      <c r="AN54" s="133">
        <f>+'[2]Median Family Income-Quintiles'!AN54</f>
        <v>111.66666666666667</v>
      </c>
      <c r="AO54" s="133">
        <f>+'[2]Median Family Income-Quintiles'!AO54</f>
        <v>105.22875816993465</v>
      </c>
      <c r="AP54" s="134">
        <f>+'[2]Median Family Income-Quintiles'!AP54</f>
        <v>120.85889570552146</v>
      </c>
      <c r="AQ54" s="133">
        <f>+'[2]Median Family Income-Quintiles'!AQ54</f>
        <v>120.15873015873015</v>
      </c>
      <c r="AR54" s="133">
        <f>+'[2]Median Family Income-Quintiles'!AR54</f>
        <v>112.99999999999999</v>
      </c>
      <c r="AS54" s="133">
        <f>+'[2]Median Family Income-Quintiles'!AS54</f>
        <v>111.66116611661165</v>
      </c>
      <c r="AT54" s="315">
        <f>+'[2]Median Family Income-Quintiles'!AT54</f>
        <v>110.89743589743588</v>
      </c>
      <c r="AU54" s="133">
        <f>+'[2]Median Family Income-Quintiles'!AU54</f>
        <v>119.04761904761905</v>
      </c>
      <c r="AV54" s="133">
        <f>+'[2]Median Family Income-Quintiles'!AV54</f>
        <v>115.68123393316195</v>
      </c>
      <c r="AW54" s="133">
        <f>+'[2]Median Family Income-Quintiles'!AW54</f>
        <v>114.83870967741936</v>
      </c>
      <c r="AX54" s="133">
        <f>+'[2]Median Family Income-Quintiles'!AX54</f>
        <v>111.22994652406418</v>
      </c>
      <c r="AY54" s="315">
        <f>+'[2]Median Family Income-Quintiles'!AY54</f>
        <v>112.80963374305858</v>
      </c>
      <c r="AZ54" s="133">
        <f>+'[2]Median Family Income-Quintiles'!AZ54</f>
        <v>120</v>
      </c>
      <c r="BA54" s="133">
        <f>+'[2]Median Family Income-Quintiles'!BA54</f>
        <v>112.78195488721805</v>
      </c>
      <c r="BB54" s="133">
        <f>+'[2]Median Family Income-Quintiles'!BB54</f>
        <v>111.81102362204724</v>
      </c>
      <c r="BC54" s="133">
        <f>+'[2]Median Family Income-Quintiles'!BC54</f>
        <v>111.04166666666666</v>
      </c>
      <c r="BD54" s="315">
        <f>+'[2]Median Family Income-Quintiles'!BD54</f>
        <v>105.98802395209582</v>
      </c>
      <c r="BE54" s="133">
        <f>+'[2]Median Family Income-Quintiles'!BE54</f>
        <v>120.67039106145252</v>
      </c>
      <c r="BF54" s="133">
        <f>+'[2]Median Family Income-Quintiles'!BF54</f>
        <v>111.11111111111111</v>
      </c>
      <c r="BG54" s="133">
        <f>+'[2]Median Family Income-Quintiles'!BG54</f>
        <v>108.44854070660521</v>
      </c>
      <c r="BH54" s="133">
        <f>+'[2]Median Family Income-Quintiles'!BH54</f>
        <v>111.11111111111111</v>
      </c>
      <c r="BI54" s="315">
        <f>+'[2]Median Family Income-Quintiles'!BI54</f>
        <v>109.94152046783626</v>
      </c>
      <c r="BJ54" s="361">
        <f>+'[2]Median Family Income-Quintiles'!BJ54</f>
        <v>121.16402116402116</v>
      </c>
      <c r="BK54" s="361">
        <f>+'[2]Median Family Income-Quintiles'!BK54</f>
        <v>116.27358490566037</v>
      </c>
      <c r="BL54" s="361">
        <f>+'[2]Median Family Income-Quintiles'!BL54</f>
        <v>111.76470588235293</v>
      </c>
      <c r="BM54" s="361">
        <f>+'[2]Median Family Income-Quintiles'!BM54</f>
        <v>110.78431372549021</v>
      </c>
      <c r="BN54" s="361">
        <f>+'[2]Median Family Income-Quintiles'!BN54</f>
        <v>111.73184357541899</v>
      </c>
      <c r="BO54" s="134">
        <f>+'[2]Median Family Income-Quintiles'!BO54</f>
        <v>115.15151515151514</v>
      </c>
      <c r="BP54" s="133">
        <f>+'[2]Median Family Income-Quintiles'!BP54</f>
        <v>115.45454545454544</v>
      </c>
      <c r="BQ54" s="133">
        <f>+'[2]Median Family Income-Quintiles'!BQ54</f>
        <v>111.26961483594864</v>
      </c>
      <c r="BR54" s="133">
        <f>+'[2]Median Family Income-Quintiles'!BR54</f>
        <v>112.16730038022816</v>
      </c>
      <c r="BS54" s="133">
        <f>+'[2]Median Family Income-Quintiles'!BS54</f>
        <v>110.75675675675676</v>
      </c>
      <c r="BT54" s="134">
        <f>+'[2]Median Family Income-Quintiles'!BT54</f>
        <v>121.67487684729063</v>
      </c>
      <c r="BU54" s="133">
        <f>+'[2]Median Family Income-Quintiles'!BU54</f>
        <v>115.21739130434783</v>
      </c>
      <c r="BV54" s="133">
        <f>+'[2]Median Family Income-Quintiles'!BV54</f>
        <v>113.6986301369863</v>
      </c>
      <c r="BW54" s="133">
        <f>+'[2]Median Family Income-Quintiles'!BW54</f>
        <v>111.51736745886656</v>
      </c>
      <c r="BX54" s="133">
        <f>+'[2]Median Family Income-Quintiles'!BX54</f>
        <v>107.4607329842932</v>
      </c>
    </row>
    <row r="55" spans="1:76">
      <c r="A55" s="135" t="s">
        <v>138</v>
      </c>
      <c r="B55" s="135">
        <f>+'[2]Median Family Income-Quintiles'!B55</f>
        <v>12000</v>
      </c>
      <c r="C55" s="131">
        <f>+'[2]Median Family Income-Quintiles'!C55</f>
        <v>30000</v>
      </c>
      <c r="D55" s="131">
        <f>+'[2]Median Family Income-Quintiles'!D55</f>
        <v>50060</v>
      </c>
      <c r="E55" s="131">
        <f>+'[2]Median Family Income-Quintiles'!E55</f>
        <v>77662</v>
      </c>
      <c r="F55" s="135">
        <f>+'[2]Median Family Income-Quintiles'!F55</f>
        <v>127424</v>
      </c>
      <c r="G55" s="136">
        <f>+'[2]Median Family Income-Quintiles'!G55</f>
        <v>14592</v>
      </c>
      <c r="H55" s="131">
        <f>+'[2]Median Family Income-Quintiles'!H55</f>
        <v>33628</v>
      </c>
      <c r="I55" s="131">
        <f>+'[2]Median Family Income-Quintiles'!I55</f>
        <v>56331</v>
      </c>
      <c r="J55" s="131">
        <f>+'[2]Median Family Income-Quintiles'!J55</f>
        <v>86000</v>
      </c>
      <c r="K55" s="135">
        <f>+'[2]Median Family Income-Quintiles'!K55</f>
        <v>141679</v>
      </c>
      <c r="L55" s="136">
        <f>+'[2]Median Family Income-Quintiles'!L55</f>
        <v>15026</v>
      </c>
      <c r="M55" s="131">
        <f>+'[2]Median Family Income-Quintiles'!M55</f>
        <v>35150</v>
      </c>
      <c r="N55" s="131">
        <f>+'[2]Median Family Income-Quintiles'!N55</f>
        <v>60000</v>
      </c>
      <c r="O55" s="131">
        <f>+'[2]Median Family Income-Quintiles'!O55</f>
        <v>88982</v>
      </c>
      <c r="P55" s="135">
        <f>+'[2]Median Family Income-Quintiles'!P55</f>
        <v>147000</v>
      </c>
      <c r="Q55" s="136">
        <f>+'[2]Median Family Income-Quintiles'!Q55</f>
        <v>14241</v>
      </c>
      <c r="R55" s="131">
        <f>+'[2]Median Family Income-Quintiles'!R55</f>
        <v>37231</v>
      </c>
      <c r="S55" s="131">
        <f>+'[2]Median Family Income-Quintiles'!S55</f>
        <v>63000</v>
      </c>
      <c r="T55" s="131">
        <f>+'[2]Median Family Income-Quintiles'!T55</f>
        <v>93921</v>
      </c>
      <c r="U55" s="135">
        <f>+'[2]Median Family Income-Quintiles'!U55</f>
        <v>154000</v>
      </c>
      <c r="V55" s="136">
        <f>+'[2]Median Family Income-Quintiles'!V55</f>
        <v>23411.30875</v>
      </c>
      <c r="W55" s="131">
        <f>+'[2]Median Family Income-Quintiles'!W55</f>
        <v>51799.425000000003</v>
      </c>
      <c r="X55" s="131">
        <f>+'[2]Median Family Income-Quintiles'!X55</f>
        <v>79222.649999999994</v>
      </c>
      <c r="Y55" s="131">
        <f>+'[2]Median Family Income-Quintiles'!Y55</f>
        <v>111602.36900000001</v>
      </c>
      <c r="Z55" s="135">
        <f>+'[2]Median Family Income-Quintiles'!Z55</f>
        <v>192978.25</v>
      </c>
      <c r="AA55" s="136">
        <f>+'[2]Median Family Income-Quintiles'!AA55</f>
        <v>24441.335999999999</v>
      </c>
      <c r="AB55" s="131">
        <f>+'[2]Median Family Income-Quintiles'!AB55</f>
        <v>56011.394999999997</v>
      </c>
      <c r="AC55" s="131">
        <f>+'[2]Median Family Income-Quintiles'!AC55</f>
        <v>85799.273249999998</v>
      </c>
      <c r="AD55" s="131">
        <f>+'[2]Median Family Income-Quintiles'!AD55</f>
        <v>122206.68</v>
      </c>
      <c r="AE55" s="135">
        <f>+'[2]Median Family Income-Quintiles'!AE55</f>
        <v>212843.30100000001</v>
      </c>
      <c r="AF55" s="136">
        <f>+'[2]Median Family Income-Quintiles'!AF55</f>
        <v>23587.727999999999</v>
      </c>
      <c r="AG55" s="131">
        <f>+'[2]Median Family Income-Quintiles'!AG55</f>
        <v>52372.752</v>
      </c>
      <c r="AH55" s="131">
        <f>+'[2]Median Family Income-Quintiles'!AH55</f>
        <v>82956.84</v>
      </c>
      <c r="AI55" s="131">
        <f>+'[2]Median Family Income-Quintiles'!AI55</f>
        <v>119937.60000000001</v>
      </c>
      <c r="AJ55" s="135">
        <f>+'[2]Median Family Income-Quintiles'!AJ55</f>
        <v>201894.96</v>
      </c>
      <c r="AK55" s="136">
        <f>+'[2]Median Family Income-Quintiles'!AK55</f>
        <v>22772.3024</v>
      </c>
      <c r="AL55" s="135">
        <f>+'[2]Median Family Income-Quintiles'!AL55</f>
        <v>51388.824000000001</v>
      </c>
      <c r="AM55" s="135">
        <f>+'[2]Median Family Income-Quintiles'!AM55</f>
        <v>81012.969599999997</v>
      </c>
      <c r="AN55" s="135">
        <f>+'[2]Median Family Income-Quintiles'!AN55</f>
        <v>116884.38400000001</v>
      </c>
      <c r="AO55" s="135">
        <f>+'[2]Median Family Income-Quintiles'!AO55</f>
        <v>202532.424</v>
      </c>
      <c r="AP55" s="136">
        <f>+'[2]Median Family Income-Quintiles'!AP55</f>
        <v>22401.214</v>
      </c>
      <c r="AQ55" s="135">
        <f>+'[2]Median Family Income-Quintiles'!AQ55</f>
        <v>51930.087</v>
      </c>
      <c r="AR55" s="135">
        <f>+'[2]Median Family Income-Quintiles'!AR55</f>
        <v>84106.376199999999</v>
      </c>
      <c r="AS55" s="135">
        <f>+'[2]Median Family Income-Quintiles'!AS55</f>
        <v>123715.79549999999</v>
      </c>
      <c r="AT55" s="316">
        <f>+'[2]Median Family Income-Quintiles'!AT55</f>
        <v>212302.41450000001</v>
      </c>
      <c r="AU55" s="135">
        <f>+'[2]Median Family Income-Quintiles'!AU55</f>
        <v>22022.512599999998</v>
      </c>
      <c r="AV55" s="135">
        <f>+'[2]Median Family Income-Quintiles'!AV55</f>
        <v>53540.970999999998</v>
      </c>
      <c r="AW55" s="135">
        <f>+'[2]Median Family Income-Quintiles'!AW55</f>
        <v>84352.284499999994</v>
      </c>
      <c r="AX55" s="135">
        <f>+'[2]Median Family Income-Quintiles'!AX55</f>
        <v>122235.04700000001</v>
      </c>
      <c r="AY55" s="316">
        <f>+'[2]Median Family Income-Quintiles'!AY55</f>
        <v>215578.17379999999</v>
      </c>
      <c r="AZ55" s="135">
        <f>+'[2]Median Family Income-Quintiles'!AZ55</f>
        <v>23878.9113</v>
      </c>
      <c r="BA55" s="135">
        <f>+'[2]Median Family Income-Quintiles'!BA55</f>
        <v>53601.606800000001</v>
      </c>
      <c r="BB55" s="135">
        <f>+'[2]Median Family Income-Quintiles'!BB55</f>
        <v>85641.664999999994</v>
      </c>
      <c r="BC55" s="135">
        <f>+'[2]Median Family Income-Quintiles'!BC55</f>
        <v>127958.723</v>
      </c>
      <c r="BD55" s="316">
        <f>+'[2]Median Family Income-Quintiles'!BD55</f>
        <v>228713.62299999999</v>
      </c>
      <c r="BE55" s="135">
        <f>+'[2]Median Family Income-Quintiles'!BE55</f>
        <v>25210.625</v>
      </c>
      <c r="BF55" s="135">
        <f>+'[2]Median Family Income-Quintiles'!BF55</f>
        <v>55463.375</v>
      </c>
      <c r="BG55" s="135">
        <f>+'[2]Median Family Income-Quintiles'!BG55</f>
        <v>89144.77</v>
      </c>
      <c r="BH55" s="135">
        <f>+'[2]Median Family Income-Quintiles'!BH55</f>
        <v>131095.25</v>
      </c>
      <c r="BI55" s="316">
        <f>+'[2]Median Family Income-Quintiles'!BI55</f>
        <v>230626.79749999999</v>
      </c>
      <c r="BJ55" s="131">
        <f>+'[2]Median Family Income-Quintiles'!BJ55</f>
        <v>24030.335999999999</v>
      </c>
      <c r="BK55" s="131">
        <f>+'[2]Median Family Income-Quintiles'!BK55</f>
        <v>57072.048000000003</v>
      </c>
      <c r="BL55" s="131">
        <f>+'[2]Median Family Income-Quintiles'!BL55</f>
        <v>91155.074559999994</v>
      </c>
      <c r="BM55" s="131">
        <f>+'[2]Median Family Income-Quintiles'!BM55</f>
        <v>135170.64000000001</v>
      </c>
      <c r="BN55" s="131">
        <f>+'[2]Median Family Income-Quintiles'!BN55</f>
        <v>236298.304</v>
      </c>
      <c r="BO55" s="136">
        <f>+'[2]Median Family Income-Quintiles'!BO55</f>
        <v>25794.252799999998</v>
      </c>
      <c r="BP55" s="135">
        <f>+'[2]Median Family Income-Quintiles'!BP55</f>
        <v>60052.2448</v>
      </c>
      <c r="BQ55" s="135">
        <f>+'[2]Median Family Income-Quintiles'!BQ55</f>
        <v>95720.86</v>
      </c>
      <c r="BR55" s="135">
        <f>+'[2]Median Family Income-Quintiles'!BR55</f>
        <v>138392.21179999999</v>
      </c>
      <c r="BS55" s="135">
        <f>+'[2]Median Family Income-Quintiles'!BS55</f>
        <v>246153.74840000001</v>
      </c>
      <c r="BT55" s="136">
        <f>+'[2]Median Family Income-Quintiles'!BT55</f>
        <v>26493.1518</v>
      </c>
      <c r="BU55" s="135">
        <f>+'[2]Median Family Income-Quintiles'!BU55</f>
        <v>58244.486400000002</v>
      </c>
      <c r="BV55" s="135">
        <f>+'[2]Median Family Income-Quintiles'!BV55</f>
        <v>93231.625799999994</v>
      </c>
      <c r="BW55" s="135">
        <f>+'[2]Median Family Income-Quintiles'!BW55</f>
        <v>139544.08199999999</v>
      </c>
      <c r="BX55" s="135">
        <f>+'[2]Median Family Income-Quintiles'!BX55</f>
        <v>252797.25</v>
      </c>
    </row>
    <row r="56" spans="1:76">
      <c r="A56" s="135" t="s">
        <v>139</v>
      </c>
      <c r="B56" s="135">
        <f>+'[2]Median Family Income-Quintiles'!B56</f>
        <v>10912</v>
      </c>
      <c r="C56" s="131">
        <f>+'[2]Median Family Income-Quintiles'!C56</f>
        <v>23590</v>
      </c>
      <c r="D56" s="131">
        <f>+'[2]Median Family Income-Quintiles'!D56</f>
        <v>36505</v>
      </c>
      <c r="E56" s="131">
        <f>+'[2]Median Family Income-Quintiles'!E56</f>
        <v>52122</v>
      </c>
      <c r="F56" s="135">
        <f>+'[2]Median Family Income-Quintiles'!F56</f>
        <v>85000</v>
      </c>
      <c r="G56" s="136">
        <f>+'[2]Median Family Income-Quintiles'!G56</f>
        <v>12582</v>
      </c>
      <c r="H56" s="131">
        <f>+'[2]Median Family Income-Quintiles'!H56</f>
        <v>27013</v>
      </c>
      <c r="I56" s="131">
        <f>+'[2]Median Family Income-Quintiles'!I56</f>
        <v>41300</v>
      </c>
      <c r="J56" s="131">
        <f>+'[2]Median Family Income-Quintiles'!J56</f>
        <v>61820</v>
      </c>
      <c r="K56" s="135">
        <f>+'[2]Median Family Income-Quintiles'!K56</f>
        <v>102131</v>
      </c>
      <c r="L56" s="136">
        <f>+'[2]Median Family Income-Quintiles'!L56</f>
        <v>10596</v>
      </c>
      <c r="M56" s="131">
        <f>+'[2]Median Family Income-Quintiles'!M56</f>
        <v>25000</v>
      </c>
      <c r="N56" s="131">
        <f>+'[2]Median Family Income-Quintiles'!N56</f>
        <v>41600</v>
      </c>
      <c r="O56" s="131">
        <f>+'[2]Median Family Income-Quintiles'!O56</f>
        <v>62300</v>
      </c>
      <c r="P56" s="135">
        <f>+'[2]Median Family Income-Quintiles'!P56</f>
        <v>103592</v>
      </c>
      <c r="Q56" s="136">
        <f>+'[2]Median Family Income-Quintiles'!Q56</f>
        <v>11000</v>
      </c>
      <c r="R56" s="131">
        <f>+'[2]Median Family Income-Quintiles'!R56</f>
        <v>25742</v>
      </c>
      <c r="S56" s="131">
        <f>+'[2]Median Family Income-Quintiles'!S56</f>
        <v>43316</v>
      </c>
      <c r="T56" s="131">
        <f>+'[2]Median Family Income-Quintiles'!T56</f>
        <v>65100</v>
      </c>
      <c r="U56" s="135">
        <f>+'[2]Median Family Income-Quintiles'!U56</f>
        <v>104000</v>
      </c>
      <c r="V56" s="136">
        <f>+'[2]Median Family Income-Quintiles'!V56</f>
        <v>17957.133999999998</v>
      </c>
      <c r="W56" s="131">
        <f>+'[2]Median Family Income-Quintiles'!W56</f>
        <v>35579.095249999998</v>
      </c>
      <c r="X56" s="131">
        <f>+'[2]Median Family Income-Quintiles'!X56</f>
        <v>53221.37</v>
      </c>
      <c r="Y56" s="131">
        <f>+'[2]Median Family Income-Quintiles'!Y56</f>
        <v>75261.517500000002</v>
      </c>
      <c r="Z56" s="135">
        <f>+'[2]Median Family Income-Quintiles'!Z56</f>
        <v>121271.595</v>
      </c>
      <c r="AA56" s="136">
        <f>+'[2]Median Family Income-Quintiles'!AA56</f>
        <v>17923.646400000001</v>
      </c>
      <c r="AB56" s="131">
        <f>+'[2]Median Family Income-Quintiles'!AB56</f>
        <v>36437.958420000003</v>
      </c>
      <c r="AC56" s="131">
        <f>+'[2]Median Family Income-Quintiles'!AC56</f>
        <v>57029.784</v>
      </c>
      <c r="AD56" s="131">
        <f>+'[2]Median Family Income-Quintiles'!AD56</f>
        <v>81471.12</v>
      </c>
      <c r="AE56" s="135">
        <f>+'[2]Median Family Income-Quintiles'!AE56</f>
        <v>125261.84699999999</v>
      </c>
      <c r="AF56" s="136">
        <f>+'[2]Median Family Income-Quintiles'!AF56</f>
        <v>18490.38</v>
      </c>
      <c r="AG56" s="131">
        <f>+'[2]Median Family Income-Quintiles'!AG56</f>
        <v>36780.864000000001</v>
      </c>
      <c r="AH56" s="131">
        <f>+'[2]Median Family Income-Quintiles'!AH56</f>
        <v>56070.828000000001</v>
      </c>
      <c r="AI56" s="131">
        <f>+'[2]Median Family Income-Quintiles'!AI56</f>
        <v>79958.399999999994</v>
      </c>
      <c r="AJ56" s="135">
        <f>+'[2]Median Family Income-Quintiles'!AJ56</f>
        <v>129932.4</v>
      </c>
      <c r="AK56" s="136">
        <f>+'[2]Median Family Income-Quintiles'!AK56</f>
        <v>17028.845600000001</v>
      </c>
      <c r="AL56" s="135">
        <f>+'[2]Median Family Income-Quintiles'!AL56</f>
        <v>36677.513599999998</v>
      </c>
      <c r="AM56" s="135">
        <f>+'[2]Median Family Income-Quintiles'!AM56</f>
        <v>57333.8056</v>
      </c>
      <c r="AN56" s="135">
        <f>+'[2]Median Family Income-Quintiles'!AN56</f>
        <v>80307.632800000007</v>
      </c>
      <c r="AO56" s="135">
        <f>+'[2]Median Family Income-Quintiles'!AO56</f>
        <v>129983.496</v>
      </c>
      <c r="AP56" s="136">
        <f>+'[2]Median Family Income-Quintiles'!AP56</f>
        <v>18124.618600000002</v>
      </c>
      <c r="AQ56" s="135">
        <f>+'[2]Median Family Income-Quintiles'!AQ56</f>
        <v>37369.297899999998</v>
      </c>
      <c r="AR56" s="135">
        <f>+'[2]Median Family Income-Quintiles'!AR56</f>
        <v>58711.545420000002</v>
      </c>
      <c r="AS56" s="135">
        <f>+'[2]Median Family Income-Quintiles'!AS56</f>
        <v>84106.376199999999</v>
      </c>
      <c r="AT56" s="316">
        <f>+'[2]Median Family Income-Quintiles'!AT56</f>
        <v>133389.04699999999</v>
      </c>
      <c r="AU56" s="135">
        <f>+'[2]Median Family Income-Quintiles'!AU56</f>
        <v>18385.767400000001</v>
      </c>
      <c r="AV56" s="135">
        <f>+'[2]Median Family Income-Quintiles'!AV56</f>
        <v>38387.866000000002</v>
      </c>
      <c r="AW56" s="135">
        <f>+'[2]Median Family Income-Quintiles'!AW56</f>
        <v>59501.192300000002</v>
      </c>
      <c r="AX56" s="135">
        <f>+'[2]Median Family Income-Quintiles'!AX56</f>
        <v>83847.180999999997</v>
      </c>
      <c r="AY56" s="316">
        <f>+'[2]Median Family Income-Quintiles'!AY56</f>
        <v>135367.73800000001</v>
      </c>
      <c r="AZ56" s="135">
        <f>+'[2]Median Family Income-Quintiles'!AZ56</f>
        <v>19627.054520000002</v>
      </c>
      <c r="BA56" s="135">
        <f>+'[2]Median Family Income-Quintiles'!BA56</f>
        <v>38387.616900000001</v>
      </c>
      <c r="BB56" s="135">
        <f>+'[2]Median Family Income-Quintiles'!BB56</f>
        <v>60150.675300000003</v>
      </c>
      <c r="BC56" s="135">
        <f>+'[2]Median Family Income-Quintiles'!BC56</f>
        <v>86145.439499999993</v>
      </c>
      <c r="BD56" s="316">
        <f>+'[2]Median Family Income-Quintiles'!BD56</f>
        <v>141893.12567000001</v>
      </c>
      <c r="BE56" s="135">
        <f>+'[2]Median Family Income-Quintiles'!BE56</f>
        <v>17949.965</v>
      </c>
      <c r="BF56" s="135">
        <f>+'[2]Median Family Income-Quintiles'!BF56</f>
        <v>39126.89</v>
      </c>
      <c r="BG56" s="135">
        <f>+'[2]Median Family Income-Quintiles'!BG56</f>
        <v>62018.137499999997</v>
      </c>
      <c r="BH56" s="135">
        <f>+'[2]Median Family Income-Quintiles'!BH56</f>
        <v>90758.25</v>
      </c>
      <c r="BI56" s="316">
        <f>+'[2]Median Family Income-Quintiles'!BI56</f>
        <v>148238.47500000001</v>
      </c>
      <c r="BJ56" s="131">
        <f>+'[2]Median Family Income-Quintiles'!BJ56</f>
        <v>20525.912</v>
      </c>
      <c r="BK56" s="131">
        <f>+'[2]Median Family Income-Quintiles'!BK56</f>
        <v>42153.214399999997</v>
      </c>
      <c r="BL56" s="131">
        <f>+'[2]Median Family Income-Quintiles'!BL56</f>
        <v>65712.956319999998</v>
      </c>
      <c r="BM56" s="131">
        <f>+'[2]Median Family Income-Quintiles'!BM56</f>
        <v>92116.288</v>
      </c>
      <c r="BN56" s="131">
        <f>+'[2]Median Family Income-Quintiles'!BN56</f>
        <v>153093.26560000001</v>
      </c>
      <c r="BO56" s="136">
        <f>+'[2]Median Family Income-Quintiles'!BO56</f>
        <v>22166.936000000002</v>
      </c>
      <c r="BP56" s="135">
        <f>+'[2]Median Family Income-Quintiles'!BP56</f>
        <v>45341.46</v>
      </c>
      <c r="BQ56" s="135">
        <f>+'[2]Median Family Income-Quintiles'!BQ56</f>
        <v>67508.395999999993</v>
      </c>
      <c r="BR56" s="135">
        <f>+'[2]Median Family Income-Quintiles'!BR56</f>
        <v>98139.071200000006</v>
      </c>
      <c r="BS56" s="135">
        <f>+'[2]Median Family Income-Quintiles'!BS56</f>
        <v>159198.90400000001</v>
      </c>
      <c r="BT56" s="136">
        <f>+'[2]Median Family Income-Quintiles'!BT56</f>
        <v>24976.368299999998</v>
      </c>
      <c r="BU56" s="135">
        <f>+'[2]Median Family Income-Quintiles'!BU56</f>
        <v>47495.547330000001</v>
      </c>
      <c r="BV56" s="135">
        <f>+'[2]Median Family Income-Quintiles'!BV56</f>
        <v>70783.23</v>
      </c>
      <c r="BW56" s="135">
        <f>+'[2]Median Family Income-Quintiles'!BW56</f>
        <v>101118.9</v>
      </c>
      <c r="BX56" s="135">
        <f>+'[2]Median Family Income-Quintiles'!BX56</f>
        <v>162922.77168000001</v>
      </c>
    </row>
    <row r="57" spans="1:76">
      <c r="A57" s="135" t="s">
        <v>140</v>
      </c>
      <c r="B57" s="135">
        <f>+'[2]Median Family Income-Quintiles'!B57</f>
        <v>10920</v>
      </c>
      <c r="C57" s="131">
        <f>+'[2]Median Family Income-Quintiles'!C57</f>
        <v>27000</v>
      </c>
      <c r="D57" s="131">
        <f>+'[2]Median Family Income-Quintiles'!D57</f>
        <v>46600</v>
      </c>
      <c r="E57" s="131">
        <f>+'[2]Median Family Income-Quintiles'!E57</f>
        <v>70968</v>
      </c>
      <c r="F57" s="135">
        <f>+'[2]Median Family Income-Quintiles'!F57</f>
        <v>116674</v>
      </c>
      <c r="G57" s="136">
        <f>+'[2]Median Family Income-Quintiles'!G57</f>
        <v>11910</v>
      </c>
      <c r="H57" s="131">
        <f>+'[2]Median Family Income-Quintiles'!H57</f>
        <v>27642</v>
      </c>
      <c r="I57" s="131">
        <f>+'[2]Median Family Income-Quintiles'!I57</f>
        <v>49512</v>
      </c>
      <c r="J57" s="131">
        <f>+'[2]Median Family Income-Quintiles'!J57</f>
        <v>75453</v>
      </c>
      <c r="K57" s="135">
        <f>+'[2]Median Family Income-Quintiles'!K57</f>
        <v>130999</v>
      </c>
      <c r="L57" s="136">
        <f>+'[2]Median Family Income-Quintiles'!L57</f>
        <v>13000</v>
      </c>
      <c r="M57" s="131">
        <f>+'[2]Median Family Income-Quintiles'!M57</f>
        <v>32274</v>
      </c>
      <c r="N57" s="131">
        <f>+'[2]Median Family Income-Quintiles'!N57</f>
        <v>55640</v>
      </c>
      <c r="O57" s="131">
        <f>+'[2]Median Family Income-Quintiles'!O57</f>
        <v>85644</v>
      </c>
      <c r="P57" s="135">
        <f>+'[2]Median Family Income-Quintiles'!P57</f>
        <v>143400</v>
      </c>
      <c r="Q57" s="136">
        <f>+'[2]Median Family Income-Quintiles'!Q57</f>
        <v>13600</v>
      </c>
      <c r="R57" s="131">
        <f>+'[2]Median Family Income-Quintiles'!R57</f>
        <v>33789</v>
      </c>
      <c r="S57" s="131">
        <f>+'[2]Median Family Income-Quintiles'!S57</f>
        <v>58050</v>
      </c>
      <c r="T57" s="131">
        <f>+'[2]Median Family Income-Quintiles'!T57</f>
        <v>90506</v>
      </c>
      <c r="U57" s="135">
        <f>+'[2]Median Family Income-Quintiles'!U57</f>
        <v>152884</v>
      </c>
      <c r="V57" s="136">
        <f>+'[2]Median Family Income-Quintiles'!V57</f>
        <v>20313.5</v>
      </c>
      <c r="W57" s="131">
        <f>+'[2]Median Family Income-Quintiles'!W57</f>
        <v>48153.151749999997</v>
      </c>
      <c r="X57" s="131">
        <f>+'[2]Median Family Income-Quintiles'!X57</f>
        <v>74448.977499999994</v>
      </c>
      <c r="Y57" s="131">
        <f>+'[2]Median Family Income-Quintiles'!Y57</f>
        <v>106645.875</v>
      </c>
      <c r="Z57" s="135">
        <f>+'[2]Median Family Income-Quintiles'!Z57</f>
        <v>174594.5325</v>
      </c>
      <c r="AA57" s="136">
        <f>+'[2]Median Family Income-Quintiles'!AA57</f>
        <v>22200.8802</v>
      </c>
      <c r="AB57" s="131">
        <f>+'[2]Median Family Income-Quintiles'!AB57</f>
        <v>52548.8724</v>
      </c>
      <c r="AC57" s="131">
        <f>+'[2]Median Family Income-Quintiles'!AC57</f>
        <v>81471.12</v>
      </c>
      <c r="AD57" s="131">
        <f>+'[2]Median Family Income-Quintiles'!AD57</f>
        <v>115963.95543</v>
      </c>
      <c r="AE57" s="135">
        <f>+'[2]Median Family Income-Quintiles'!AE57</f>
        <v>196039.88250000001</v>
      </c>
      <c r="AF57" s="136">
        <f>+'[2]Median Family Income-Quintiles'!AF57</f>
        <v>22688.196</v>
      </c>
      <c r="AG57" s="131">
        <f>+'[2]Median Family Income-Quintiles'!AG57</f>
        <v>51173.375999999997</v>
      </c>
      <c r="AH57" s="131">
        <f>+'[2]Median Family Income-Quintiles'!AH57</f>
        <v>81257.724000000002</v>
      </c>
      <c r="AI57" s="131">
        <f>+'[2]Median Family Income-Quintiles'!AI57</f>
        <v>117009.12360000001</v>
      </c>
      <c r="AJ57" s="135">
        <f>+'[2]Median Family Income-Quintiles'!AJ57</f>
        <v>194898.6</v>
      </c>
      <c r="AK57" s="136">
        <f>+'[2]Median Family Income-Quintiles'!AK57</f>
        <v>20152.48</v>
      </c>
      <c r="AL57" s="135">
        <f>+'[2]Median Family Income-Quintiles'!AL57</f>
        <v>49172.051200000002</v>
      </c>
      <c r="AM57" s="135">
        <f>+'[2]Median Family Income-Quintiles'!AM57</f>
        <v>78594.672000000006</v>
      </c>
      <c r="AN57" s="135">
        <f>+'[2]Median Family Income-Quintiles'!AN57</f>
        <v>114869.136</v>
      </c>
      <c r="AO57" s="135">
        <f>+'[2]Median Family Income-Quintiles'!AO57</f>
        <v>193433.57928000001</v>
      </c>
      <c r="AP57" s="136">
        <f>+'[2]Median Family Income-Quintiles'!AP57</f>
        <v>20059.268899999999</v>
      </c>
      <c r="AQ57" s="135">
        <f>+'[2]Median Family Income-Quintiles'!AQ57</f>
        <v>48875.375999999997</v>
      </c>
      <c r="AR57" s="135">
        <f>+'[2]Median Family Income-Quintiles'!AR57</f>
        <v>80359.264039999995</v>
      </c>
      <c r="AS57" s="135">
        <f>+'[2]Median Family Income-Quintiles'!AS57</f>
        <v>119133.72900000001</v>
      </c>
      <c r="AT57" s="316">
        <f>+'[2]Median Family Income-Quintiles'!AT57</f>
        <v>203077.18728000001</v>
      </c>
      <c r="AU57" s="135">
        <f>+'[2]Median Family Income-Quintiles'!AU57</f>
        <v>20204.14</v>
      </c>
      <c r="AV57" s="135">
        <f>+'[2]Median Family Income-Quintiles'!AV57</f>
        <v>50914.432800000002</v>
      </c>
      <c r="AW57" s="135">
        <f>+'[2]Median Family Income-Quintiles'!AW57</f>
        <v>83039.015400000004</v>
      </c>
      <c r="AX57" s="135">
        <f>+'[2]Median Family Income-Quintiles'!AX57</f>
        <v>122235.04700000001</v>
      </c>
      <c r="AY57" s="316">
        <f>+'[2]Median Family Income-Quintiles'!AY57</f>
        <v>207092.435</v>
      </c>
      <c r="AZ57" s="135">
        <f>+'[2]Median Family Income-Quintiles'!AZ57</f>
        <v>20553.999599999999</v>
      </c>
      <c r="BA57" s="135">
        <f>+'[2]Median Family Income-Quintiles'!BA57</f>
        <v>51515.980369999997</v>
      </c>
      <c r="BB57" s="135">
        <f>+'[2]Median Family Income-Quintiles'!BB57</f>
        <v>83525.812099999996</v>
      </c>
      <c r="BC57" s="135">
        <f>+'[2]Median Family Income-Quintiles'!BC57</f>
        <v>124936.076</v>
      </c>
      <c r="BD57" s="316">
        <f>+'[2]Median Family Income-Quintiles'!BD57</f>
        <v>211585.29</v>
      </c>
      <c r="BE57" s="135">
        <f>+'[2]Median Family Income-Quintiles'!BE57</f>
        <v>21781.98</v>
      </c>
      <c r="BF57" s="135">
        <f>+'[2]Median Family Income-Quintiles'!BF57</f>
        <v>54152.422500000001</v>
      </c>
      <c r="BG57" s="135">
        <f>+'[2]Median Family Income-Quintiles'!BG57</f>
        <v>88338.03</v>
      </c>
      <c r="BH57" s="135">
        <f>+'[2]Median Family Income-Quintiles'!BH57</f>
        <v>132103.67499999999</v>
      </c>
      <c r="BI57" s="316">
        <f>+'[2]Median Family Income-Quintiles'!BI57</f>
        <v>221853.5</v>
      </c>
      <c r="BJ57" s="131">
        <f>+'[2]Median Family Income-Quintiles'!BJ57</f>
        <v>22928.945599999999</v>
      </c>
      <c r="BK57" s="131">
        <f>+'[2]Median Family Income-Quintiles'!BK57</f>
        <v>55570.152000000002</v>
      </c>
      <c r="BL57" s="131">
        <f>+'[2]Median Family Income-Quintiles'!BL57</f>
        <v>90564.328800000003</v>
      </c>
      <c r="BM57" s="131">
        <f>+'[2]Median Family Income-Quintiles'!BM57</f>
        <v>132467.22719999999</v>
      </c>
      <c r="BN57" s="131">
        <f>+'[2]Median Family Income-Quintiles'!BN57</f>
        <v>230290.72</v>
      </c>
      <c r="BO57" s="136">
        <f>+'[2]Median Family Income-Quintiles'!BO57</f>
        <v>24323.174319999998</v>
      </c>
      <c r="BP57" s="135">
        <f>+'[2]Median Family Income-Quintiles'!BP57</f>
        <v>58440.103999999999</v>
      </c>
      <c r="BQ57" s="135">
        <f>+'[2]Median Family Income-Quintiles'!BQ57</f>
        <v>94713.271999999997</v>
      </c>
      <c r="BR57" s="135">
        <f>+'[2]Median Family Income-Quintiles'!BR57</f>
        <v>140054.73199999999</v>
      </c>
      <c r="BS57" s="135">
        <f>+'[2]Median Family Income-Quintiles'!BS57</f>
        <v>236783.18</v>
      </c>
      <c r="BT57" s="136">
        <f>+'[2]Median Family Income-Quintiles'!BT57</f>
        <v>25279.724999999999</v>
      </c>
      <c r="BU57" s="135">
        <f>+'[2]Median Family Income-Quintiles'!BU57</f>
        <v>60671.34</v>
      </c>
      <c r="BV57" s="135">
        <f>+'[2]Median Family Income-Quintiles'!BV57</f>
        <v>99804.354300000006</v>
      </c>
      <c r="BW57" s="135">
        <f>+'[2]Median Family Income-Quintiles'!BW57</f>
        <v>146622.405</v>
      </c>
      <c r="BX57" s="135">
        <f>+'[2]Median Family Income-Quintiles'!BX57</f>
        <v>254516.27129999999</v>
      </c>
    </row>
    <row r="58" spans="1:76">
      <c r="A58" s="135" t="s">
        <v>141</v>
      </c>
      <c r="B58" s="135">
        <f>+'[2]Median Family Income-Quintiles'!B58</f>
        <v>12728</v>
      </c>
      <c r="C58" s="131">
        <f>+'[2]Median Family Income-Quintiles'!C58</f>
        <v>29500</v>
      </c>
      <c r="D58" s="131">
        <f>+'[2]Median Family Income-Quintiles'!D58</f>
        <v>45938</v>
      </c>
      <c r="E58" s="131">
        <f>+'[2]Median Family Income-Quintiles'!E58</f>
        <v>65202</v>
      </c>
      <c r="F58" s="135">
        <f>+'[2]Median Family Income-Quintiles'!F58</f>
        <v>109492</v>
      </c>
      <c r="G58" s="136">
        <f>+'[2]Median Family Income-Quintiles'!G58</f>
        <v>15000</v>
      </c>
      <c r="H58" s="131">
        <f>+'[2]Median Family Income-Quintiles'!H58</f>
        <v>33004</v>
      </c>
      <c r="I58" s="131">
        <f>+'[2]Median Family Income-Quintiles'!I58</f>
        <v>50693</v>
      </c>
      <c r="J58" s="131">
        <f>+'[2]Median Family Income-Quintiles'!J58</f>
        <v>75030</v>
      </c>
      <c r="K58" s="135">
        <f>+'[2]Median Family Income-Quintiles'!K58</f>
        <v>126973</v>
      </c>
      <c r="L58" s="136">
        <f>+'[2]Median Family Income-Quintiles'!L58</f>
        <v>15991</v>
      </c>
      <c r="M58" s="131">
        <f>+'[2]Median Family Income-Quintiles'!M58</f>
        <v>36000</v>
      </c>
      <c r="N58" s="131">
        <f>+'[2]Median Family Income-Quintiles'!N58</f>
        <v>57125</v>
      </c>
      <c r="O58" s="131">
        <f>+'[2]Median Family Income-Quintiles'!O58</f>
        <v>84250</v>
      </c>
      <c r="P58" s="135">
        <f>+'[2]Median Family Income-Quintiles'!P58</f>
        <v>137568</v>
      </c>
      <c r="Q58" s="136">
        <f>+'[2]Median Family Income-Quintiles'!Q58</f>
        <v>17030</v>
      </c>
      <c r="R58" s="131">
        <f>+'[2]Median Family Income-Quintiles'!R58</f>
        <v>39141</v>
      </c>
      <c r="S58" s="131">
        <f>+'[2]Median Family Income-Quintiles'!S58</f>
        <v>63300</v>
      </c>
      <c r="T58" s="131">
        <f>+'[2]Median Family Income-Quintiles'!T58</f>
        <v>90771</v>
      </c>
      <c r="U58" s="135">
        <f>+'[2]Median Family Income-Quintiles'!U58</f>
        <v>147512</v>
      </c>
      <c r="V58" s="136">
        <f>+'[2]Median Family Income-Quintiles'!V58</f>
        <v>25330.934499999999</v>
      </c>
      <c r="W58" s="131">
        <f>+'[2]Median Family Income-Quintiles'!W58</f>
        <v>50072.777499999997</v>
      </c>
      <c r="X58" s="131">
        <f>+'[2]Median Family Income-Quintiles'!X58</f>
        <v>71706.654999999999</v>
      </c>
      <c r="Y58" s="131">
        <f>+'[2]Median Family Income-Quintiles'!Y58</f>
        <v>98520.475000000006</v>
      </c>
      <c r="Z58" s="135">
        <f>+'[2]Median Family Income-Quintiles'!Z58</f>
        <v>153468.49249999999</v>
      </c>
      <c r="AA58" s="136">
        <f>+'[2]Median Family Income-Quintiles'!AA58</f>
        <v>25459.724999999999</v>
      </c>
      <c r="AB58" s="131">
        <f>+'[2]Median Family Income-Quintiles'!AB58</f>
        <v>51021.2889</v>
      </c>
      <c r="AC58" s="131">
        <f>+'[2]Median Family Income-Quintiles'!AC58</f>
        <v>77112.415080000006</v>
      </c>
      <c r="AD58" s="131">
        <f>+'[2]Median Family Income-Quintiles'!AD58</f>
        <v>107959.41789</v>
      </c>
      <c r="AE58" s="135">
        <f>+'[2]Median Family Income-Quintiles'!AE58</f>
        <v>169093.30955999999</v>
      </c>
      <c r="AF58" s="136">
        <f>+'[2]Median Family Income-Quintiles'!AF58</f>
        <v>24987</v>
      </c>
      <c r="AG58" s="131">
        <f>+'[2]Median Family Income-Quintiles'!AG58</f>
        <v>49974</v>
      </c>
      <c r="AH58" s="131">
        <f>+'[2]Median Family Income-Quintiles'!AH58</f>
        <v>72962.039999999994</v>
      </c>
      <c r="AI58" s="131">
        <f>+'[2]Median Family Income-Quintiles'!AI58</f>
        <v>103945.92</v>
      </c>
      <c r="AJ58" s="135">
        <f>+'[2]Median Family Income-Quintiles'!AJ58</f>
        <v>164914.20000000001</v>
      </c>
      <c r="AK58" s="136">
        <f>+'[2]Median Family Income-Quintiles'!AK58</f>
        <v>23719.468959999998</v>
      </c>
      <c r="AL58" s="135">
        <f>+'[2]Median Family Income-Quintiles'!AL58</f>
        <v>49071.288800000002</v>
      </c>
      <c r="AM58" s="135">
        <f>+'[2]Median Family Income-Quintiles'!AM58</f>
        <v>75571.8</v>
      </c>
      <c r="AN58" s="135">
        <f>+'[2]Median Family Income-Quintiles'!AN58</f>
        <v>105498.2328</v>
      </c>
      <c r="AO58" s="135">
        <f>+'[2]Median Family Income-Quintiles'!AO58</f>
        <v>162227.46400000001</v>
      </c>
      <c r="AP58" s="136">
        <f>+'[2]Median Family Income-Quintiles'!AP58</f>
        <v>26066.867200000001</v>
      </c>
      <c r="AQ58" s="135">
        <f>+'[2]Median Family Income-Quintiles'!AQ58</f>
        <v>51319.144800000002</v>
      </c>
      <c r="AR58" s="135">
        <f>+'[2]Median Family Income-Quintiles'!AR58</f>
        <v>76775.069799999997</v>
      </c>
      <c r="AS58" s="135">
        <f>+'[2]Median Family Income-Quintiles'!AS58</f>
        <v>107933.122</v>
      </c>
      <c r="AT58" s="316">
        <f>+'[2]Median Family Income-Quintiles'!AT58</f>
        <v>176155.00099999999</v>
      </c>
      <c r="AU58" s="135">
        <f>+'[2]Median Family Income-Quintiles'!AU58</f>
        <v>23739.8645</v>
      </c>
      <c r="AV58" s="135">
        <f>+'[2]Median Family Income-Quintiles'!AV58</f>
        <v>51358.923880000002</v>
      </c>
      <c r="AW58" s="135">
        <f>+'[2]Median Family Income-Quintiles'!AW58</f>
        <v>78392.063200000004</v>
      </c>
      <c r="AX58" s="135">
        <f>+'[2]Median Family Income-Quintiles'!AX58</f>
        <v>112132.977</v>
      </c>
      <c r="AY58" s="316">
        <f>+'[2]Median Family Income-Quintiles'!AY58</f>
        <v>182645.42559999999</v>
      </c>
      <c r="AZ58" s="135">
        <f>+'[2]Median Family Income-Quintiles'!AZ58</f>
        <v>26599.293600000001</v>
      </c>
      <c r="BA58" s="135">
        <f>+'[2]Median Family Income-Quintiles'!BA58</f>
        <v>51284.244100000004</v>
      </c>
      <c r="BB58" s="135">
        <f>+'[2]Median Family Income-Quintiles'!BB58</f>
        <v>76976.743600000002</v>
      </c>
      <c r="BC58" s="135">
        <f>+'[2]Median Family Income-Quintiles'!BC58</f>
        <v>108815.292</v>
      </c>
      <c r="BD58" s="316">
        <f>+'[2]Median Family Income-Quintiles'!BD58</f>
        <v>178336.17300000001</v>
      </c>
      <c r="BE58" s="135">
        <f>+'[2]Median Family Income-Quintiles'!BE58</f>
        <v>25405.856080000125</v>
      </c>
      <c r="BF58" s="135">
        <f>+'[2]Median Family Income-Quintiles'!BF58</f>
        <v>53305.345500000003</v>
      </c>
      <c r="BG58" s="135">
        <f>+'[2]Median Family Income-Quintiles'!BG58</f>
        <v>80895.853499999997</v>
      </c>
      <c r="BH58" s="135">
        <f>+'[2]Median Family Income-Quintiles'!BH58</f>
        <v>114960.45</v>
      </c>
      <c r="BI58" s="316">
        <f>+'[2]Median Family Income-Quintiles'!BI58</f>
        <v>189583.9</v>
      </c>
      <c r="BJ58" s="131">
        <f>+'[2]Median Family Income-Quintiles'!BJ58</f>
        <v>28035.392</v>
      </c>
      <c r="BK58" s="131">
        <f>+'[2]Median Family Income-Quintiles'!BK58</f>
        <v>57072.048000000003</v>
      </c>
      <c r="BL58" s="131">
        <f>+'[2]Median Family Income-Quintiles'!BL58</f>
        <v>85107.44</v>
      </c>
      <c r="BM58" s="131">
        <f>+'[2]Median Family Income-Quintiles'!BM58</f>
        <v>120151.67999999999</v>
      </c>
      <c r="BN58" s="131">
        <f>+'[2]Median Family Income-Quintiles'!BN58</f>
        <v>200252.79999999999</v>
      </c>
      <c r="BO58" s="136">
        <f>+'[2]Median Family Income-Quintiles'!BO58</f>
        <v>30227.64</v>
      </c>
      <c r="BP58" s="135">
        <f>+'[2]Median Family Income-Quintiles'!BP58</f>
        <v>60455.28</v>
      </c>
      <c r="BQ58" s="135">
        <f>+'[2]Median Family Income-Quintiles'!BQ58</f>
        <v>87660.156000000003</v>
      </c>
      <c r="BR58" s="135">
        <f>+'[2]Median Family Income-Quintiles'!BR58</f>
        <v>122724.2184</v>
      </c>
      <c r="BS58" s="135">
        <f>+'[2]Median Family Income-Quintiles'!BS58</f>
        <v>206454.7812</v>
      </c>
      <c r="BT58" s="136">
        <f>+'[2]Median Family Income-Quintiles'!BT58</f>
        <v>30032.313300000002</v>
      </c>
      <c r="BU58" s="135">
        <f>+'[2]Median Family Income-Quintiles'!BU58</f>
        <v>61682.529000000002</v>
      </c>
      <c r="BV58" s="135">
        <f>+'[2]Median Family Income-Quintiles'!BV58</f>
        <v>91007.01</v>
      </c>
      <c r="BW58" s="135">
        <f>+'[2]Median Family Income-Quintiles'!BW58</f>
        <v>131454.57</v>
      </c>
      <c r="BX58" s="135">
        <f>+'[2]Median Family Income-Quintiles'!BX58</f>
        <v>207546.54225</v>
      </c>
    </row>
    <row r="59" spans="1:76">
      <c r="A59" s="135" t="s">
        <v>142</v>
      </c>
      <c r="B59" s="135">
        <f>+'[2]Median Family Income-Quintiles'!B59</f>
        <v>12090</v>
      </c>
      <c r="C59" s="131">
        <f>+'[2]Median Family Income-Quintiles'!C59</f>
        <v>31121</v>
      </c>
      <c r="D59" s="131">
        <f>+'[2]Median Family Income-Quintiles'!D59</f>
        <v>52596</v>
      </c>
      <c r="E59" s="131">
        <f>+'[2]Median Family Income-Quintiles'!E59</f>
        <v>76000</v>
      </c>
      <c r="F59" s="135">
        <f>+'[2]Median Family Income-Quintiles'!F59</f>
        <v>126000</v>
      </c>
      <c r="G59" s="136">
        <f>+'[2]Median Family Income-Quintiles'!G59</f>
        <v>13881</v>
      </c>
      <c r="H59" s="131">
        <f>+'[2]Median Family Income-Quintiles'!H59</f>
        <v>33020</v>
      </c>
      <c r="I59" s="131">
        <f>+'[2]Median Family Income-Quintiles'!I59</f>
        <v>55116</v>
      </c>
      <c r="J59" s="131">
        <f>+'[2]Median Family Income-Quintiles'!J59</f>
        <v>82500</v>
      </c>
      <c r="K59" s="135">
        <f>+'[2]Median Family Income-Quintiles'!K59</f>
        <v>142904</v>
      </c>
      <c r="L59" s="136">
        <f>+'[2]Median Family Income-Quintiles'!L59</f>
        <v>15000</v>
      </c>
      <c r="M59" s="131">
        <f>+'[2]Median Family Income-Quintiles'!M59</f>
        <v>35300</v>
      </c>
      <c r="N59" s="131">
        <f>+'[2]Median Family Income-Quintiles'!N59</f>
        <v>60200</v>
      </c>
      <c r="O59" s="131">
        <f>+'[2]Median Family Income-Quintiles'!O59</f>
        <v>91200</v>
      </c>
      <c r="P59" s="135">
        <f>+'[2]Median Family Income-Quintiles'!P59</f>
        <v>152378</v>
      </c>
      <c r="Q59" s="136">
        <f>+'[2]Median Family Income-Quintiles'!Q59</f>
        <v>15536</v>
      </c>
      <c r="R59" s="131">
        <f>+'[2]Median Family Income-Quintiles'!R59</f>
        <v>38005</v>
      </c>
      <c r="S59" s="131">
        <f>+'[2]Median Family Income-Quintiles'!S59</f>
        <v>64740</v>
      </c>
      <c r="T59" s="131">
        <f>+'[2]Median Family Income-Quintiles'!T59</f>
        <v>97380</v>
      </c>
      <c r="U59" s="135">
        <f>+'[2]Median Family Income-Quintiles'!U59</f>
        <v>160300</v>
      </c>
      <c r="V59" s="136">
        <f>+'[2]Median Family Income-Quintiles'!V59</f>
        <v>22344.85</v>
      </c>
      <c r="W59" s="131">
        <f>+'[2]Median Family Income-Quintiles'!W59</f>
        <v>50783.75</v>
      </c>
      <c r="X59" s="131">
        <f>+'[2]Median Family Income-Quintiles'!X59</f>
        <v>77394.434999999998</v>
      </c>
      <c r="Y59" s="131">
        <f>+'[2]Median Family Income-Quintiles'!Y59</f>
        <v>111724.25</v>
      </c>
      <c r="Z59" s="135">
        <f>+'[2]Median Family Income-Quintiles'!Z59</f>
        <v>188915.55</v>
      </c>
      <c r="AA59" s="136">
        <f>+'[2]Median Family Income-Quintiles'!AA59</f>
        <v>25256.047200000001</v>
      </c>
      <c r="AB59" s="131">
        <f>+'[2]Median Family Income-Quintiles'!AB59</f>
        <v>54993.006000000001</v>
      </c>
      <c r="AC59" s="131">
        <f>+'[2]Median Family Income-Quintiles'!AC59</f>
        <v>85748.353799999997</v>
      </c>
      <c r="AD59" s="131">
        <f>+'[2]Median Family Income-Quintiles'!AD59</f>
        <v>123225.069</v>
      </c>
      <c r="AE59" s="135">
        <f>+'[2]Median Family Income-Quintiles'!AE59</f>
        <v>206223.77249999999</v>
      </c>
      <c r="AF59" s="136">
        <f>+'[2]Median Family Income-Quintiles'!AF59</f>
        <v>22888.092000000001</v>
      </c>
      <c r="AG59" s="131">
        <f>+'[2]Median Family Income-Quintiles'!AG59</f>
        <v>52672.595999999998</v>
      </c>
      <c r="AH59" s="131">
        <f>+'[2]Median Family Income-Quintiles'!AH59</f>
        <v>83956.32</v>
      </c>
      <c r="AI59" s="131">
        <f>+'[2]Median Family Income-Quintiles'!AI59</f>
        <v>120427.3452</v>
      </c>
      <c r="AJ59" s="135">
        <f>+'[2]Median Family Income-Quintiles'!AJ59</f>
        <v>203494.128</v>
      </c>
      <c r="AK59" s="136">
        <f>+'[2]Median Family Income-Quintiles'!AK59</f>
        <v>21361.628799999999</v>
      </c>
      <c r="AL59" s="135">
        <f>+'[2]Median Family Income-Quintiles'!AL59</f>
        <v>51388.824000000001</v>
      </c>
      <c r="AM59" s="135">
        <f>+'[2]Median Family Income-Quintiles'!AM59</f>
        <v>82524.405599999998</v>
      </c>
      <c r="AN59" s="135">
        <f>+'[2]Median Family Income-Quintiles'!AN59</f>
        <v>122325.5536</v>
      </c>
      <c r="AO59" s="135">
        <f>+'[2]Median Family Income-Quintiles'!AO59</f>
        <v>204950.72159999999</v>
      </c>
      <c r="AP59" s="136">
        <f>+'[2]Median Family Income-Quintiles'!AP59</f>
        <v>22401.214</v>
      </c>
      <c r="AQ59" s="135">
        <f>+'[2]Median Family Income-Quintiles'!AQ59</f>
        <v>51930.087</v>
      </c>
      <c r="AR59" s="135">
        <f>+'[2]Median Family Income-Quintiles'!AR59</f>
        <v>82375.373300000007</v>
      </c>
      <c r="AS59" s="135">
        <f>+'[2]Median Family Income-Quintiles'!AS59</f>
        <v>123206.677</v>
      </c>
      <c r="AT59" s="316">
        <f>+'[2]Median Family Income-Quintiles'!AT59</f>
        <v>207211.22949999999</v>
      </c>
      <c r="AU59" s="135">
        <f>+'[2]Median Family Income-Quintiles'!AU59</f>
        <v>22224.554</v>
      </c>
      <c r="AV59" s="135">
        <f>+'[2]Median Family Income-Quintiles'!AV59</f>
        <v>52328.722600000001</v>
      </c>
      <c r="AW59" s="135">
        <f>+'[2]Median Family Income-Quintiles'!AW59</f>
        <v>85322.08322</v>
      </c>
      <c r="AX59" s="135">
        <f>+'[2]Median Family Income-Quintiles'!AX59</f>
        <v>126275.875</v>
      </c>
      <c r="AY59" s="316">
        <f>+'[2]Median Family Income-Quintiles'!AY59</f>
        <v>210345.30153999999</v>
      </c>
      <c r="AZ59" s="135">
        <f>+'[2]Median Family Income-Quintiles'!AZ59</f>
        <v>21561.548599999998</v>
      </c>
      <c r="BA59" s="135">
        <f>+'[2]Median Family Income-Quintiles'!BA59</f>
        <v>52392.548000000003</v>
      </c>
      <c r="BB59" s="135">
        <f>+'[2]Median Family Income-Quintiles'!BB59</f>
        <v>85641.664999999994</v>
      </c>
      <c r="BC59" s="135">
        <f>+'[2]Median Family Income-Quintiles'!BC59</f>
        <v>127958.723</v>
      </c>
      <c r="BD59" s="316">
        <f>+'[2]Median Family Income-Quintiles'!BD59</f>
        <v>219645.682</v>
      </c>
      <c r="BE59" s="135">
        <f>+'[2]Median Family Income-Quintiles'!BE59</f>
        <v>23092.932499999999</v>
      </c>
      <c r="BF59" s="135">
        <f>+'[2]Median Family Income-Quintiles'!BF59</f>
        <v>54454.95</v>
      </c>
      <c r="BG59" s="135">
        <f>+'[2]Median Family Income-Quintiles'!BG59</f>
        <v>88741.4</v>
      </c>
      <c r="BH59" s="135">
        <f>+'[2]Median Family Income-Quintiles'!BH59</f>
        <v>131599.46249999999</v>
      </c>
      <c r="BI59" s="316">
        <f>+'[2]Median Family Income-Quintiles'!BI59</f>
        <v>224878.77499999999</v>
      </c>
      <c r="BJ59" s="131">
        <f>+'[2]Median Family Income-Quintiles'!BJ59</f>
        <v>23029.072</v>
      </c>
      <c r="BK59" s="131">
        <f>+'[2]Median Family Income-Quintiles'!BK59</f>
        <v>55069.52</v>
      </c>
      <c r="BL59" s="131">
        <f>+'[2]Median Family Income-Quintiles'!BL59</f>
        <v>90113.76</v>
      </c>
      <c r="BM59" s="131">
        <f>+'[2]Median Family Income-Quintiles'!BM59</f>
        <v>135170.64000000001</v>
      </c>
      <c r="BN59" s="131">
        <f>+'[2]Median Family Income-Quintiles'!BN59</f>
        <v>237299.568</v>
      </c>
      <c r="BO59" s="136">
        <f>+'[2]Median Family Income-Quintiles'!BO59</f>
        <v>24182.112000000001</v>
      </c>
      <c r="BP59" s="135">
        <f>+'[2]Median Family Income-Quintiles'!BP59</f>
        <v>57634.033600000002</v>
      </c>
      <c r="BQ59" s="135">
        <f>+'[2]Median Family Income-Quintiles'!BQ59</f>
        <v>94713.271999999997</v>
      </c>
      <c r="BR59" s="135">
        <f>+'[2]Median Family Income-Quintiles'!BR59</f>
        <v>141163.07879999999</v>
      </c>
      <c r="BS59" s="135">
        <f>+'[2]Median Family Income-Quintiles'!BS59</f>
        <v>244642.3664</v>
      </c>
      <c r="BT59" s="136">
        <f>+'[2]Median Family Income-Quintiles'!BT59</f>
        <v>25845.990839999999</v>
      </c>
      <c r="BU59" s="135">
        <f>+'[2]Median Family Income-Quintiles'!BU59</f>
        <v>60671.34</v>
      </c>
      <c r="BV59" s="135">
        <f>+'[2]Median Family Income-Quintiles'!BV59</f>
        <v>97579.738500000007</v>
      </c>
      <c r="BW59" s="135">
        <f>+'[2]Median Family Income-Quintiles'!BW59</f>
        <v>144600.027</v>
      </c>
      <c r="BX59" s="135">
        <f>+'[2]Median Family Income-Quintiles'!BX59</f>
        <v>252797.25</v>
      </c>
    </row>
    <row r="60" spans="1:76">
      <c r="A60" s="135" t="s">
        <v>143</v>
      </c>
      <c r="B60" s="135">
        <f>+'[2]Median Family Income-Quintiles'!B60</f>
        <v>7800</v>
      </c>
      <c r="C60" s="131">
        <f>+'[2]Median Family Income-Quintiles'!C60</f>
        <v>21003</v>
      </c>
      <c r="D60" s="131">
        <f>+'[2]Median Family Income-Quintiles'!D60</f>
        <v>38400</v>
      </c>
      <c r="E60" s="131">
        <f>+'[2]Median Family Income-Quintiles'!E60</f>
        <v>60500</v>
      </c>
      <c r="F60" s="135">
        <f>+'[2]Median Family Income-Quintiles'!F60</f>
        <v>107000</v>
      </c>
      <c r="G60" s="136">
        <f>+'[2]Median Family Income-Quintiles'!G60</f>
        <v>9246</v>
      </c>
      <c r="H60" s="131">
        <f>+'[2]Median Family Income-Quintiles'!H60</f>
        <v>24261</v>
      </c>
      <c r="I60" s="131">
        <f>+'[2]Median Family Income-Quintiles'!I60</f>
        <v>42224</v>
      </c>
      <c r="J60" s="131">
        <f>+'[2]Median Family Income-Quintiles'!J60</f>
        <v>67592</v>
      </c>
      <c r="K60" s="135">
        <f>+'[2]Median Family Income-Quintiles'!K60</f>
        <v>119207</v>
      </c>
      <c r="L60" s="136">
        <f>+'[2]Median Family Income-Quintiles'!L60</f>
        <v>11000</v>
      </c>
      <c r="M60" s="131">
        <f>+'[2]Median Family Income-Quintiles'!M60</f>
        <v>27290</v>
      </c>
      <c r="N60" s="131">
        <f>+'[2]Median Family Income-Quintiles'!N60</f>
        <v>47341</v>
      </c>
      <c r="O60" s="131">
        <f>+'[2]Median Family Income-Quintiles'!O60</f>
        <v>75043</v>
      </c>
      <c r="P60" s="135">
        <f>+'[2]Median Family Income-Quintiles'!P60</f>
        <v>129012</v>
      </c>
      <c r="Q60" s="136">
        <f>+'[2]Median Family Income-Quintiles'!Q60</f>
        <v>11005</v>
      </c>
      <c r="R60" s="131">
        <f>+'[2]Median Family Income-Quintiles'!R60</f>
        <v>28000</v>
      </c>
      <c r="S60" s="131">
        <f>+'[2]Median Family Income-Quintiles'!S60</f>
        <v>49109</v>
      </c>
      <c r="T60" s="131">
        <f>+'[2]Median Family Income-Quintiles'!T60</f>
        <v>77000</v>
      </c>
      <c r="U60" s="135">
        <f>+'[2]Median Family Income-Quintiles'!U60</f>
        <v>134144</v>
      </c>
      <c r="V60" s="136">
        <f>+'[2]Median Family Income-Quintiles'!V60</f>
        <v>15651.551750000001</v>
      </c>
      <c r="W60" s="131">
        <f>+'[2]Median Family Income-Quintiles'!W60</f>
        <v>38392.514999999999</v>
      </c>
      <c r="X60" s="131">
        <f>+'[2]Median Family Income-Quintiles'!X60</f>
        <v>61956.175000000003</v>
      </c>
      <c r="Y60" s="131">
        <f>+'[2]Median Family Income-Quintiles'!Y60</f>
        <v>93442.1</v>
      </c>
      <c r="Z60" s="135">
        <f>+'[2]Median Family Income-Quintiles'!Z60</f>
        <v>162812.70250000001</v>
      </c>
      <c r="AA60" s="136">
        <f>+'[2]Median Family Income-Quintiles'!AA60</f>
        <v>17414.4519</v>
      </c>
      <c r="AB60" s="131">
        <f>+'[2]Median Family Income-Quintiles'!AB60</f>
        <v>41560.455090000003</v>
      </c>
      <c r="AC60" s="131">
        <f>+'[2]Median Family Income-Quintiles'!AC60</f>
        <v>68028.385200000004</v>
      </c>
      <c r="AD60" s="131">
        <f>+'[2]Median Family Income-Quintiles'!AD60</f>
        <v>101838.9</v>
      </c>
      <c r="AE60" s="135">
        <f>+'[2]Median Family Income-Quintiles'!AE60</f>
        <v>179317.93512000001</v>
      </c>
      <c r="AF60" s="136">
        <f>+'[2]Median Family Income-Quintiles'!AF60</f>
        <v>16691.315999999999</v>
      </c>
      <c r="AG60" s="131">
        <f>+'[2]Median Family Income-Quintiles'!AG60</f>
        <v>40848.747600000002</v>
      </c>
      <c r="AH60" s="131">
        <f>+'[2]Median Family Income-Quintiles'!AH60</f>
        <v>66965.16</v>
      </c>
      <c r="AI60" s="131">
        <f>+'[2]Median Family Income-Quintiles'!AI60</f>
        <v>101946.96</v>
      </c>
      <c r="AJ60" s="135">
        <f>+'[2]Median Family Income-Quintiles'!AJ60</f>
        <v>180905.88</v>
      </c>
      <c r="AK60" s="136">
        <f>+'[2]Median Family Income-Quintiles'!AK60</f>
        <v>16121.984</v>
      </c>
      <c r="AL60" s="135">
        <f>+'[2]Median Family Income-Quintiles'!AL60</f>
        <v>40304.959999999999</v>
      </c>
      <c r="AM60" s="135">
        <f>+'[2]Median Family Income-Quintiles'!AM60</f>
        <v>65717.237280000001</v>
      </c>
      <c r="AN60" s="135">
        <f>+'[2]Median Family Income-Quintiles'!AN60</f>
        <v>101266.212</v>
      </c>
      <c r="AO60" s="135">
        <f>+'[2]Median Family Income-Quintiles'!AO60</f>
        <v>178047.16080000001</v>
      </c>
      <c r="AP60" s="136">
        <f>+'[2]Median Family Income-Quintiles'!AP60</f>
        <v>16291.791999999999</v>
      </c>
      <c r="AQ60" s="135">
        <f>+'[2]Median Family Income-Quintiles'!AQ60</f>
        <v>40525.832600000002</v>
      </c>
      <c r="AR60" s="135">
        <f>+'[2]Median Family Income-Quintiles'!AR60</f>
        <v>67203.642000000007</v>
      </c>
      <c r="AS60" s="135">
        <f>+'[2]Median Family Income-Quintiles'!AS60</f>
        <v>103351.0555</v>
      </c>
      <c r="AT60" s="316">
        <f>+'[2]Median Family Income-Quintiles'!AT60</f>
        <v>182264.42300000001</v>
      </c>
      <c r="AU60" s="135">
        <f>+'[2]Median Family Income-Quintiles'!AU60</f>
        <v>16466.374100000001</v>
      </c>
      <c r="AV60" s="135">
        <f>+'[2]Median Family Income-Quintiles'!AV60</f>
        <v>40812.362800000003</v>
      </c>
      <c r="AW60" s="135">
        <f>+'[2]Median Family Income-Quintiles'!AW60</f>
        <v>68694.076000000001</v>
      </c>
      <c r="AX60" s="135">
        <f>+'[2]Median Family Income-Quintiles'!AX60</f>
        <v>104556.42449999999</v>
      </c>
      <c r="AY60" s="316">
        <f>+'[2]Median Family Income-Quintiles'!AY60</f>
        <v>184160.73610000001</v>
      </c>
      <c r="AZ60" s="135">
        <f>+'[2]Median Family Income-Quintiles'!AZ60</f>
        <v>16624.558499999999</v>
      </c>
      <c r="BA60" s="135">
        <f>+'[2]Median Family Income-Quintiles'!BA60</f>
        <v>41309.508999999998</v>
      </c>
      <c r="BB60" s="135">
        <f>+'[2]Median Family Income-Quintiles'!BB60</f>
        <v>70125.410399999993</v>
      </c>
      <c r="BC60" s="135">
        <f>+'[2]Median Family Income-Quintiles'!BC60</f>
        <v>107404.7234</v>
      </c>
      <c r="BD60" s="316">
        <f>+'[2]Median Family Income-Quintiles'!BD60</f>
        <v>193449.408</v>
      </c>
      <c r="BE60" s="135">
        <f>+'[2]Median Family Income-Quintiles'!BE60</f>
        <v>17143.224999999999</v>
      </c>
      <c r="BF60" s="135">
        <f>+'[2]Median Family Income-Quintiles'!BF60</f>
        <v>42353.85</v>
      </c>
      <c r="BG60" s="135">
        <f>+'[2]Median Family Income-Quintiles'!BG60</f>
        <v>71194.804999999993</v>
      </c>
      <c r="BH60" s="135">
        <f>+'[2]Median Family Income-Quintiles'!BH60</f>
        <v>110926.75</v>
      </c>
      <c r="BI60" s="316">
        <f>+'[2]Median Family Income-Quintiles'!BI60</f>
        <v>199869.83499999999</v>
      </c>
      <c r="BJ60" s="131">
        <f>+'[2]Median Family Income-Quintiles'!BJ60</f>
        <v>17822.499199999998</v>
      </c>
      <c r="BK60" s="131">
        <f>+'[2]Median Family Income-Quintiles'!BK60</f>
        <v>44556.248</v>
      </c>
      <c r="BL60" s="131">
        <f>+'[2]Median Family Income-Quintiles'!BL60</f>
        <v>74293.788799999995</v>
      </c>
      <c r="BM60" s="131">
        <f>+'[2]Median Family Income-Quintiles'!BM60</f>
        <v>113142.83199999999</v>
      </c>
      <c r="BN60" s="131">
        <f>+'[2]Median Family Income-Quintiles'!BN60</f>
        <v>201754.696</v>
      </c>
      <c r="BO60" s="136">
        <f>+'[2]Median Family Income-Quintiles'!BO60</f>
        <v>18136.583999999999</v>
      </c>
      <c r="BP60" s="135">
        <f>+'[2]Median Family Income-Quintiles'!BP60</f>
        <v>45341.46</v>
      </c>
      <c r="BQ60" s="135">
        <f>+'[2]Median Family Income-Quintiles'!BQ60</f>
        <v>77584.275999999998</v>
      </c>
      <c r="BR60" s="135">
        <f>+'[2]Median Family Income-Quintiles'!BR60</f>
        <v>118895.38400000001</v>
      </c>
      <c r="BS60" s="135">
        <f>+'[2]Median Family Income-Quintiles'!BS60</f>
        <v>214112.45</v>
      </c>
      <c r="BT60" s="136">
        <f>+'[2]Median Family Income-Quintiles'!BT60</f>
        <v>20021.5422</v>
      </c>
      <c r="BU60" s="135">
        <f>+'[2]Median Family Income-Quintiles'!BU60</f>
        <v>48132.596400000002</v>
      </c>
      <c r="BV60" s="135">
        <f>+'[2]Median Family Income-Quintiles'!BV60</f>
        <v>80389.525500000003</v>
      </c>
      <c r="BW60" s="135">
        <f>+'[2]Median Family Income-Quintiles'!BW60</f>
        <v>123365.058</v>
      </c>
      <c r="BX60" s="135">
        <f>+'[2]Median Family Income-Quintiles'!BX60</f>
        <v>222461.58</v>
      </c>
    </row>
    <row r="61" spans="1:76">
      <c r="A61" s="135" t="s">
        <v>144</v>
      </c>
      <c r="B61" s="135">
        <f>+'[2]Median Family Income-Quintiles'!B61</f>
        <v>11566</v>
      </c>
      <c r="C61" s="131">
        <f>+'[2]Median Family Income-Quintiles'!C61</f>
        <v>26340</v>
      </c>
      <c r="D61" s="131">
        <f>+'[2]Median Family Income-Quintiles'!D61</f>
        <v>43300</v>
      </c>
      <c r="E61" s="131">
        <f>+'[2]Median Family Income-Quintiles'!E61</f>
        <v>64008</v>
      </c>
      <c r="F61" s="135">
        <f>+'[2]Median Family Income-Quintiles'!F61</f>
        <v>108438</v>
      </c>
      <c r="G61" s="136">
        <f>+'[2]Median Family Income-Quintiles'!G61</f>
        <v>12420</v>
      </c>
      <c r="H61" s="131">
        <f>+'[2]Median Family Income-Quintiles'!H61</f>
        <v>28946</v>
      </c>
      <c r="I61" s="131">
        <f>+'[2]Median Family Income-Quintiles'!I61</f>
        <v>47000</v>
      </c>
      <c r="J61" s="131">
        <f>+'[2]Median Family Income-Quintiles'!J61</f>
        <v>70646</v>
      </c>
      <c r="K61" s="135">
        <f>+'[2]Median Family Income-Quintiles'!K61</f>
        <v>117152</v>
      </c>
      <c r="L61" s="136">
        <f>+'[2]Median Family Income-Quintiles'!L61</f>
        <v>13212</v>
      </c>
      <c r="M61" s="131">
        <f>+'[2]Median Family Income-Quintiles'!M61</f>
        <v>31003</v>
      </c>
      <c r="N61" s="131">
        <f>+'[2]Median Family Income-Quintiles'!N61</f>
        <v>49812</v>
      </c>
      <c r="O61" s="131">
        <f>+'[2]Median Family Income-Quintiles'!O61</f>
        <v>74736</v>
      </c>
      <c r="P61" s="135">
        <f>+'[2]Median Family Income-Quintiles'!P61</f>
        <v>124084</v>
      </c>
      <c r="Q61" s="136">
        <f>+'[2]Median Family Income-Quintiles'!Q61</f>
        <v>13179</v>
      </c>
      <c r="R61" s="131">
        <f>+'[2]Median Family Income-Quintiles'!R61</f>
        <v>30010</v>
      </c>
      <c r="S61" s="131">
        <f>+'[2]Median Family Income-Quintiles'!S61</f>
        <v>50000</v>
      </c>
      <c r="T61" s="131">
        <f>+'[2]Median Family Income-Quintiles'!T61</f>
        <v>75629</v>
      </c>
      <c r="U61" s="135">
        <f>+'[2]Median Family Income-Quintiles'!U61</f>
        <v>128900</v>
      </c>
      <c r="V61" s="136">
        <f>+'[2]Median Family Income-Quintiles'!V61</f>
        <v>18282.150000000001</v>
      </c>
      <c r="W61" s="131">
        <f>+'[2]Median Family Income-Quintiles'!W61</f>
        <v>38189.379999999997</v>
      </c>
      <c r="X61" s="131">
        <f>+'[2]Median Family Income-Quintiles'!X61</f>
        <v>57893.474999999999</v>
      </c>
      <c r="Y61" s="131">
        <f>+'[2]Median Family Income-Quintiles'!Y61</f>
        <v>83285.350000000006</v>
      </c>
      <c r="Z61" s="135">
        <f>+'[2]Median Family Income-Quintiles'!Z61</f>
        <v>137725.53</v>
      </c>
      <c r="AA61" s="136">
        <f>+'[2]Median Family Income-Quintiles'!AA61</f>
        <v>19553.068800000001</v>
      </c>
      <c r="AB61" s="131">
        <f>+'[2]Median Family Income-Quintiles'!AB61</f>
        <v>41753.949000000001</v>
      </c>
      <c r="AC61" s="131">
        <f>+'[2]Median Family Income-Quintiles'!AC61</f>
        <v>63343.7958</v>
      </c>
      <c r="AD61" s="131">
        <f>+'[2]Median Family Income-Quintiles'!AD61</f>
        <v>91655.01</v>
      </c>
      <c r="AE61" s="135">
        <f>+'[2]Median Family Income-Quintiles'!AE61</f>
        <v>151739.96100000001</v>
      </c>
      <c r="AF61" s="136">
        <f>+'[2]Median Family Income-Quintiles'!AF61</f>
        <v>18990.12</v>
      </c>
      <c r="AG61" s="131">
        <f>+'[2]Median Family Income-Quintiles'!AG61</f>
        <v>40458.950400000002</v>
      </c>
      <c r="AH61" s="131">
        <f>+'[2]Median Family Income-Quintiles'!AH61</f>
        <v>62367.552000000003</v>
      </c>
      <c r="AI61" s="131">
        <f>+'[2]Median Family Income-Quintiles'!AI61</f>
        <v>90153.096000000005</v>
      </c>
      <c r="AJ61" s="135">
        <f>+'[2]Median Family Income-Quintiles'!AJ61</f>
        <v>151221.32399999999</v>
      </c>
      <c r="AK61" s="136">
        <f>+'[2]Median Family Income-Quintiles'!AK61</f>
        <v>18741.806400000001</v>
      </c>
      <c r="AL61" s="135">
        <f>+'[2]Median Family Income-Quintiles'!AL61</f>
        <v>40304.959999999999</v>
      </c>
      <c r="AM61" s="135">
        <f>+'[2]Median Family Income-Quintiles'!AM61</f>
        <v>61565.826399999998</v>
      </c>
      <c r="AN61" s="135">
        <f>+'[2]Median Family Income-Quintiles'!AN61</f>
        <v>89678.535999999993</v>
      </c>
      <c r="AO61" s="135">
        <f>+'[2]Median Family Income-Quintiles'!AO61</f>
        <v>150942.07519999999</v>
      </c>
      <c r="AP61" s="136">
        <f>+'[2]Median Family Income-Quintiles'!AP61</f>
        <v>18837.3845</v>
      </c>
      <c r="AQ61" s="135">
        <f>+'[2]Median Family Income-Quintiles'!AQ61</f>
        <v>40841.486069999999</v>
      </c>
      <c r="AR61" s="135">
        <f>+'[2]Median Family Income-Quintiles'!AR61</f>
        <v>63385.253250000002</v>
      </c>
      <c r="AS61" s="135">
        <f>+'[2]Median Family Income-Quintiles'!AS61</f>
        <v>92557.743300000002</v>
      </c>
      <c r="AT61" s="316">
        <f>+'[2]Median Family Income-Quintiles'!AT61</f>
        <v>154873.84770000001</v>
      </c>
      <c r="AU61" s="135">
        <f>+'[2]Median Family Income-Quintiles'!AU61</f>
        <v>19395.974399999999</v>
      </c>
      <c r="AV61" s="135">
        <f>+'[2]Median Family Income-Quintiles'!AV61</f>
        <v>41317.4663</v>
      </c>
      <c r="AW61" s="135">
        <f>+'[2]Median Family Income-Quintiles'!AW61</f>
        <v>64653.248</v>
      </c>
      <c r="AX61" s="135">
        <f>+'[2]Median Family Income-Quintiles'!AX61</f>
        <v>95060.478700000007</v>
      </c>
      <c r="AY61" s="316">
        <f>+'[2]Median Family Income-Quintiles'!AY61</f>
        <v>158299.4369</v>
      </c>
      <c r="AZ61" s="135">
        <f>+'[2]Median Family Income-Quintiles'!AZ61</f>
        <v>19445.6957</v>
      </c>
      <c r="BA61" s="135">
        <f>+'[2]Median Family Income-Quintiles'!BA61</f>
        <v>42921.587399999997</v>
      </c>
      <c r="BB61" s="135">
        <f>+'[2]Median Family Income-Quintiles'!BB61</f>
        <v>66397.479099999997</v>
      </c>
      <c r="BC61" s="135">
        <f>+'[2]Median Family Income-Quintiles'!BC61</f>
        <v>97732.252999999997</v>
      </c>
      <c r="BD61" s="316">
        <f>+'[2]Median Family Income-Quintiles'!BD61</f>
        <v>165238.03599999999</v>
      </c>
      <c r="BE61" s="135">
        <f>+'[2]Median Family Income-Quintiles'!BE61</f>
        <v>19865.9725</v>
      </c>
      <c r="BF61" s="135">
        <f>+'[2]Median Family Income-Quintiles'!BF61</f>
        <v>43362.275000000001</v>
      </c>
      <c r="BG61" s="135">
        <f>+'[2]Median Family Income-Quintiles'!BG61</f>
        <v>68169.53</v>
      </c>
      <c r="BH61" s="135">
        <f>+'[2]Median Family Income-Quintiles'!BH61</f>
        <v>99834.074999999997</v>
      </c>
      <c r="BI61" s="316">
        <f>+'[2]Median Family Income-Quintiles'!BI61</f>
        <v>169516.24249999999</v>
      </c>
      <c r="BJ61" s="131">
        <f>+'[2]Median Family Income-Quintiles'!BJ61</f>
        <v>20626.038400000001</v>
      </c>
      <c r="BK61" s="131">
        <f>+'[2]Median Family Income-Quintiles'!BK61</f>
        <v>45056.88</v>
      </c>
      <c r="BL61" s="131">
        <f>+'[2]Median Family Income-Quintiles'!BL61</f>
        <v>70088.479999999996</v>
      </c>
      <c r="BM61" s="131">
        <f>+'[2]Median Family Income-Quintiles'!BM61</f>
        <v>101528.16959999999</v>
      </c>
      <c r="BN61" s="131">
        <f>+'[2]Median Family Income-Quintiles'!BN61</f>
        <v>175821.9584</v>
      </c>
      <c r="BO61" s="136">
        <f>+'[2]Median Family Income-Quintiles'!BO61</f>
        <v>21360.865600000001</v>
      </c>
      <c r="BP61" s="135">
        <f>+'[2]Median Family Income-Quintiles'!BP61</f>
        <v>46550.565600000002</v>
      </c>
      <c r="BQ61" s="135">
        <f>+'[2]Median Family Income-Quintiles'!BQ61</f>
        <v>71841.024399999995</v>
      </c>
      <c r="BR61" s="135">
        <f>+'[2]Median Family Income-Quintiles'!BR61</f>
        <v>105796.74</v>
      </c>
      <c r="BS61" s="135">
        <f>+'[2]Median Family Income-Quintiles'!BS61</f>
        <v>178544.59359999999</v>
      </c>
      <c r="BT61" s="136">
        <f>+'[2]Median Family Income-Quintiles'!BT61</f>
        <v>22549.5147</v>
      </c>
      <c r="BU61" s="135">
        <f>+'[2]Median Family Income-Quintiles'!BU61</f>
        <v>49851.617700000003</v>
      </c>
      <c r="BV61" s="135">
        <f>+'[2]Median Family Income-Quintiles'!BV61</f>
        <v>76243.650599999994</v>
      </c>
      <c r="BW61" s="135">
        <f>+'[2]Median Family Income-Quintiles'!BW61</f>
        <v>111230.79</v>
      </c>
      <c r="BX61" s="135">
        <f>+'[2]Median Family Income-Quintiles'!BX61</f>
        <v>191418.07769999999</v>
      </c>
    </row>
    <row r="62" spans="1:76">
      <c r="A62" s="135" t="s">
        <v>145</v>
      </c>
      <c r="B62" s="135">
        <f>+'[2]Median Family Income-Quintiles'!B62</f>
        <v>9000</v>
      </c>
      <c r="C62" s="131">
        <f>+'[2]Median Family Income-Quintiles'!C62</f>
        <v>24000</v>
      </c>
      <c r="D62" s="131">
        <f>+'[2]Median Family Income-Quintiles'!D62</f>
        <v>42000</v>
      </c>
      <c r="E62" s="131">
        <f>+'[2]Median Family Income-Quintiles'!E62</f>
        <v>64000</v>
      </c>
      <c r="F62" s="135">
        <f>+'[2]Median Family Income-Quintiles'!F62</f>
        <v>105494</v>
      </c>
      <c r="G62" s="136">
        <f>+'[2]Median Family Income-Quintiles'!G62</f>
        <v>10188</v>
      </c>
      <c r="H62" s="131">
        <f>+'[2]Median Family Income-Quintiles'!H62</f>
        <v>27000</v>
      </c>
      <c r="I62" s="131">
        <f>+'[2]Median Family Income-Quintiles'!I62</f>
        <v>47996.5</v>
      </c>
      <c r="J62" s="131">
        <f>+'[2]Median Family Income-Quintiles'!J62</f>
        <v>71405</v>
      </c>
      <c r="K62" s="135">
        <f>+'[2]Median Family Income-Quintiles'!K62</f>
        <v>116440</v>
      </c>
      <c r="L62" s="136">
        <f>+'[2]Median Family Income-Quintiles'!L62</f>
        <v>12000</v>
      </c>
      <c r="M62" s="131">
        <f>+'[2]Median Family Income-Quintiles'!M62</f>
        <v>30012</v>
      </c>
      <c r="N62" s="131">
        <f>+'[2]Median Family Income-Quintiles'!N62</f>
        <v>51164</v>
      </c>
      <c r="O62" s="131">
        <f>+'[2]Median Family Income-Quintiles'!O62</f>
        <v>78323</v>
      </c>
      <c r="P62" s="135">
        <f>+'[2]Median Family Income-Quintiles'!P62</f>
        <v>128400</v>
      </c>
      <c r="Q62" s="136">
        <f>+'[2]Median Family Income-Quintiles'!Q62</f>
        <v>12038</v>
      </c>
      <c r="R62" s="131">
        <f>+'[2]Median Family Income-Quintiles'!R62</f>
        <v>30160</v>
      </c>
      <c r="S62" s="131">
        <f>+'[2]Median Family Income-Quintiles'!S62</f>
        <v>51040</v>
      </c>
      <c r="T62" s="131">
        <f>+'[2]Median Family Income-Quintiles'!T62</f>
        <v>79050</v>
      </c>
      <c r="U62" s="135">
        <f>+'[2]Median Family Income-Quintiles'!U62</f>
        <v>128082</v>
      </c>
      <c r="V62" s="136">
        <f>+'[2]Median Family Income-Quintiles'!V62</f>
        <v>18282.150000000001</v>
      </c>
      <c r="W62" s="131">
        <f>+'[2]Median Family Income-Quintiles'!W62</f>
        <v>43338.852250000004</v>
      </c>
      <c r="X62" s="131">
        <f>+'[2]Median Family Income-Quintiles'!X62</f>
        <v>64596.93</v>
      </c>
      <c r="Y62" s="131">
        <f>+'[2]Median Family Income-Quintiles'!Y62</f>
        <v>91898.274000000005</v>
      </c>
      <c r="Z62" s="135">
        <f>+'[2]Median Family Income-Quintiles'!Z62</f>
        <v>143007.04000000001</v>
      </c>
      <c r="AA62" s="136">
        <f>+'[2]Median Family Income-Quintiles'!AA62</f>
        <v>22404.558000000001</v>
      </c>
      <c r="AB62" s="131">
        <f>+'[2]Median Family Income-Quintiles'!AB62</f>
        <v>45827.504999999997</v>
      </c>
      <c r="AC62" s="131">
        <f>+'[2]Median Family Income-Quintiles'!AC62</f>
        <v>72305.619000000006</v>
      </c>
      <c r="AD62" s="131">
        <f>+'[2]Median Family Income-Quintiles'!AD62</f>
        <v>103366.4835</v>
      </c>
      <c r="AE62" s="135">
        <f>+'[2]Median Family Income-Quintiles'!AE62</f>
        <v>162433.04550000001</v>
      </c>
      <c r="AF62" s="136">
        <f>+'[2]Median Family Income-Quintiles'!AF62</f>
        <v>18790.223999999998</v>
      </c>
      <c r="AG62" s="131">
        <f>+'[2]Median Family Income-Quintiles'!AG62</f>
        <v>42977.64</v>
      </c>
      <c r="AH62" s="131">
        <f>+'[2]Median Family Income-Quintiles'!AH62</f>
        <v>68364.432000000001</v>
      </c>
      <c r="AI62" s="131">
        <f>+'[2]Median Family Income-Quintiles'!AI62</f>
        <v>97949.04</v>
      </c>
      <c r="AJ62" s="135">
        <f>+'[2]Median Family Income-Quintiles'!AJ62</f>
        <v>159916.79999999999</v>
      </c>
      <c r="AK62" s="136">
        <f>+'[2]Median Family Income-Quintiles'!AK62</f>
        <v>18137.232</v>
      </c>
      <c r="AL62" s="135">
        <f>+'[2]Median Family Income-Quintiles'!AL62</f>
        <v>41514.108800000002</v>
      </c>
      <c r="AM62" s="135">
        <f>+'[2]Median Family Income-Quintiles'!AM62</f>
        <v>67510.808000000005</v>
      </c>
      <c r="AN62" s="135">
        <f>+'[2]Median Family Income-Quintiles'!AN62</f>
        <v>97739.528000000006</v>
      </c>
      <c r="AO62" s="135">
        <f>+'[2]Median Family Income-Quintiles'!AO62</f>
        <v>161219.84</v>
      </c>
      <c r="AP62" s="136">
        <f>+'[2]Median Family Income-Quintiles'!AP62</f>
        <v>18430.0897</v>
      </c>
      <c r="AQ62" s="135">
        <f>+'[2]Median Family Income-Quintiles'!AQ62</f>
        <v>42765.953999999998</v>
      </c>
      <c r="AR62" s="135">
        <f>+'[2]Median Family Income-Quintiles'!AR62</f>
        <v>69036.468599999993</v>
      </c>
      <c r="AS62" s="135">
        <f>+'[2]Median Family Income-Quintiles'!AS62</f>
        <v>100296.34450000001</v>
      </c>
      <c r="AT62" s="316">
        <f>+'[2]Median Family Income-Quintiles'!AT62</f>
        <v>164954.394</v>
      </c>
      <c r="AU62" s="135">
        <f>+'[2]Median Family Income-Quintiles'!AU62</f>
        <v>19699.036499999998</v>
      </c>
      <c r="AV62" s="135">
        <f>+'[2]Median Family Income-Quintiles'!AV62</f>
        <v>45459.315000000002</v>
      </c>
      <c r="AW62" s="135">
        <f>+'[2]Median Family Income-Quintiles'!AW62</f>
        <v>71926.738400000002</v>
      </c>
      <c r="AX62" s="135">
        <f>+'[2]Median Family Income-Quintiles'!AX62</f>
        <v>105061.52800000001</v>
      </c>
      <c r="AY62" s="316">
        <f>+'[2]Median Family Income-Quintiles'!AY62</f>
        <v>169179.36629000001</v>
      </c>
      <c r="AZ62" s="135">
        <f>+'[2]Median Family Income-Quintiles'!AZ62</f>
        <v>18559.05258</v>
      </c>
      <c r="BA62" s="135">
        <f>+'[2]Median Family Income-Quintiles'!BA62</f>
        <v>44835.930500000002</v>
      </c>
      <c r="BB62" s="135">
        <f>+'[2]Median Family Income-Quintiles'!BB62</f>
        <v>71535.979000000007</v>
      </c>
      <c r="BC62" s="135">
        <f>+'[2]Median Family Income-Quintiles'!BC62</f>
        <v>103979.05680000001</v>
      </c>
      <c r="BD62" s="316">
        <f>+'[2]Median Family Income-Quintiles'!BD62</f>
        <v>173298.42800000001</v>
      </c>
      <c r="BE62" s="135">
        <f>+'[2]Median Family Income-Quintiles'!BE62</f>
        <v>19664.287499999999</v>
      </c>
      <c r="BF62" s="135">
        <f>+'[2]Median Family Income-Quintiles'!BF62</f>
        <v>44370.7</v>
      </c>
      <c r="BG62" s="135">
        <f>+'[2]Median Family Income-Quintiles'!BG62</f>
        <v>70993.119999999995</v>
      </c>
      <c r="BH62" s="135">
        <f>+'[2]Median Family Income-Quintiles'!BH62</f>
        <v>104876.2</v>
      </c>
      <c r="BI62" s="316">
        <f>+'[2]Median Family Income-Quintiles'!BI62</f>
        <v>182625.76749999999</v>
      </c>
      <c r="BJ62" s="131">
        <f>+'[2]Median Family Income-Quintiles'!BJ62</f>
        <v>20515.899359999999</v>
      </c>
      <c r="BK62" s="131">
        <f>+'[2]Median Family Income-Quintiles'!BK62</f>
        <v>46058.144</v>
      </c>
      <c r="BL62" s="131">
        <f>+'[2]Median Family Income-Quintiles'!BL62</f>
        <v>76096.063999999998</v>
      </c>
      <c r="BM62" s="131">
        <f>+'[2]Median Family Income-Quintiles'!BM62</f>
        <v>111140.304</v>
      </c>
      <c r="BN62" s="131">
        <f>+'[2]Median Family Income-Quintiles'!BN62</f>
        <v>180227.52</v>
      </c>
      <c r="BO62" s="136">
        <f>+'[2]Median Family Income-Quintiles'!BO62</f>
        <v>20151.759999999998</v>
      </c>
      <c r="BP62" s="135">
        <f>+'[2]Median Family Income-Quintiles'!BP62</f>
        <v>48162.706400000003</v>
      </c>
      <c r="BQ62" s="135">
        <f>+'[2]Median Family Income-Quintiles'!BQ62</f>
        <v>78591.864000000001</v>
      </c>
      <c r="BR62" s="135">
        <f>+'[2]Median Family Income-Quintiles'!BR62</f>
        <v>112325.91024</v>
      </c>
      <c r="BS62" s="135">
        <f>+'[2]Median Family Income-Quintiles'!BS62</f>
        <v>181365.84</v>
      </c>
      <c r="BT62" s="136">
        <f>+'[2]Median Family Income-Quintiles'!BT62</f>
        <v>22751.752499999999</v>
      </c>
      <c r="BU62" s="135">
        <f>+'[2]Median Family Income-Quintiles'!BU62</f>
        <v>53593.017</v>
      </c>
      <c r="BV62" s="135">
        <f>+'[2]Median Family Income-Quintiles'!BV62</f>
        <v>83928.687000000005</v>
      </c>
      <c r="BW62" s="135">
        <f>+'[2]Median Family Income-Quintiles'!BW62</f>
        <v>121342.68</v>
      </c>
      <c r="BX62" s="135">
        <f>+'[2]Median Family Income-Quintiles'!BX62</f>
        <v>194148.288</v>
      </c>
    </row>
    <row r="63" spans="1:76">
      <c r="A63" s="257" t="s">
        <v>146</v>
      </c>
      <c r="B63" s="257">
        <f>+'[2]Median Family Income-Quintiles'!B63</f>
        <v>11245</v>
      </c>
      <c r="C63" s="264">
        <f>+'[2]Median Family Income-Quintiles'!C63</f>
        <v>25000</v>
      </c>
      <c r="D63" s="264">
        <f>+'[2]Median Family Income-Quintiles'!D63</f>
        <v>39710</v>
      </c>
      <c r="E63" s="264">
        <f>+'[2]Median Family Income-Quintiles'!E63</f>
        <v>55000</v>
      </c>
      <c r="F63" s="257">
        <f>+'[2]Median Family Income-Quintiles'!F63</f>
        <v>86960</v>
      </c>
      <c r="G63" s="265">
        <f>+'[2]Median Family Income-Quintiles'!G63</f>
        <v>11572</v>
      </c>
      <c r="H63" s="264">
        <f>+'[2]Median Family Income-Quintiles'!H63</f>
        <v>26500.5</v>
      </c>
      <c r="I63" s="264">
        <f>+'[2]Median Family Income-Quintiles'!I63</f>
        <v>42400</v>
      </c>
      <c r="J63" s="264">
        <f>+'[2]Median Family Income-Quintiles'!J63</f>
        <v>61598</v>
      </c>
      <c r="K63" s="257">
        <f>+'[2]Median Family Income-Quintiles'!K63</f>
        <v>102469</v>
      </c>
      <c r="L63" s="265">
        <f>+'[2]Median Family Income-Quintiles'!L63</f>
        <v>12600</v>
      </c>
      <c r="M63" s="264">
        <f>+'[2]Median Family Income-Quintiles'!M63</f>
        <v>28040</v>
      </c>
      <c r="N63" s="264">
        <f>+'[2]Median Family Income-Quintiles'!N63</f>
        <v>45000</v>
      </c>
      <c r="O63" s="264">
        <f>+'[2]Median Family Income-Quintiles'!O63</f>
        <v>67610</v>
      </c>
      <c r="P63" s="257">
        <f>+'[2]Median Family Income-Quintiles'!P63</f>
        <v>108634</v>
      </c>
      <c r="Q63" s="265">
        <f>+'[2]Median Family Income-Quintiles'!Q63</f>
        <v>13250</v>
      </c>
      <c r="R63" s="264">
        <f>+'[2]Median Family Income-Quintiles'!R63</f>
        <v>30463</v>
      </c>
      <c r="S63" s="264">
        <f>+'[2]Median Family Income-Quintiles'!S63</f>
        <v>50000</v>
      </c>
      <c r="T63" s="264">
        <f>+'[2]Median Family Income-Quintiles'!T63</f>
        <v>74722</v>
      </c>
      <c r="U63" s="257">
        <f>+'[2]Median Family Income-Quintiles'!U63</f>
        <v>123698</v>
      </c>
      <c r="V63" s="265">
        <f>+'[2]Median Family Income-Quintiles'!V63</f>
        <v>19399.392500000002</v>
      </c>
      <c r="W63" s="264">
        <f>+'[2]Median Family Income-Quintiles'!W63</f>
        <v>40423.864999999998</v>
      </c>
      <c r="X63" s="264">
        <f>+'[2]Median Family Income-Quintiles'!X63</f>
        <v>57893.474999999999</v>
      </c>
      <c r="Y63" s="264">
        <f>+'[2]Median Family Income-Quintiles'!Y63</f>
        <v>81254</v>
      </c>
      <c r="Z63" s="257">
        <f>+'[2]Median Family Income-Quintiles'!Z63</f>
        <v>125740.565</v>
      </c>
      <c r="AA63" s="265">
        <f>+'[2]Median Family Income-Quintiles'!AA63</f>
        <v>21284.330099999999</v>
      </c>
      <c r="AB63" s="264">
        <f>+'[2]Median Family Income-Quintiles'!AB63</f>
        <v>43587.049200000001</v>
      </c>
      <c r="AC63" s="264">
        <f>+'[2]Median Family Income-Quintiles'!AC63</f>
        <v>63140.118000000002</v>
      </c>
      <c r="AD63" s="264">
        <f>+'[2]Median Family Income-Quintiles'!AD63</f>
        <v>89414.554199999999</v>
      </c>
      <c r="AE63" s="257">
        <f>+'[2]Median Family Income-Quintiles'!AE63</f>
        <v>142574.46</v>
      </c>
      <c r="AF63" s="265">
        <f>+'[2]Median Family Income-Quintiles'!AF63</f>
        <v>20329.423200000001</v>
      </c>
      <c r="AG63" s="264">
        <f>+'[2]Median Family Income-Quintiles'!AG63</f>
        <v>43977.120000000003</v>
      </c>
      <c r="AH63" s="264">
        <f>+'[2]Median Family Income-Quintiles'!AH63</f>
        <v>64166.616000000002</v>
      </c>
      <c r="AI63" s="264">
        <f>+'[2]Median Family Income-Quintiles'!AI63</f>
        <v>90053.148000000001</v>
      </c>
      <c r="AJ63" s="257">
        <f>+'[2]Median Family Income-Quintiles'!AJ63</f>
        <v>142575.82199999999</v>
      </c>
      <c r="AK63" s="265">
        <f>+'[2]Median Family Income-Quintiles'!AK63</f>
        <v>20454.767199999998</v>
      </c>
      <c r="AL63" s="257">
        <f>+'[2]Median Family Income-Quintiles'!AL63</f>
        <v>42592.266479999998</v>
      </c>
      <c r="AM63" s="257">
        <f>+'[2]Median Family Income-Quintiles'!AM63</f>
        <v>62573.450400000002</v>
      </c>
      <c r="AN63" s="257">
        <f>+'[2]Median Family Income-Quintiles'!AN63</f>
        <v>89172.708752000006</v>
      </c>
      <c r="AO63" s="257">
        <f>+'[2]Median Family Income-Quintiles'!AO63</f>
        <v>146105.48000000001</v>
      </c>
      <c r="AP63" s="265">
        <f>+'[2]Median Family Income-Quintiles'!AP63</f>
        <v>21769.907060000001</v>
      </c>
      <c r="AQ63" s="257">
        <f>+'[2]Median Family Income-Quintiles'!AQ63</f>
        <v>46248.324540000001</v>
      </c>
      <c r="AR63" s="257">
        <f>+'[2]Median Family Income-Quintiles'!AR63</f>
        <v>67203.642000000007</v>
      </c>
      <c r="AS63" s="257">
        <f>+'[2]Median Family Income-Quintiles'!AS63</f>
        <v>92048.624800000005</v>
      </c>
      <c r="AT63" s="317">
        <f>+'[2]Median Family Income-Quintiles'!AT63</f>
        <v>148367.31327000001</v>
      </c>
      <c r="AU63" s="257">
        <f>+'[2]Median Family Income-Quintiles'!AU63</f>
        <v>23436.8024</v>
      </c>
      <c r="AV63" s="257">
        <f>+'[2]Median Family Income-Quintiles'!AV63</f>
        <v>44550.128700000001</v>
      </c>
      <c r="AW63" s="257">
        <f>+'[2]Median Family Income-Quintiles'!AW63</f>
        <v>65562.434299999994</v>
      </c>
      <c r="AX63" s="257">
        <f>+'[2]Median Family Income-Quintiles'!AX63</f>
        <v>90918.63</v>
      </c>
      <c r="AY63" s="317">
        <f>+'[2]Median Family Income-Quintiles'!AY63</f>
        <v>148651.96004999999</v>
      </c>
      <c r="AZ63" s="257">
        <f>+'[2]Median Family Income-Quintiles'!AZ63</f>
        <v>21863.813300000002</v>
      </c>
      <c r="BA63" s="257">
        <f>+'[2]Median Family Income-Quintiles'!BA63</f>
        <v>45339.705000000002</v>
      </c>
      <c r="BB63" s="257">
        <f>+'[2]Median Family Income-Quintiles'!BB63</f>
        <v>68513.331999999995</v>
      </c>
      <c r="BC63" s="257">
        <f>+'[2]Median Family Income-Quintiles'!BC63</f>
        <v>97733.260548999999</v>
      </c>
      <c r="BD63" s="317">
        <f>+'[2]Median Family Income-Quintiles'!BD63</f>
        <v>160200.291</v>
      </c>
      <c r="BE63" s="257">
        <f>+'[2]Median Family Income-Quintiles'!BE63</f>
        <v>23697.987499999999</v>
      </c>
      <c r="BF63" s="257">
        <f>+'[2]Median Family Income-Quintiles'!BF63</f>
        <v>45379.125</v>
      </c>
      <c r="BG63" s="257">
        <f>+'[2]Median Family Income-Quintiles'!BG63</f>
        <v>68976.27</v>
      </c>
      <c r="BH63" s="257">
        <f>+'[2]Median Family Income-Quintiles'!BH63</f>
        <v>97313.012499999997</v>
      </c>
      <c r="BI63" s="317">
        <f>+'[2]Median Family Income-Quintiles'!BI63</f>
        <v>159331.15</v>
      </c>
      <c r="BJ63" s="362">
        <f>+'[2]Median Family Income-Quintiles'!BJ63</f>
        <v>24430.8416</v>
      </c>
      <c r="BK63" s="264">
        <f>+'[2]Median Family Income-Quintiles'!BK63</f>
        <v>49362.315199999997</v>
      </c>
      <c r="BL63" s="264">
        <f>+'[2]Median Family Income-Quintiles'!BL63</f>
        <v>76096.063999999998</v>
      </c>
      <c r="BM63" s="264">
        <f>+'[2]Median Family Income-Quintiles'!BM63</f>
        <v>103530.6976</v>
      </c>
      <c r="BN63" s="264">
        <f>+'[2]Median Family Income-Quintiles'!BN63</f>
        <v>168232.37727999999</v>
      </c>
      <c r="BO63" s="265">
        <f>+'[2]Median Family Income-Quintiles'!BO63</f>
        <v>22973.006399999998</v>
      </c>
      <c r="BP63" s="257">
        <f>+'[2]Median Family Income-Quintiles'!BP63</f>
        <v>51185.470399999998</v>
      </c>
      <c r="BQ63" s="257">
        <f>+'[2]Median Family Income-Quintiles'!BQ63</f>
        <v>77483.517200000002</v>
      </c>
      <c r="BR63" s="257">
        <f>+'[2]Median Family Income-Quintiles'!BR63</f>
        <v>105796.74</v>
      </c>
      <c r="BS63" s="257">
        <f>+'[2]Median Family Income-Quintiles'!BS63</f>
        <v>169980.0956</v>
      </c>
      <c r="BT63" s="265">
        <f>+'[2]Median Family Income-Quintiles'!BT63</f>
        <v>22751.752499999999</v>
      </c>
      <c r="BU63" s="257">
        <f>+'[2]Median Family Income-Quintiles'!BU63</f>
        <v>49244.904300000002</v>
      </c>
      <c r="BV63" s="257">
        <f>+'[2]Median Family Income-Quintiles'!BV63</f>
        <v>71592.181200000006</v>
      </c>
      <c r="BW63" s="257">
        <f>+'[2]Median Family Income-Quintiles'!BW63</f>
        <v>103505.30604</v>
      </c>
      <c r="BX63" s="257">
        <f>+'[2]Median Family Income-Quintiles'!BX63</f>
        <v>163408.14240000001</v>
      </c>
    </row>
    <row r="64" spans="1:76">
      <c r="A64" s="267" t="s">
        <v>147</v>
      </c>
      <c r="B64" s="254">
        <f>+'[2]Median Family Income-Quintiles'!B64</f>
        <v>0</v>
      </c>
      <c r="C64" s="254">
        <f>+'[2]Median Family Income-Quintiles'!C64</f>
        <v>0</v>
      </c>
      <c r="D64" s="254">
        <f>+'[2]Median Family Income-Quintiles'!D64</f>
        <v>0</v>
      </c>
      <c r="E64" s="254">
        <f>+'[2]Median Family Income-Quintiles'!E64</f>
        <v>0</v>
      </c>
      <c r="F64" s="254">
        <f>+'[2]Median Family Income-Quintiles'!F64</f>
        <v>0</v>
      </c>
      <c r="G64" s="254">
        <f>+'[2]Median Family Income-Quintiles'!G64</f>
        <v>0</v>
      </c>
      <c r="H64" s="254">
        <f>+'[2]Median Family Income-Quintiles'!H64</f>
        <v>0</v>
      </c>
      <c r="I64" s="254">
        <f>+'[2]Median Family Income-Quintiles'!I64</f>
        <v>0</v>
      </c>
      <c r="J64" s="254">
        <f>+'[2]Median Family Income-Quintiles'!J64</f>
        <v>0</v>
      </c>
      <c r="K64" s="254">
        <f>+'[2]Median Family Income-Quintiles'!K64</f>
        <v>0</v>
      </c>
      <c r="L64" s="254">
        <f>+'[2]Median Family Income-Quintiles'!L64</f>
        <v>0</v>
      </c>
      <c r="M64" s="254">
        <f>+'[2]Median Family Income-Quintiles'!M64</f>
        <v>0</v>
      </c>
      <c r="N64" s="254">
        <f>+'[2]Median Family Income-Quintiles'!N64</f>
        <v>0</v>
      </c>
      <c r="O64" s="254">
        <f>+'[2]Median Family Income-Quintiles'!O64</f>
        <v>0</v>
      </c>
      <c r="P64" s="254">
        <f>+'[2]Median Family Income-Quintiles'!P64</f>
        <v>0</v>
      </c>
      <c r="Q64" s="254">
        <f>+'[2]Median Family Income-Quintiles'!Q64</f>
        <v>0</v>
      </c>
      <c r="R64" s="254">
        <f>+'[2]Median Family Income-Quintiles'!R64</f>
        <v>0</v>
      </c>
      <c r="S64" s="254">
        <f>+'[2]Median Family Income-Quintiles'!S64</f>
        <v>0</v>
      </c>
      <c r="T64" s="254">
        <f>+'[2]Median Family Income-Quintiles'!T64</f>
        <v>0</v>
      </c>
      <c r="U64" s="254">
        <f>+'[2]Median Family Income-Quintiles'!U64</f>
        <v>0</v>
      </c>
      <c r="V64" s="254">
        <f>+'[2]Median Family Income-Quintiles'!V64</f>
        <v>10867.7225</v>
      </c>
      <c r="W64" s="254">
        <f>+'[2]Median Family Income-Quintiles'!W64</f>
        <v>32907.870000000003</v>
      </c>
      <c r="X64" s="254">
        <f>+'[2]Median Family Income-Quintiles'!X64</f>
        <v>60026.392500000002</v>
      </c>
      <c r="Y64" s="254">
        <f>+'[2]Median Family Income-Quintiles'!Y64</f>
        <v>114629.0805</v>
      </c>
      <c r="Z64" s="254">
        <f>+'[2]Median Family Income-Quintiles'!Z64</f>
        <v>236652.27499999999</v>
      </c>
      <c r="AA64" s="254">
        <f>+'[2]Median Family Income-Quintiles'!AA64</f>
        <v>12220.668</v>
      </c>
      <c r="AB64" s="254">
        <f>+'[2]Median Family Income-Quintiles'!AB64</f>
        <v>36254.648399999998</v>
      </c>
      <c r="AC64" s="254">
        <f>+'[2]Median Family Income-Quintiles'!AC64</f>
        <v>65940.687749999997</v>
      </c>
      <c r="AD64" s="254">
        <f>+'[2]Median Family Income-Quintiles'!AD64</f>
        <v>122206.68</v>
      </c>
      <c r="AE64" s="254">
        <f>+'[2]Median Family Income-Quintiles'!AE64</f>
        <v>251949.43859999999</v>
      </c>
      <c r="AF64" s="254">
        <f>+'[2]Median Family Income-Quintiles'!AF64</f>
        <v>11793.864</v>
      </c>
      <c r="AG64" s="254">
        <f>+'[2]Median Family Income-Quintiles'!AG64</f>
        <v>37480.5</v>
      </c>
      <c r="AH64" s="254">
        <f>+'[2]Median Family Income-Quintiles'!AH64</f>
        <v>71462.820000000007</v>
      </c>
      <c r="AI64" s="254">
        <f>+'[2]Median Family Income-Quintiles'!AI64</f>
        <v>126933.96</v>
      </c>
      <c r="AJ64" s="254">
        <f>+'[2]Median Family Income-Quintiles'!AJ64</f>
        <v>245872.08</v>
      </c>
      <c r="AK64" s="285">
        <f>+'[2]Median Family Income-Quintiles'!AK64</f>
        <v>12091.487999999999</v>
      </c>
      <c r="AL64" s="254">
        <f>+'[2]Median Family Income-Quintiles'!AL64</f>
        <v>41514.108800000002</v>
      </c>
      <c r="AM64" s="254">
        <f>+'[2]Median Family Income-Quintiles'!AM64</f>
        <v>77083.236000000004</v>
      </c>
      <c r="AN64" s="254">
        <f>+'[2]Median Family Income-Quintiles'!AN64</f>
        <v>137036.864</v>
      </c>
      <c r="AO64" s="254">
        <f>+'[2]Median Family Income-Quintiles'!AO64</f>
        <v>267020.36</v>
      </c>
      <c r="AP64" s="285">
        <f>+'[2]Median Family Income-Quintiles'!AP64</f>
        <v>10691.488499999999</v>
      </c>
      <c r="AQ64" s="254">
        <f>+'[2]Median Family Income-Quintiles'!AQ64</f>
        <v>37878.416400000002</v>
      </c>
      <c r="AR64" s="254">
        <f>+'[2]Median Family Income-Quintiles'!AR64</f>
        <v>74840.419500000004</v>
      </c>
      <c r="AS64" s="254">
        <f>+'[2]Median Family Income-Quintiles'!AS64</f>
        <v>141534.943</v>
      </c>
      <c r="AT64" s="318">
        <f>+'[2]Median Family Income-Quintiles'!AT64</f>
        <v>278996.93800000002</v>
      </c>
      <c r="AU64" s="254">
        <f>+'[2]Median Family Income-Quintiles'!AU64</f>
        <v>14243.9187</v>
      </c>
      <c r="AV64" s="254">
        <f>+'[2]Median Family Income-Quintiles'!AV64</f>
        <v>41014.404199999997</v>
      </c>
      <c r="AW64" s="254">
        <f>+'[2]Median Family Income-Quintiles'!AW64</f>
        <v>86473.719200000007</v>
      </c>
      <c r="AX64" s="254">
        <f>+'[2]Median Family Income-Quintiles'!AX64</f>
        <v>141428.98000000001</v>
      </c>
      <c r="AY64" s="318">
        <f>+'[2]Median Family Income-Quintiles'!AY64</f>
        <v>260633.40599999999</v>
      </c>
      <c r="AZ64" s="254">
        <f>+'[2]Median Family Income-Quintiles'!AZ64</f>
        <v>10075.49</v>
      </c>
      <c r="BA64" s="254">
        <f>+'[2]Median Family Income-Quintiles'!BA64</f>
        <v>35264.214999999997</v>
      </c>
      <c r="BB64" s="254">
        <f>+'[2]Median Family Income-Quintiles'!BB64</f>
        <v>71838.243700000006</v>
      </c>
      <c r="BC64" s="254">
        <f>+'[2]Median Family Income-Quintiles'!BC64</f>
        <v>135011.56599999999</v>
      </c>
      <c r="BD64" s="318">
        <f>+'[2]Median Family Income-Quintiles'!BD64</f>
        <v>281307.68079999997</v>
      </c>
      <c r="BE64" s="254">
        <f>+'[2]Median Family Income-Quintiles'!BE64</f>
        <v>15126.375</v>
      </c>
      <c r="BF64" s="254">
        <f>+'[2]Median Family Income-Quintiles'!BF64</f>
        <v>42585.787750000003</v>
      </c>
      <c r="BG64" s="254">
        <f>+'[2]Median Family Income-Quintiles'!BG64</f>
        <v>85211.912500000006</v>
      </c>
      <c r="BH64" s="254">
        <f>+'[2]Median Family Income-Quintiles'!BH64</f>
        <v>148843.53</v>
      </c>
      <c r="BI64" s="318">
        <f>+'[2]Median Family Income-Quintiles'!BI64</f>
        <v>288409.55</v>
      </c>
      <c r="BJ64" s="131">
        <f>+'[2]Median Family Income-Quintiles'!BJ64</f>
        <v>15018.96</v>
      </c>
      <c r="BK64" s="131">
        <f>+'[2]Median Family Income-Quintiles'!BK64</f>
        <v>46058.144</v>
      </c>
      <c r="BL64" s="131">
        <f>+'[2]Median Family Income-Quintiles'!BL64</f>
        <v>93117.551999999996</v>
      </c>
      <c r="BM64" s="131">
        <f>+'[2]Median Family Income-Quintiles'!BM64</f>
        <v>164507.6752</v>
      </c>
      <c r="BN64" s="131">
        <f>+'[2]Median Family Income-Quintiles'!BN64</f>
        <v>308389.31199999998</v>
      </c>
      <c r="BO64" s="285">
        <f>+'[2]Median Family Income-Quintiles'!BO64</f>
        <v>11587.262000000001</v>
      </c>
      <c r="BP64" s="254">
        <f>+'[2]Median Family Income-Quintiles'!BP64</f>
        <v>47356.635999999999</v>
      </c>
      <c r="BQ64" s="254">
        <f>+'[2]Median Family Income-Quintiles'!BQ64</f>
        <v>100658.04120000001</v>
      </c>
      <c r="BR64" s="254">
        <f>+'[2]Median Family Income-Quintiles'!BR64</f>
        <v>168267.196</v>
      </c>
      <c r="BS64" s="254">
        <f>+'[2]Median Family Income-Quintiles'!BS64</f>
        <v>328473.68800000002</v>
      </c>
      <c r="BT64" s="285">
        <f>+'[2]Median Family Income-Quintiles'!BT64</f>
        <v>14156.646000000001</v>
      </c>
      <c r="BU64" s="254">
        <f>+'[2]Median Family Income-Quintiles'!BU64</f>
        <v>56222.108399999997</v>
      </c>
      <c r="BV64" s="254">
        <f>+'[2]Median Family Income-Quintiles'!BV64</f>
        <v>107084.9151</v>
      </c>
      <c r="BW64" s="254">
        <f>+'[2]Median Family Income-Quintiles'!BW64</f>
        <v>182014.02</v>
      </c>
      <c r="BX64" s="254">
        <f>+'[2]Median Family Income-Quintiles'!BX64</f>
        <v>323580.48</v>
      </c>
    </row>
    <row r="65" spans="1:32">
      <c r="B65" s="255"/>
      <c r="C65" s="255"/>
      <c r="D65" s="255"/>
      <c r="E65" s="255"/>
      <c r="F65" s="255"/>
      <c r="G65" s="255"/>
      <c r="L65" s="255"/>
      <c r="Q65" s="255"/>
      <c r="V65" s="255"/>
      <c r="AA65" s="255"/>
    </row>
    <row r="66" spans="1:32">
      <c r="B66" s="268"/>
      <c r="C66" s="269"/>
      <c r="D66" s="269"/>
      <c r="E66" s="269"/>
      <c r="F66" s="269"/>
      <c r="G66" s="268"/>
      <c r="H66" s="270"/>
      <c r="I66" s="270"/>
      <c r="J66" s="270"/>
      <c r="K66" s="270"/>
      <c r="L66" s="268"/>
      <c r="M66" s="270"/>
      <c r="N66" s="270"/>
      <c r="O66" s="270"/>
      <c r="P66" s="270"/>
      <c r="Q66" s="268"/>
      <c r="R66" s="270"/>
      <c r="S66" s="270"/>
      <c r="T66" s="270"/>
      <c r="U66" s="270"/>
      <c r="V66" s="268"/>
      <c r="W66" s="270"/>
      <c r="X66" s="270"/>
      <c r="Y66" s="270"/>
      <c r="Z66" s="270"/>
      <c r="AA66" s="268"/>
      <c r="AB66" s="270"/>
      <c r="AC66" s="270"/>
      <c r="AD66" s="270"/>
      <c r="AE66" s="270"/>
      <c r="AF66" s="268"/>
    </row>
    <row r="67" spans="1:32">
      <c r="A67" s="248" t="s">
        <v>235</v>
      </c>
      <c r="G67" s="255"/>
      <c r="L67" s="255"/>
      <c r="Q67" s="255"/>
      <c r="V67" s="255"/>
      <c r="AA67" s="255"/>
    </row>
    <row r="68" spans="1:32">
      <c r="A68" s="248" t="s">
        <v>236</v>
      </c>
      <c r="G68" s="255"/>
      <c r="L68" s="255"/>
      <c r="Q68" s="255"/>
      <c r="V68" s="255"/>
      <c r="AA68" s="255"/>
    </row>
    <row r="69" spans="1:32">
      <c r="G69" s="255"/>
      <c r="L69" s="255"/>
      <c r="Q69" s="255"/>
      <c r="V69" s="255"/>
      <c r="AA69" s="255"/>
    </row>
    <row r="70" spans="1:32">
      <c r="G70" s="255"/>
      <c r="L70" s="255"/>
      <c r="Q70" s="255"/>
      <c r="V70" s="255"/>
      <c r="AA70" s="255"/>
    </row>
    <row r="71" spans="1:32">
      <c r="G71" s="255"/>
      <c r="L71" s="255"/>
      <c r="Q71" s="255"/>
      <c r="V71" s="255"/>
      <c r="AA71" s="255"/>
    </row>
    <row r="72" spans="1:32">
      <c r="G72" s="255"/>
      <c r="L72" s="255"/>
      <c r="Q72" s="255"/>
      <c r="V72" s="255"/>
      <c r="AA72" s="255"/>
    </row>
    <row r="73" spans="1:32">
      <c r="G73" s="255"/>
      <c r="L73" s="255"/>
      <c r="Q73" s="255"/>
      <c r="V73" s="255"/>
      <c r="AA73" s="255"/>
    </row>
    <row r="74" spans="1:32">
      <c r="G74" s="255"/>
      <c r="L74" s="255"/>
      <c r="Q74" s="255"/>
      <c r="V74" s="255"/>
      <c r="AA74" s="255"/>
    </row>
    <row r="75" spans="1:32">
      <c r="G75" s="255"/>
      <c r="L75" s="255"/>
      <c r="Q75" s="255"/>
      <c r="V75" s="255"/>
      <c r="AA75" s="255"/>
    </row>
    <row r="76" spans="1:32">
      <c r="G76" s="255"/>
      <c r="L76" s="255"/>
      <c r="Q76" s="255"/>
      <c r="V76" s="255"/>
      <c r="AA76" s="255"/>
    </row>
    <row r="77" spans="1:32">
      <c r="G77" s="255"/>
      <c r="L77" s="255"/>
      <c r="Q77" s="255"/>
      <c r="V77" s="255"/>
      <c r="AA77" s="255"/>
    </row>
    <row r="78" spans="1:32">
      <c r="G78" s="255"/>
      <c r="L78" s="255"/>
      <c r="Q78" s="255"/>
      <c r="V78" s="255"/>
      <c r="AA78" s="255"/>
    </row>
    <row r="79" spans="1:32">
      <c r="G79" s="255"/>
      <c r="L79" s="255"/>
      <c r="Q79" s="255"/>
      <c r="V79" s="255"/>
      <c r="AA79" s="255"/>
    </row>
    <row r="80" spans="1:32">
      <c r="G80" s="255"/>
      <c r="L80" s="255"/>
      <c r="Q80" s="255"/>
      <c r="V80" s="255"/>
      <c r="AA80" s="255"/>
    </row>
    <row r="81" spans="7:27">
      <c r="G81" s="255"/>
      <c r="L81" s="255"/>
      <c r="Q81" s="255"/>
      <c r="V81" s="255"/>
      <c r="AA81" s="255"/>
    </row>
    <row r="82" spans="7:27">
      <c r="G82" s="255"/>
      <c r="L82" s="255"/>
      <c r="Q82" s="255"/>
      <c r="V82" s="255"/>
      <c r="AA82" s="255"/>
    </row>
  </sheetData>
  <phoneticPr fontId="12" type="noConversion"/>
  <pageMargins left="0.75" right="0.75" top="1" bottom="1" header="0.5" footer="0.5"/>
  <pageSetup scale="56" orientation="portrait" r:id="rId1"/>
  <headerFooter alignWithMargins="0"/>
  <colBreaks count="3" manualBreakCount="3">
    <brk id="11" max="1048575" man="1"/>
    <brk id="21" max="1048575" man="1"/>
    <brk id="36" max="8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BP33"/>
  <sheetViews>
    <sheetView workbookViewId="0">
      <selection activeCell="AE7" sqref="AE7:AF25"/>
    </sheetView>
  </sheetViews>
  <sheetFormatPr defaultColWidth="9.140625" defaultRowHeight="12.75"/>
  <cols>
    <col min="1" max="1" width="13.140625" style="3" customWidth="1"/>
    <col min="2" max="16384" width="9.140625" style="3"/>
  </cols>
  <sheetData>
    <row r="1" spans="1:68" ht="14.25">
      <c r="A1" s="101" t="s">
        <v>97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row>
    <row r="2" spans="1:68">
      <c r="A2" s="101" t="s">
        <v>98</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row>
    <row r="3" spans="1:68">
      <c r="A3" s="221"/>
      <c r="B3" s="221"/>
      <c r="C3" s="221"/>
      <c r="D3" s="221"/>
      <c r="E3" s="221"/>
      <c r="F3" s="221"/>
      <c r="G3" s="221"/>
      <c r="H3" s="221"/>
      <c r="I3" s="221"/>
      <c r="J3" s="221"/>
      <c r="K3" s="221"/>
      <c r="L3" s="221"/>
      <c r="M3" s="221"/>
      <c r="N3" s="220"/>
      <c r="O3" s="220"/>
      <c r="P3" s="220"/>
      <c r="Q3" s="220"/>
      <c r="R3" s="220"/>
      <c r="S3" s="220"/>
      <c r="T3" s="220"/>
      <c r="U3" s="220"/>
      <c r="V3" s="221"/>
      <c r="W3" s="221"/>
      <c r="X3" s="221"/>
      <c r="Y3" s="220"/>
      <c r="Z3" s="220"/>
      <c r="AA3" s="220"/>
      <c r="AB3" s="220"/>
      <c r="AC3" s="220"/>
      <c r="AD3" s="220"/>
      <c r="AE3" s="220"/>
      <c r="AF3" s="220"/>
      <c r="AG3" s="221"/>
      <c r="AH3" s="221"/>
      <c r="AI3" s="221"/>
      <c r="AJ3" s="220"/>
      <c r="AK3" s="220"/>
      <c r="AL3" s="220"/>
      <c r="AM3" s="220"/>
      <c r="AN3" s="220"/>
      <c r="AO3" s="220"/>
      <c r="AP3" s="221"/>
      <c r="AQ3" s="221"/>
      <c r="AR3" s="221"/>
      <c r="AS3" s="220"/>
      <c r="AT3" s="220"/>
      <c r="AU3" s="220"/>
      <c r="AV3" s="220"/>
      <c r="AW3" s="220"/>
      <c r="AX3" s="220"/>
      <c r="AY3" s="221"/>
      <c r="AZ3" s="221"/>
      <c r="BA3" s="221"/>
      <c r="BB3" s="220"/>
      <c r="BC3" s="220"/>
      <c r="BD3" s="220"/>
      <c r="BE3" s="220"/>
      <c r="BF3" s="220"/>
      <c r="BG3" s="220"/>
      <c r="BH3" s="221"/>
      <c r="BI3" s="221"/>
      <c r="BJ3" s="221"/>
      <c r="BK3" s="220"/>
      <c r="BL3" s="220"/>
      <c r="BM3" s="220"/>
      <c r="BN3" s="220"/>
      <c r="BO3" s="220"/>
      <c r="BP3" s="220"/>
    </row>
    <row r="4" spans="1:68" ht="14.25">
      <c r="A4" s="222"/>
      <c r="B4" s="223" t="s">
        <v>47</v>
      </c>
      <c r="C4" s="224"/>
      <c r="D4" s="224"/>
      <c r="E4" s="224"/>
      <c r="F4" s="224"/>
      <c r="G4" s="224"/>
      <c r="H4" s="224"/>
      <c r="I4" s="224"/>
      <c r="J4" s="224"/>
      <c r="K4" s="225" t="s">
        <v>99</v>
      </c>
      <c r="L4" s="226"/>
      <c r="M4" s="226"/>
      <c r="N4" s="226"/>
      <c r="O4" s="226"/>
      <c r="P4" s="226"/>
      <c r="Q4" s="226"/>
      <c r="R4" s="226"/>
      <c r="S4" s="226"/>
      <c r="T4" s="226"/>
      <c r="U4" s="226"/>
      <c r="V4" s="225"/>
      <c r="W4" s="226"/>
      <c r="X4" s="226"/>
      <c r="Y4" s="226"/>
      <c r="Z4" s="226"/>
      <c r="AA4" s="226"/>
      <c r="AB4" s="226"/>
      <c r="AC4" s="226"/>
      <c r="AD4" s="226"/>
      <c r="AE4" s="226"/>
      <c r="AF4" s="226"/>
      <c r="AG4" s="227" t="s">
        <v>104</v>
      </c>
      <c r="AH4" s="228"/>
      <c r="AI4" s="228"/>
      <c r="AJ4" s="228"/>
      <c r="AK4" s="228"/>
      <c r="AL4" s="228"/>
      <c r="AM4" s="228"/>
      <c r="AN4" s="228"/>
      <c r="AO4" s="228"/>
      <c r="AP4" s="227"/>
      <c r="AQ4" s="228"/>
      <c r="AR4" s="228"/>
      <c r="AS4" s="228"/>
      <c r="AT4" s="228"/>
      <c r="AU4" s="228"/>
      <c r="AV4" s="228"/>
      <c r="AW4" s="228"/>
      <c r="AX4" s="228"/>
      <c r="AY4" s="229" t="s">
        <v>100</v>
      </c>
      <c r="AZ4" s="230"/>
      <c r="BA4" s="230"/>
      <c r="BB4" s="230"/>
      <c r="BC4" s="230"/>
      <c r="BD4" s="230"/>
      <c r="BE4" s="230"/>
      <c r="BF4" s="230"/>
      <c r="BG4" s="230"/>
      <c r="BH4" s="229"/>
      <c r="BI4" s="230"/>
      <c r="BJ4" s="230"/>
      <c r="BK4" s="230"/>
      <c r="BL4" s="230"/>
      <c r="BM4" s="230"/>
      <c r="BN4" s="230"/>
      <c r="BO4" s="230"/>
      <c r="BP4" s="230"/>
    </row>
    <row r="5" spans="1:68" ht="14.25">
      <c r="A5" s="222"/>
      <c r="B5" s="231" t="s">
        <v>101</v>
      </c>
      <c r="C5" s="220"/>
      <c r="D5" s="220"/>
      <c r="E5" s="220"/>
      <c r="F5" s="220"/>
      <c r="G5" s="220"/>
      <c r="H5" s="220"/>
      <c r="I5" s="220"/>
      <c r="J5" s="220"/>
      <c r="K5" s="232" t="s">
        <v>102</v>
      </c>
      <c r="L5" s="233"/>
      <c r="M5" s="234"/>
      <c r="N5" s="234"/>
      <c r="O5" s="234"/>
      <c r="P5" s="245"/>
      <c r="Q5" s="245"/>
      <c r="R5" s="245"/>
      <c r="S5" s="245"/>
      <c r="T5" s="245"/>
      <c r="U5" s="245"/>
      <c r="V5" s="232" t="s">
        <v>75</v>
      </c>
      <c r="W5" s="233"/>
      <c r="X5" s="234"/>
      <c r="Y5" s="234"/>
      <c r="Z5" s="234"/>
      <c r="AA5" s="245"/>
      <c r="AB5" s="245"/>
      <c r="AC5" s="245"/>
      <c r="AD5" s="245"/>
      <c r="AE5" s="245"/>
      <c r="AF5" s="245"/>
      <c r="AG5" s="235" t="s">
        <v>102</v>
      </c>
      <c r="AH5" s="236"/>
      <c r="AI5" s="237"/>
      <c r="AJ5" s="237"/>
      <c r="AK5" s="237"/>
      <c r="AL5" s="237"/>
      <c r="AM5" s="237"/>
      <c r="AN5" s="320"/>
      <c r="AO5" s="320"/>
      <c r="AP5" s="235" t="s">
        <v>75</v>
      </c>
      <c r="AQ5" s="236"/>
      <c r="AR5" s="237"/>
      <c r="AS5" s="237"/>
      <c r="AT5" s="237"/>
      <c r="AU5" s="238"/>
      <c r="AV5" s="320"/>
      <c r="AW5" s="320"/>
      <c r="AX5" s="320"/>
      <c r="AY5" s="239" t="s">
        <v>102</v>
      </c>
      <c r="AZ5" s="240"/>
      <c r="BA5" s="241"/>
      <c r="BB5" s="241"/>
      <c r="BC5" s="241"/>
      <c r="BD5" s="246"/>
      <c r="BE5" s="246"/>
      <c r="BF5" s="246"/>
      <c r="BG5" s="246"/>
      <c r="BH5" s="239" t="s">
        <v>75</v>
      </c>
      <c r="BI5" s="240"/>
      <c r="BJ5" s="241"/>
      <c r="BK5" s="241"/>
      <c r="BL5" s="241"/>
      <c r="BM5" s="241"/>
      <c r="BN5" s="241"/>
      <c r="BO5" s="241"/>
      <c r="BP5" s="241"/>
    </row>
    <row r="6" spans="1:68">
      <c r="A6" s="242"/>
      <c r="B6" s="99" t="s">
        <v>86</v>
      </c>
      <c r="C6" s="100" t="s">
        <v>91</v>
      </c>
      <c r="D6" s="100" t="s">
        <v>92</v>
      </c>
      <c r="E6" s="100" t="s">
        <v>96</v>
      </c>
      <c r="F6" s="100" t="s">
        <v>105</v>
      </c>
      <c r="G6" s="100" t="s">
        <v>154</v>
      </c>
      <c r="H6" s="100"/>
      <c r="I6" s="100"/>
      <c r="J6" s="100"/>
      <c r="K6" s="99" t="s">
        <v>86</v>
      </c>
      <c r="L6" s="100" t="s">
        <v>91</v>
      </c>
      <c r="M6" s="100" t="s">
        <v>92</v>
      </c>
      <c r="N6" s="100" t="s">
        <v>96</v>
      </c>
      <c r="O6" s="100" t="s">
        <v>105</v>
      </c>
      <c r="P6" s="100" t="s">
        <v>154</v>
      </c>
      <c r="Q6" s="100" t="s">
        <v>179</v>
      </c>
      <c r="R6" s="100" t="s">
        <v>186</v>
      </c>
      <c r="S6" s="100" t="s">
        <v>188</v>
      </c>
      <c r="T6" s="100" t="s">
        <v>203</v>
      </c>
      <c r="U6" s="100" t="s">
        <v>221</v>
      </c>
      <c r="V6" s="99" t="s">
        <v>86</v>
      </c>
      <c r="W6" s="100" t="s">
        <v>91</v>
      </c>
      <c r="X6" s="100" t="s">
        <v>92</v>
      </c>
      <c r="Y6" s="100" t="s">
        <v>96</v>
      </c>
      <c r="Z6" s="100" t="s">
        <v>105</v>
      </c>
      <c r="AA6" s="100" t="s">
        <v>154</v>
      </c>
      <c r="AB6" s="100" t="s">
        <v>179</v>
      </c>
      <c r="AC6" s="100" t="s">
        <v>186</v>
      </c>
      <c r="AD6" s="100" t="s">
        <v>188</v>
      </c>
      <c r="AE6" s="100" t="s">
        <v>203</v>
      </c>
      <c r="AF6" s="100" t="s">
        <v>221</v>
      </c>
      <c r="AG6" s="107" t="s">
        <v>86</v>
      </c>
      <c r="AH6" s="108" t="s">
        <v>91</v>
      </c>
      <c r="AI6" s="108" t="s">
        <v>92</v>
      </c>
      <c r="AJ6" s="108" t="s">
        <v>96</v>
      </c>
      <c r="AK6" s="108" t="s">
        <v>105</v>
      </c>
      <c r="AL6" s="108" t="s">
        <v>154</v>
      </c>
      <c r="AM6" s="108"/>
      <c r="AN6" s="108"/>
      <c r="AO6" s="108"/>
      <c r="AP6" s="107" t="s">
        <v>86</v>
      </c>
      <c r="AQ6" s="108" t="s">
        <v>91</v>
      </c>
      <c r="AR6" s="108" t="s">
        <v>92</v>
      </c>
      <c r="AS6" s="108" t="s">
        <v>96</v>
      </c>
      <c r="AT6" s="108" t="s">
        <v>105</v>
      </c>
      <c r="AU6" s="108" t="s">
        <v>154</v>
      </c>
      <c r="AV6" s="108"/>
      <c r="AW6" s="108"/>
      <c r="AX6" s="108"/>
      <c r="AY6" s="117" t="s">
        <v>86</v>
      </c>
      <c r="AZ6" s="118" t="s">
        <v>91</v>
      </c>
      <c r="BA6" s="118" t="s">
        <v>92</v>
      </c>
      <c r="BB6" s="118" t="s">
        <v>96</v>
      </c>
      <c r="BC6" s="118" t="s">
        <v>105</v>
      </c>
      <c r="BD6" s="118" t="s">
        <v>154</v>
      </c>
      <c r="BE6" s="118"/>
      <c r="BF6" s="118"/>
      <c r="BG6" s="118"/>
      <c r="BH6" s="117" t="s">
        <v>86</v>
      </c>
      <c r="BI6" s="118" t="s">
        <v>91</v>
      </c>
      <c r="BJ6" s="118" t="s">
        <v>92</v>
      </c>
      <c r="BK6" s="118" t="s">
        <v>96</v>
      </c>
      <c r="BL6" s="118" t="s">
        <v>105</v>
      </c>
      <c r="BM6" s="118" t="s">
        <v>154</v>
      </c>
      <c r="BN6" s="118"/>
      <c r="BO6" s="118"/>
      <c r="BP6" s="118"/>
    </row>
    <row r="7" spans="1:68">
      <c r="A7" s="101" t="s">
        <v>49</v>
      </c>
      <c r="B7" s="102">
        <v>6200.5</v>
      </c>
      <c r="C7" s="36">
        <v>6500</v>
      </c>
      <c r="D7" s="36">
        <v>6840</v>
      </c>
      <c r="E7" s="36">
        <v>7215</v>
      </c>
      <c r="F7" s="36">
        <v>7650</v>
      </c>
      <c r="G7" s="36">
        <v>8026</v>
      </c>
      <c r="H7" s="36"/>
      <c r="I7" s="36"/>
      <c r="J7" s="36"/>
      <c r="K7" s="102">
        <v>4982</v>
      </c>
      <c r="L7" s="36">
        <v>5264</v>
      </c>
      <c r="M7" s="36">
        <v>5447</v>
      </c>
      <c r="N7" s="36">
        <v>5804.5</v>
      </c>
      <c r="O7" s="36">
        <v>6255</v>
      </c>
      <c r="P7" s="36">
        <v>6537</v>
      </c>
      <c r="Q7" s="36">
        <v>6951</v>
      </c>
      <c r="R7" s="36">
        <v>7276.5</v>
      </c>
      <c r="S7" s="36">
        <v>7498</v>
      </c>
      <c r="T7" s="36">
        <v>7679</v>
      </c>
      <c r="U7" s="36"/>
      <c r="V7" s="102">
        <v>2415</v>
      </c>
      <c r="W7" s="36">
        <v>2616</v>
      </c>
      <c r="X7" s="36">
        <v>2312</v>
      </c>
      <c r="Y7" s="36">
        <v>2760</v>
      </c>
      <c r="Z7" s="36">
        <v>2900</v>
      </c>
      <c r="AA7" s="36">
        <v>2822</v>
      </c>
      <c r="AB7" s="36">
        <v>3000</v>
      </c>
      <c r="AC7" s="36">
        <v>3084.5</v>
      </c>
      <c r="AD7" s="36">
        <v>3312</v>
      </c>
      <c r="AE7" s="36">
        <v>3425</v>
      </c>
      <c r="AF7" s="36"/>
      <c r="AG7" s="109">
        <f t="shared" ref="AG7:AL8" si="0">+K7+B7</f>
        <v>11182.5</v>
      </c>
      <c r="AH7" s="110">
        <f t="shared" si="0"/>
        <v>11764</v>
      </c>
      <c r="AI7" s="110">
        <f t="shared" si="0"/>
        <v>12287</v>
      </c>
      <c r="AJ7" s="110">
        <f t="shared" si="0"/>
        <v>13019.5</v>
      </c>
      <c r="AK7" s="110">
        <f t="shared" si="0"/>
        <v>13905</v>
      </c>
      <c r="AL7" s="110">
        <f t="shared" si="0"/>
        <v>14563</v>
      </c>
      <c r="AM7" s="110"/>
      <c r="AN7" s="110"/>
      <c r="AO7" s="110"/>
      <c r="AP7" s="109">
        <f t="shared" ref="AP7:AU8" si="1">+V7+B7</f>
        <v>8615.5</v>
      </c>
      <c r="AQ7" s="110">
        <f t="shared" si="1"/>
        <v>9116</v>
      </c>
      <c r="AR7" s="110">
        <f t="shared" si="1"/>
        <v>9152</v>
      </c>
      <c r="AS7" s="110">
        <f t="shared" si="1"/>
        <v>9975</v>
      </c>
      <c r="AT7" s="110">
        <f t="shared" si="1"/>
        <v>10550</v>
      </c>
      <c r="AU7" s="110">
        <f t="shared" si="1"/>
        <v>10848</v>
      </c>
      <c r="AV7" s="110"/>
      <c r="AW7" s="110"/>
      <c r="AX7" s="110"/>
      <c r="AY7" s="119">
        <f t="shared" ref="AY7:BD8" si="2">ROUND(AG7,-2)</f>
        <v>11200</v>
      </c>
      <c r="AZ7" s="120">
        <f t="shared" si="2"/>
        <v>11800</v>
      </c>
      <c r="BA7" s="120">
        <f t="shared" si="2"/>
        <v>12300</v>
      </c>
      <c r="BB7" s="120">
        <f t="shared" si="2"/>
        <v>13000</v>
      </c>
      <c r="BC7" s="120">
        <f t="shared" si="2"/>
        <v>13900</v>
      </c>
      <c r="BD7" s="120">
        <f t="shared" si="2"/>
        <v>14600</v>
      </c>
      <c r="BE7" s="120"/>
      <c r="BF7" s="120"/>
      <c r="BG7" s="120"/>
      <c r="BH7" s="119">
        <f t="shared" ref="BH7:BM8" si="3">ROUND(AP7,-2)</f>
        <v>8600</v>
      </c>
      <c r="BI7" s="120">
        <f t="shared" si="3"/>
        <v>9100</v>
      </c>
      <c r="BJ7" s="120">
        <f t="shared" si="3"/>
        <v>9200</v>
      </c>
      <c r="BK7" s="120">
        <f t="shared" si="3"/>
        <v>10000</v>
      </c>
      <c r="BL7" s="120">
        <f t="shared" si="3"/>
        <v>10600</v>
      </c>
      <c r="BM7" s="120">
        <f>ROUND(AU7,-2)</f>
        <v>10800</v>
      </c>
      <c r="BN7" s="120"/>
      <c r="BO7" s="120"/>
      <c r="BP7" s="120"/>
    </row>
    <row r="8" spans="1:68">
      <c r="A8" s="101" t="s">
        <v>50</v>
      </c>
      <c r="B8" s="104">
        <v>5624</v>
      </c>
      <c r="C8" s="6">
        <v>5877</v>
      </c>
      <c r="D8" s="6">
        <v>6280</v>
      </c>
      <c r="E8" s="6">
        <v>6620</v>
      </c>
      <c r="F8" s="6">
        <v>7076</v>
      </c>
      <c r="G8" s="6">
        <v>7310</v>
      </c>
      <c r="H8" s="6"/>
      <c r="I8" s="6"/>
      <c r="J8" s="6"/>
      <c r="K8" s="104">
        <v>4351</v>
      </c>
      <c r="L8" s="6">
        <v>4636</v>
      </c>
      <c r="M8" s="6">
        <v>4980</v>
      </c>
      <c r="N8" s="6">
        <v>5389</v>
      </c>
      <c r="O8" s="6">
        <v>5670</v>
      </c>
      <c r="P8" s="50">
        <v>6203</v>
      </c>
      <c r="Q8" s="50">
        <v>6532</v>
      </c>
      <c r="R8" s="50">
        <v>6849</v>
      </c>
      <c r="S8" s="50">
        <v>7052.25</v>
      </c>
      <c r="T8" s="50">
        <v>7299</v>
      </c>
      <c r="U8" s="50">
        <v>7632</v>
      </c>
      <c r="V8" s="104">
        <v>1920.75</v>
      </c>
      <c r="W8" s="6">
        <v>2047.5</v>
      </c>
      <c r="X8" s="6">
        <v>2069.1</v>
      </c>
      <c r="Y8" s="6">
        <v>2316.4</v>
      </c>
      <c r="Z8" s="6">
        <v>2577.6999999999998</v>
      </c>
      <c r="AA8" s="207">
        <v>2760</v>
      </c>
      <c r="AB8" s="207">
        <v>2950.9</v>
      </c>
      <c r="AC8" s="207">
        <v>3060</v>
      </c>
      <c r="AD8" s="207">
        <v>3136.5</v>
      </c>
      <c r="AE8" s="50">
        <v>3240</v>
      </c>
      <c r="AF8" s="50">
        <v>3347</v>
      </c>
      <c r="AG8" s="111">
        <f t="shared" si="0"/>
        <v>9975</v>
      </c>
      <c r="AH8" s="112">
        <f t="shared" si="0"/>
        <v>10513</v>
      </c>
      <c r="AI8" s="112">
        <f t="shared" si="0"/>
        <v>11260</v>
      </c>
      <c r="AJ8" s="112">
        <f t="shared" si="0"/>
        <v>12009</v>
      </c>
      <c r="AK8" s="112">
        <f t="shared" si="0"/>
        <v>12746</v>
      </c>
      <c r="AL8" s="112">
        <f t="shared" si="0"/>
        <v>13513</v>
      </c>
      <c r="AM8" s="112"/>
      <c r="AN8" s="112"/>
      <c r="AO8" s="112"/>
      <c r="AP8" s="111">
        <f t="shared" si="1"/>
        <v>7544.75</v>
      </c>
      <c r="AQ8" s="112">
        <f t="shared" si="1"/>
        <v>7924.5</v>
      </c>
      <c r="AR8" s="112">
        <f t="shared" si="1"/>
        <v>8349.1</v>
      </c>
      <c r="AS8" s="112">
        <f t="shared" si="1"/>
        <v>8936.4</v>
      </c>
      <c r="AT8" s="112">
        <f t="shared" si="1"/>
        <v>9653.7000000000007</v>
      </c>
      <c r="AU8" s="112">
        <f t="shared" si="1"/>
        <v>10070</v>
      </c>
      <c r="AV8" s="112"/>
      <c r="AW8" s="112"/>
      <c r="AX8" s="112"/>
      <c r="AY8" s="121">
        <f t="shared" si="2"/>
        <v>10000</v>
      </c>
      <c r="AZ8" s="122">
        <f t="shared" si="2"/>
        <v>10500</v>
      </c>
      <c r="BA8" s="122">
        <f t="shared" si="2"/>
        <v>11300</v>
      </c>
      <c r="BB8" s="122">
        <f t="shared" si="2"/>
        <v>12000</v>
      </c>
      <c r="BC8" s="122">
        <f t="shared" si="2"/>
        <v>12700</v>
      </c>
      <c r="BD8" s="122">
        <f t="shared" si="2"/>
        <v>13500</v>
      </c>
      <c r="BE8" s="122"/>
      <c r="BF8" s="122"/>
      <c r="BG8" s="122"/>
      <c r="BH8" s="121">
        <f t="shared" si="3"/>
        <v>7500</v>
      </c>
      <c r="BI8" s="122">
        <f t="shared" si="3"/>
        <v>7900</v>
      </c>
      <c r="BJ8" s="122">
        <f t="shared" si="3"/>
        <v>8300</v>
      </c>
      <c r="BK8" s="122">
        <f t="shared" si="3"/>
        <v>8900</v>
      </c>
      <c r="BL8" s="122">
        <f t="shared" si="3"/>
        <v>9700</v>
      </c>
      <c r="BM8" s="122">
        <f t="shared" si="3"/>
        <v>10100</v>
      </c>
      <c r="BN8" s="122"/>
      <c r="BO8" s="122"/>
      <c r="BP8" s="122"/>
    </row>
    <row r="9" spans="1:68">
      <c r="A9" s="4"/>
      <c r="B9" s="103"/>
      <c r="C9" s="70"/>
      <c r="D9" s="70"/>
      <c r="E9" s="70"/>
      <c r="F9" s="70"/>
      <c r="G9" s="70"/>
      <c r="H9" s="70"/>
      <c r="I9" s="70"/>
      <c r="J9" s="70"/>
      <c r="K9" s="103"/>
      <c r="L9" s="70"/>
      <c r="M9" s="70"/>
      <c r="N9" s="70"/>
      <c r="O9" s="70"/>
      <c r="P9" s="179"/>
      <c r="Q9" s="179"/>
      <c r="R9" s="179"/>
      <c r="S9" s="179"/>
      <c r="T9" s="179"/>
      <c r="U9" s="179"/>
      <c r="V9" s="103"/>
      <c r="W9" s="70"/>
      <c r="X9" s="70"/>
      <c r="Y9" s="70"/>
      <c r="Z9" s="70"/>
      <c r="AA9" s="190"/>
      <c r="AB9" s="190"/>
      <c r="AC9" s="190"/>
      <c r="AD9" s="190"/>
      <c r="AE9" s="190"/>
      <c r="AF9" s="190"/>
      <c r="AG9" s="113"/>
      <c r="AH9" s="114"/>
      <c r="AI9" s="114"/>
      <c r="AJ9" s="114"/>
      <c r="AK9" s="114"/>
      <c r="AL9" s="114"/>
      <c r="AM9" s="114"/>
      <c r="AN9" s="114"/>
      <c r="AO9" s="114"/>
      <c r="AP9" s="113"/>
      <c r="AQ9" s="114"/>
      <c r="AR9" s="114"/>
      <c r="AS9" s="114"/>
      <c r="AT9" s="114"/>
      <c r="AU9" s="114"/>
      <c r="AV9" s="114"/>
      <c r="AW9" s="114"/>
      <c r="AX9" s="114"/>
      <c r="AY9" s="123"/>
      <c r="AZ9" s="124"/>
      <c r="BA9" s="124"/>
      <c r="BB9" s="124"/>
      <c r="BC9" s="124"/>
      <c r="BD9" s="124"/>
      <c r="BE9" s="124"/>
      <c r="BF9" s="124"/>
      <c r="BG9" s="124"/>
      <c r="BH9" s="123"/>
      <c r="BI9" s="124"/>
      <c r="BJ9" s="124"/>
      <c r="BK9" s="124"/>
      <c r="BL9" s="124"/>
      <c r="BM9" s="124"/>
      <c r="BN9" s="124"/>
      <c r="BO9" s="124"/>
      <c r="BP9" s="124"/>
    </row>
    <row r="10" spans="1:68">
      <c r="A10" s="101" t="s">
        <v>19</v>
      </c>
      <c r="B10" s="104">
        <v>4851</v>
      </c>
      <c r="C10" s="6">
        <v>4890</v>
      </c>
      <c r="D10" s="6">
        <v>4890</v>
      </c>
      <c r="E10" s="6">
        <v>5025</v>
      </c>
      <c r="F10" s="6">
        <v>5347</v>
      </c>
      <c r="G10" s="6">
        <v>5716</v>
      </c>
      <c r="H10" s="6"/>
      <c r="I10" s="6"/>
      <c r="J10" s="6"/>
      <c r="K10" s="104">
        <v>4466</v>
      </c>
      <c r="L10" s="6">
        <v>4706</v>
      </c>
      <c r="M10" s="6">
        <v>5040</v>
      </c>
      <c r="N10" s="6">
        <v>5594</v>
      </c>
      <c r="O10" s="6">
        <v>6185</v>
      </c>
      <c r="P10" s="207">
        <v>7136</v>
      </c>
      <c r="Q10" s="207">
        <v>7865</v>
      </c>
      <c r="R10" s="207">
        <v>8275</v>
      </c>
      <c r="S10" s="207">
        <v>8770</v>
      </c>
      <c r="T10" s="6">
        <f>+'[1]Summary Medians'!$C$26</f>
        <v>9088</v>
      </c>
      <c r="U10" s="217">
        <f>+'[1]Summary Medians'!$D$26</f>
        <v>9358</v>
      </c>
      <c r="V10" s="104">
        <v>2700</v>
      </c>
      <c r="W10" s="6">
        <v>2700</v>
      </c>
      <c r="X10" s="6">
        <v>2700</v>
      </c>
      <c r="Y10" s="6">
        <v>2700</v>
      </c>
      <c r="Z10" s="6">
        <v>2700</v>
      </c>
      <c r="AA10" s="207">
        <v>3270</v>
      </c>
      <c r="AB10" s="207">
        <v>3945</v>
      </c>
      <c r="AC10" s="207">
        <v>4140</v>
      </c>
      <c r="AD10" s="207">
        <v>4200</v>
      </c>
      <c r="AE10" s="6">
        <f>+'[1]Summary Medians'!$C$31</f>
        <v>4260</v>
      </c>
      <c r="AF10" s="344">
        <f>+'[1]Summary Medians'!$D$31</f>
        <v>4320</v>
      </c>
      <c r="AG10" s="111">
        <f t="shared" ref="AG10:AG25" si="4">+K10+B10</f>
        <v>9317</v>
      </c>
      <c r="AH10" s="112">
        <f t="shared" ref="AH10:AH25" si="5">+L10+C10</f>
        <v>9596</v>
      </c>
      <c r="AI10" s="112">
        <f t="shared" ref="AI10:AI25" si="6">+M10+D10</f>
        <v>9930</v>
      </c>
      <c r="AJ10" s="112">
        <f t="shared" ref="AJ10:AJ25" si="7">+N10+E10</f>
        <v>10619</v>
      </c>
      <c r="AK10" s="112">
        <f t="shared" ref="AK10:AK25" si="8">+O10+F10</f>
        <v>11532</v>
      </c>
      <c r="AL10" s="112">
        <f t="shared" ref="AL10:AL25" si="9">+P10+G10</f>
        <v>12852</v>
      </c>
      <c r="AM10" s="112"/>
      <c r="AN10" s="112"/>
      <c r="AO10" s="112"/>
      <c r="AP10" s="111">
        <f t="shared" ref="AP10:AP25" si="10">+V10+B10</f>
        <v>7551</v>
      </c>
      <c r="AQ10" s="112">
        <f t="shared" ref="AQ10:AQ25" si="11">+W10+C10</f>
        <v>7590</v>
      </c>
      <c r="AR10" s="112">
        <f t="shared" ref="AR10:AR25" si="12">+X10+D10</f>
        <v>7590</v>
      </c>
      <c r="AS10" s="112">
        <f t="shared" ref="AS10:AS25" si="13">+Y10+E10</f>
        <v>7725</v>
      </c>
      <c r="AT10" s="112">
        <f t="shared" ref="AT10:AT25" si="14">+Z10+F10</f>
        <v>8047</v>
      </c>
      <c r="AU10" s="112">
        <f t="shared" ref="AU10:AU25" si="15">+AA10+G10</f>
        <v>8986</v>
      </c>
      <c r="AV10" s="112"/>
      <c r="AW10" s="112"/>
      <c r="AX10" s="112"/>
      <c r="AY10" s="121">
        <f t="shared" ref="AY10:AY25" si="16">ROUND(AG10,-2)</f>
        <v>9300</v>
      </c>
      <c r="AZ10" s="122">
        <f t="shared" ref="AZ10:AZ25" si="17">ROUND(AH10,-2)</f>
        <v>9600</v>
      </c>
      <c r="BA10" s="122">
        <f t="shared" ref="BA10:BA25" si="18">ROUND(AI10,-2)</f>
        <v>9900</v>
      </c>
      <c r="BB10" s="122">
        <f t="shared" ref="BB10:BB25" si="19">ROUND(AJ10,-2)</f>
        <v>10600</v>
      </c>
      <c r="BC10" s="122">
        <f t="shared" ref="BC10:BC25" si="20">ROUND(AK10,-2)</f>
        <v>11500</v>
      </c>
      <c r="BD10" s="122">
        <f t="shared" ref="BD10:BD25" si="21">ROUND(AL10,-2)</f>
        <v>12900</v>
      </c>
      <c r="BE10" s="122"/>
      <c r="BF10" s="122"/>
      <c r="BG10" s="122"/>
      <c r="BH10" s="121">
        <f t="shared" ref="BH10:BM25" si="22">ROUND(AP10,-2)</f>
        <v>7600</v>
      </c>
      <c r="BI10" s="122">
        <f t="shared" si="22"/>
        <v>7600</v>
      </c>
      <c r="BJ10" s="122">
        <f t="shared" si="22"/>
        <v>7600</v>
      </c>
      <c r="BK10" s="122">
        <f t="shared" si="22"/>
        <v>7700</v>
      </c>
      <c r="BL10" s="122">
        <f t="shared" si="22"/>
        <v>8000</v>
      </c>
      <c r="BM10" s="122">
        <f t="shared" si="22"/>
        <v>9000</v>
      </c>
      <c r="BN10" s="122"/>
      <c r="BO10" s="122"/>
      <c r="BP10" s="122"/>
    </row>
    <row r="11" spans="1:68">
      <c r="A11" s="101" t="s">
        <v>20</v>
      </c>
      <c r="B11" s="104">
        <v>4305</v>
      </c>
      <c r="C11" s="6">
        <v>4320</v>
      </c>
      <c r="D11" s="6">
        <v>4600</v>
      </c>
      <c r="E11" s="6">
        <v>4930</v>
      </c>
      <c r="F11" s="6">
        <v>5327</v>
      </c>
      <c r="G11" s="6">
        <v>5332</v>
      </c>
      <c r="H11" s="6"/>
      <c r="I11" s="6"/>
      <c r="J11" s="6"/>
      <c r="K11" s="104">
        <v>4700</v>
      </c>
      <c r="L11" s="6">
        <v>5210</v>
      </c>
      <c r="M11" s="6">
        <v>5689</v>
      </c>
      <c r="N11" s="6">
        <v>5835</v>
      </c>
      <c r="O11" s="6">
        <v>6135</v>
      </c>
      <c r="P11" s="208">
        <v>6642</v>
      </c>
      <c r="Q11" s="208">
        <v>6750</v>
      </c>
      <c r="R11" s="208">
        <v>7065</v>
      </c>
      <c r="S11" s="208">
        <v>7335</v>
      </c>
      <c r="T11" s="6">
        <f>+'[1]Summary Medians'!$C$43</f>
        <v>7608.5</v>
      </c>
      <c r="U11" s="217">
        <f>+'[1]Summary Medians'!$D$43</f>
        <v>7849</v>
      </c>
      <c r="V11" s="104">
        <v>1840</v>
      </c>
      <c r="W11" s="6">
        <v>1910</v>
      </c>
      <c r="X11" s="6">
        <v>1990</v>
      </c>
      <c r="Y11" s="6">
        <v>2152.5</v>
      </c>
      <c r="Z11" s="6">
        <v>2220</v>
      </c>
      <c r="AA11" s="207">
        <v>2360</v>
      </c>
      <c r="AB11" s="207">
        <v>2555</v>
      </c>
      <c r="AC11" s="207">
        <v>2740</v>
      </c>
      <c r="AD11" s="207">
        <v>3002.5</v>
      </c>
      <c r="AE11" s="6">
        <f>+'[1]Summary Medians'!$C$48</f>
        <v>3078.75</v>
      </c>
      <c r="AF11" s="344">
        <f>+'[1]Summary Medians'!$D$48</f>
        <v>3175</v>
      </c>
      <c r="AG11" s="111">
        <f t="shared" si="4"/>
        <v>9005</v>
      </c>
      <c r="AH11" s="112">
        <f t="shared" si="5"/>
        <v>9530</v>
      </c>
      <c r="AI11" s="112">
        <f t="shared" si="6"/>
        <v>10289</v>
      </c>
      <c r="AJ11" s="112">
        <f t="shared" si="7"/>
        <v>10765</v>
      </c>
      <c r="AK11" s="112">
        <f t="shared" si="8"/>
        <v>11462</v>
      </c>
      <c r="AL11" s="112">
        <f t="shared" si="9"/>
        <v>11974</v>
      </c>
      <c r="AM11" s="112"/>
      <c r="AN11" s="112"/>
      <c r="AO11" s="112"/>
      <c r="AP11" s="111">
        <f t="shared" si="10"/>
        <v>6145</v>
      </c>
      <c r="AQ11" s="112">
        <f t="shared" si="11"/>
        <v>6230</v>
      </c>
      <c r="AR11" s="112">
        <f t="shared" si="12"/>
        <v>6590</v>
      </c>
      <c r="AS11" s="112">
        <f t="shared" si="13"/>
        <v>7082.5</v>
      </c>
      <c r="AT11" s="112">
        <f t="shared" si="14"/>
        <v>7547</v>
      </c>
      <c r="AU11" s="112">
        <f t="shared" si="15"/>
        <v>7692</v>
      </c>
      <c r="AV11" s="112"/>
      <c r="AW11" s="112"/>
      <c r="AX11" s="112"/>
      <c r="AY11" s="121">
        <f t="shared" si="16"/>
        <v>9000</v>
      </c>
      <c r="AZ11" s="122">
        <f t="shared" si="17"/>
        <v>9500</v>
      </c>
      <c r="BA11" s="122">
        <f t="shared" si="18"/>
        <v>10300</v>
      </c>
      <c r="BB11" s="122">
        <f t="shared" si="19"/>
        <v>10800</v>
      </c>
      <c r="BC11" s="122">
        <f t="shared" si="20"/>
        <v>11500</v>
      </c>
      <c r="BD11" s="122">
        <f t="shared" si="21"/>
        <v>12000</v>
      </c>
      <c r="BE11" s="122"/>
      <c r="BF11" s="122"/>
      <c r="BG11" s="122"/>
      <c r="BH11" s="121">
        <f t="shared" si="22"/>
        <v>6100</v>
      </c>
      <c r="BI11" s="122">
        <f t="shared" si="22"/>
        <v>6200</v>
      </c>
      <c r="BJ11" s="122">
        <f t="shared" si="22"/>
        <v>6600</v>
      </c>
      <c r="BK11" s="122">
        <f t="shared" si="22"/>
        <v>7100</v>
      </c>
      <c r="BL11" s="122">
        <f t="shared" si="22"/>
        <v>7500</v>
      </c>
      <c r="BM11" s="122">
        <f t="shared" si="22"/>
        <v>7700</v>
      </c>
      <c r="BN11" s="122"/>
      <c r="BO11" s="122"/>
      <c r="BP11" s="122"/>
    </row>
    <row r="12" spans="1:68">
      <c r="A12" s="101" t="s">
        <v>38</v>
      </c>
      <c r="B12" s="104">
        <v>7405</v>
      </c>
      <c r="C12" s="6">
        <v>8083</v>
      </c>
      <c r="D12" s="6">
        <v>8704</v>
      </c>
      <c r="E12" s="6">
        <v>9519</v>
      </c>
      <c r="F12" s="6">
        <v>10376</v>
      </c>
      <c r="G12" s="6">
        <v>10668.5</v>
      </c>
      <c r="H12" s="6"/>
      <c r="I12" s="6"/>
      <c r="J12" s="6"/>
      <c r="K12" s="104">
        <v>6388.5</v>
      </c>
      <c r="L12" s="6">
        <v>6743</v>
      </c>
      <c r="M12" s="6">
        <v>7148</v>
      </c>
      <c r="N12" s="6">
        <v>7563.5</v>
      </c>
      <c r="O12" s="6">
        <v>7983.5</v>
      </c>
      <c r="P12" s="207">
        <v>8469.5</v>
      </c>
      <c r="Q12" s="207">
        <v>9124</v>
      </c>
      <c r="R12" s="207">
        <v>9509</v>
      </c>
      <c r="S12" s="207">
        <v>9724</v>
      </c>
      <c r="T12" s="6">
        <f>+'[1]Summary Medians'!$C$60</f>
        <v>9839</v>
      </c>
      <c r="U12" s="217">
        <f>+'[1]Summary Medians'!$D$60</f>
        <v>10025.5</v>
      </c>
      <c r="V12" s="104">
        <v>2196</v>
      </c>
      <c r="W12" s="6">
        <v>2364</v>
      </c>
      <c r="X12" s="6">
        <v>2490</v>
      </c>
      <c r="Y12" s="6">
        <v>2684</v>
      </c>
      <c r="Z12" s="6">
        <v>2816</v>
      </c>
      <c r="AA12" s="208">
        <v>2942</v>
      </c>
      <c r="AB12" s="208">
        <v>3086</v>
      </c>
      <c r="AC12" s="208">
        <v>3242</v>
      </c>
      <c r="AD12" s="208">
        <v>3380</v>
      </c>
      <c r="AE12" s="6">
        <f>+'[1]Summary Medians'!$C$65</f>
        <v>3530</v>
      </c>
      <c r="AF12" s="344">
        <f>+'[1]Summary Medians'!$D$65</f>
        <v>3632</v>
      </c>
      <c r="AG12" s="111">
        <f t="shared" si="4"/>
        <v>13793.5</v>
      </c>
      <c r="AH12" s="112">
        <f t="shared" si="5"/>
        <v>14826</v>
      </c>
      <c r="AI12" s="112">
        <f t="shared" si="6"/>
        <v>15852</v>
      </c>
      <c r="AJ12" s="112">
        <f t="shared" si="7"/>
        <v>17082.5</v>
      </c>
      <c r="AK12" s="112">
        <f t="shared" si="8"/>
        <v>18359.5</v>
      </c>
      <c r="AL12" s="112">
        <f t="shared" si="9"/>
        <v>19138</v>
      </c>
      <c r="AM12" s="112"/>
      <c r="AN12" s="112"/>
      <c r="AO12" s="112"/>
      <c r="AP12" s="111">
        <f t="shared" si="10"/>
        <v>9601</v>
      </c>
      <c r="AQ12" s="112">
        <f t="shared" si="11"/>
        <v>10447</v>
      </c>
      <c r="AR12" s="112">
        <f t="shared" si="12"/>
        <v>11194</v>
      </c>
      <c r="AS12" s="112">
        <f t="shared" si="13"/>
        <v>12203</v>
      </c>
      <c r="AT12" s="112">
        <f t="shared" si="14"/>
        <v>13192</v>
      </c>
      <c r="AU12" s="112">
        <f t="shared" si="15"/>
        <v>13610.5</v>
      </c>
      <c r="AV12" s="112"/>
      <c r="AW12" s="112"/>
      <c r="AX12" s="112"/>
      <c r="AY12" s="121">
        <f t="shared" si="16"/>
        <v>13800</v>
      </c>
      <c r="AZ12" s="122">
        <f t="shared" si="17"/>
        <v>14800</v>
      </c>
      <c r="BA12" s="122">
        <f t="shared" si="18"/>
        <v>15900</v>
      </c>
      <c r="BB12" s="122">
        <f t="shared" si="19"/>
        <v>17100</v>
      </c>
      <c r="BC12" s="122">
        <f t="shared" si="20"/>
        <v>18400</v>
      </c>
      <c r="BD12" s="122">
        <f t="shared" si="21"/>
        <v>19100</v>
      </c>
      <c r="BE12" s="122"/>
      <c r="BF12" s="122"/>
      <c r="BG12" s="122"/>
      <c r="BH12" s="121">
        <f t="shared" si="22"/>
        <v>9600</v>
      </c>
      <c r="BI12" s="122">
        <f t="shared" si="22"/>
        <v>10400</v>
      </c>
      <c r="BJ12" s="122">
        <f t="shared" si="22"/>
        <v>11200</v>
      </c>
      <c r="BK12" s="122">
        <f t="shared" si="22"/>
        <v>12200</v>
      </c>
      <c r="BL12" s="122">
        <f t="shared" si="22"/>
        <v>13200</v>
      </c>
      <c r="BM12" s="122">
        <f t="shared" si="22"/>
        <v>13600</v>
      </c>
      <c r="BN12" s="122"/>
      <c r="BO12" s="122"/>
      <c r="BP12" s="122"/>
    </row>
    <row r="13" spans="1:68">
      <c r="A13" s="101" t="s">
        <v>21</v>
      </c>
      <c r="B13" s="104">
        <v>6900</v>
      </c>
      <c r="C13" s="6">
        <v>7180</v>
      </c>
      <c r="D13" s="6">
        <v>7795</v>
      </c>
      <c r="E13" s="6">
        <v>8080</v>
      </c>
      <c r="F13" s="6">
        <v>8000</v>
      </c>
      <c r="G13" s="6">
        <v>8482</v>
      </c>
      <c r="H13" s="6"/>
      <c r="I13" s="6"/>
      <c r="J13" s="6"/>
      <c r="K13" s="104">
        <v>3268</v>
      </c>
      <c r="L13" s="6">
        <v>3352.5</v>
      </c>
      <c r="M13" s="6">
        <v>3514.3249999999998</v>
      </c>
      <c r="N13" s="6">
        <v>3781.7429999999999</v>
      </c>
      <c r="O13" s="6">
        <v>4372.8100000000004</v>
      </c>
      <c r="P13" s="207">
        <v>4981.2</v>
      </c>
      <c r="Q13" s="207">
        <v>5583.9</v>
      </c>
      <c r="R13" s="207">
        <v>6234.9</v>
      </c>
      <c r="S13" s="207">
        <v>6317.0999999999985</v>
      </c>
      <c r="T13" s="6">
        <f>+'[1]Summary Medians'!$C$77</f>
        <v>6359.4</v>
      </c>
      <c r="U13" s="217">
        <f>+'[1]Summary Medians'!$D$77</f>
        <v>6368.4</v>
      </c>
      <c r="V13" s="104">
        <v>1911</v>
      </c>
      <c r="W13" s="6">
        <v>2020.35</v>
      </c>
      <c r="X13" s="6">
        <v>2034.75</v>
      </c>
      <c r="Y13" s="6">
        <v>2265</v>
      </c>
      <c r="Z13" s="6">
        <v>2553</v>
      </c>
      <c r="AA13" s="207">
        <v>2760</v>
      </c>
      <c r="AB13" s="207">
        <v>2974.2</v>
      </c>
      <c r="AC13" s="207">
        <v>3074.4</v>
      </c>
      <c r="AD13" s="207">
        <v>3105.15</v>
      </c>
      <c r="AE13" s="6">
        <f>+'[1]Summary Medians'!$C$82</f>
        <v>3117.75</v>
      </c>
      <c r="AF13" s="344">
        <f>+'[1]Summary Medians'!$D$82</f>
        <v>3127.3500000000004</v>
      </c>
      <c r="AG13" s="111">
        <f t="shared" si="4"/>
        <v>10168</v>
      </c>
      <c r="AH13" s="112">
        <f t="shared" si="5"/>
        <v>10532.5</v>
      </c>
      <c r="AI13" s="112">
        <f t="shared" si="6"/>
        <v>11309.325000000001</v>
      </c>
      <c r="AJ13" s="112">
        <f t="shared" si="7"/>
        <v>11861.743</v>
      </c>
      <c r="AK13" s="112">
        <f t="shared" si="8"/>
        <v>12372.810000000001</v>
      </c>
      <c r="AL13" s="112">
        <f t="shared" si="9"/>
        <v>13463.2</v>
      </c>
      <c r="AM13" s="112"/>
      <c r="AN13" s="112"/>
      <c r="AO13" s="112"/>
      <c r="AP13" s="111">
        <f t="shared" si="10"/>
        <v>8811</v>
      </c>
      <c r="AQ13" s="112">
        <f t="shared" si="11"/>
        <v>9200.35</v>
      </c>
      <c r="AR13" s="112">
        <f t="shared" si="12"/>
        <v>9829.75</v>
      </c>
      <c r="AS13" s="112">
        <f t="shared" si="13"/>
        <v>10345</v>
      </c>
      <c r="AT13" s="112">
        <f t="shared" si="14"/>
        <v>10553</v>
      </c>
      <c r="AU13" s="112">
        <f t="shared" si="15"/>
        <v>11242</v>
      </c>
      <c r="AV13" s="112"/>
      <c r="AW13" s="112"/>
      <c r="AX13" s="112"/>
      <c r="AY13" s="121">
        <f t="shared" si="16"/>
        <v>10200</v>
      </c>
      <c r="AZ13" s="122">
        <f t="shared" si="17"/>
        <v>10500</v>
      </c>
      <c r="BA13" s="122">
        <f t="shared" si="18"/>
        <v>11300</v>
      </c>
      <c r="BB13" s="122">
        <f t="shared" si="19"/>
        <v>11900</v>
      </c>
      <c r="BC13" s="122">
        <f t="shared" si="20"/>
        <v>12400</v>
      </c>
      <c r="BD13" s="122">
        <f t="shared" si="21"/>
        <v>13500</v>
      </c>
      <c r="BE13" s="122"/>
      <c r="BF13" s="122"/>
      <c r="BG13" s="122"/>
      <c r="BH13" s="121">
        <f t="shared" si="22"/>
        <v>8800</v>
      </c>
      <c r="BI13" s="122">
        <f t="shared" si="22"/>
        <v>9200</v>
      </c>
      <c r="BJ13" s="122">
        <f t="shared" si="22"/>
        <v>9800</v>
      </c>
      <c r="BK13" s="122">
        <f t="shared" si="22"/>
        <v>10300</v>
      </c>
      <c r="BL13" s="122">
        <f t="shared" si="22"/>
        <v>10600</v>
      </c>
      <c r="BM13" s="122">
        <f t="shared" si="22"/>
        <v>11200</v>
      </c>
      <c r="BN13" s="122"/>
      <c r="BO13" s="122"/>
      <c r="BP13" s="122"/>
    </row>
    <row r="14" spans="1:68">
      <c r="A14" s="101" t="s">
        <v>22</v>
      </c>
      <c r="B14" s="104">
        <v>6100</v>
      </c>
      <c r="C14" s="6">
        <v>5784</v>
      </c>
      <c r="D14" s="6">
        <v>6860</v>
      </c>
      <c r="E14" s="6">
        <v>7450</v>
      </c>
      <c r="F14" s="6">
        <v>7720</v>
      </c>
      <c r="G14" s="6">
        <v>8383</v>
      </c>
      <c r="H14" s="6"/>
      <c r="I14" s="6"/>
      <c r="J14" s="6"/>
      <c r="K14" s="104">
        <v>3044</v>
      </c>
      <c r="L14" s="6">
        <v>3236</v>
      </c>
      <c r="M14" s="6">
        <v>3601</v>
      </c>
      <c r="N14" s="6">
        <v>4032</v>
      </c>
      <c r="O14" s="6">
        <v>5093</v>
      </c>
      <c r="P14" s="207">
        <v>5919</v>
      </c>
      <c r="Q14" s="207">
        <v>6282</v>
      </c>
      <c r="R14" s="207">
        <v>6339</v>
      </c>
      <c r="S14" s="207">
        <v>6622</v>
      </c>
      <c r="T14" s="6">
        <f>+'[1]Summary Medians'!$C$94</f>
        <v>6857</v>
      </c>
      <c r="U14" s="217">
        <f>+'[1]Summary Medians'!$D$94</f>
        <v>7117</v>
      </c>
      <c r="V14" s="104">
        <v>1742</v>
      </c>
      <c r="W14" s="6">
        <v>1832</v>
      </c>
      <c r="X14" s="6">
        <v>2089</v>
      </c>
      <c r="Y14" s="6">
        <v>2303</v>
      </c>
      <c r="Z14" s="6">
        <v>2954</v>
      </c>
      <c r="AA14" s="207">
        <v>3175</v>
      </c>
      <c r="AB14" s="207">
        <v>3515</v>
      </c>
      <c r="AC14" s="207">
        <v>3532</v>
      </c>
      <c r="AD14" s="207">
        <v>3620</v>
      </c>
      <c r="AE14" s="6">
        <f>+'[1]Summary Medians'!$C$99</f>
        <v>3698</v>
      </c>
      <c r="AF14" s="344">
        <f>+'[1]Summary Medians'!$D$99</f>
        <v>3801</v>
      </c>
      <c r="AG14" s="111">
        <f t="shared" si="4"/>
        <v>9144</v>
      </c>
      <c r="AH14" s="112">
        <f t="shared" si="5"/>
        <v>9020</v>
      </c>
      <c r="AI14" s="112">
        <f t="shared" si="6"/>
        <v>10461</v>
      </c>
      <c r="AJ14" s="112">
        <f t="shared" si="7"/>
        <v>11482</v>
      </c>
      <c r="AK14" s="112">
        <f t="shared" si="8"/>
        <v>12813</v>
      </c>
      <c r="AL14" s="112">
        <f t="shared" si="9"/>
        <v>14302</v>
      </c>
      <c r="AM14" s="112"/>
      <c r="AN14" s="112"/>
      <c r="AO14" s="112"/>
      <c r="AP14" s="111">
        <f t="shared" si="10"/>
        <v>7842</v>
      </c>
      <c r="AQ14" s="112">
        <f t="shared" si="11"/>
        <v>7616</v>
      </c>
      <c r="AR14" s="112">
        <f t="shared" si="12"/>
        <v>8949</v>
      </c>
      <c r="AS14" s="112">
        <f t="shared" si="13"/>
        <v>9753</v>
      </c>
      <c r="AT14" s="112">
        <f t="shared" si="14"/>
        <v>10674</v>
      </c>
      <c r="AU14" s="112">
        <f t="shared" si="15"/>
        <v>11558</v>
      </c>
      <c r="AV14" s="112"/>
      <c r="AW14" s="112"/>
      <c r="AX14" s="112"/>
      <c r="AY14" s="121">
        <f t="shared" si="16"/>
        <v>9100</v>
      </c>
      <c r="AZ14" s="122">
        <f t="shared" si="17"/>
        <v>9000</v>
      </c>
      <c r="BA14" s="122">
        <f t="shared" si="18"/>
        <v>10500</v>
      </c>
      <c r="BB14" s="122">
        <f t="shared" si="19"/>
        <v>11500</v>
      </c>
      <c r="BC14" s="122">
        <f t="shared" si="20"/>
        <v>12800</v>
      </c>
      <c r="BD14" s="122">
        <f t="shared" si="21"/>
        <v>14300</v>
      </c>
      <c r="BE14" s="122"/>
      <c r="BF14" s="122"/>
      <c r="BG14" s="122"/>
      <c r="BH14" s="121">
        <f t="shared" si="22"/>
        <v>7800</v>
      </c>
      <c r="BI14" s="122">
        <f t="shared" si="22"/>
        <v>7600</v>
      </c>
      <c r="BJ14" s="122">
        <f t="shared" si="22"/>
        <v>8900</v>
      </c>
      <c r="BK14" s="122">
        <f t="shared" si="22"/>
        <v>9800</v>
      </c>
      <c r="BL14" s="122">
        <f t="shared" si="22"/>
        <v>10700</v>
      </c>
      <c r="BM14" s="122">
        <f t="shared" si="22"/>
        <v>11600</v>
      </c>
      <c r="BN14" s="122"/>
      <c r="BO14" s="122"/>
      <c r="BP14" s="122"/>
    </row>
    <row r="15" spans="1:68">
      <c r="A15" s="101" t="s">
        <v>23</v>
      </c>
      <c r="B15" s="104">
        <v>5040</v>
      </c>
      <c r="C15" s="6">
        <v>5395</v>
      </c>
      <c r="D15" s="6">
        <v>5770</v>
      </c>
      <c r="E15" s="6">
        <v>6070</v>
      </c>
      <c r="F15" s="6">
        <v>6403</v>
      </c>
      <c r="G15" s="6">
        <v>6746</v>
      </c>
      <c r="H15" s="6"/>
      <c r="I15" s="6"/>
      <c r="J15" s="6"/>
      <c r="K15" s="104">
        <v>4814</v>
      </c>
      <c r="L15" s="6">
        <v>5320</v>
      </c>
      <c r="M15" s="6">
        <v>5817</v>
      </c>
      <c r="N15" s="6">
        <v>6304</v>
      </c>
      <c r="O15" s="6">
        <v>6552</v>
      </c>
      <c r="P15" s="207">
        <v>6876</v>
      </c>
      <c r="Q15" s="207">
        <v>7272</v>
      </c>
      <c r="R15" s="207">
        <v>7692</v>
      </c>
      <c r="S15" s="207">
        <v>7916</v>
      </c>
      <c r="T15" s="6">
        <f>+'[1]Summary Medians'!$C$111</f>
        <v>8388</v>
      </c>
      <c r="U15" s="217">
        <f>+'[1]Summary Medians'!$D$111</f>
        <v>8785</v>
      </c>
      <c r="V15" s="104">
        <v>2940</v>
      </c>
      <c r="W15" s="6">
        <v>3270</v>
      </c>
      <c r="X15" s="6">
        <v>3450</v>
      </c>
      <c r="Y15" s="6">
        <v>3630</v>
      </c>
      <c r="Z15" s="6">
        <v>3750</v>
      </c>
      <c r="AA15" s="207">
        <v>3900</v>
      </c>
      <c r="AB15" s="207">
        <v>4050</v>
      </c>
      <c r="AC15" s="207">
        <v>4200</v>
      </c>
      <c r="AD15" s="207">
        <v>4320</v>
      </c>
      <c r="AE15" s="6">
        <f>+'[1]Summary Medians'!$C$116</f>
        <v>4530</v>
      </c>
      <c r="AF15" s="344">
        <f>+'[1]Summary Medians'!$D$116</f>
        <v>4650</v>
      </c>
      <c r="AG15" s="111">
        <f t="shared" si="4"/>
        <v>9854</v>
      </c>
      <c r="AH15" s="112">
        <f t="shared" si="5"/>
        <v>10715</v>
      </c>
      <c r="AI15" s="112">
        <f t="shared" si="6"/>
        <v>11587</v>
      </c>
      <c r="AJ15" s="112">
        <f t="shared" si="7"/>
        <v>12374</v>
      </c>
      <c r="AK15" s="112">
        <f t="shared" si="8"/>
        <v>12955</v>
      </c>
      <c r="AL15" s="112">
        <f t="shared" si="9"/>
        <v>13622</v>
      </c>
      <c r="AM15" s="112"/>
      <c r="AN15" s="112"/>
      <c r="AO15" s="112"/>
      <c r="AP15" s="111">
        <f t="shared" si="10"/>
        <v>7980</v>
      </c>
      <c r="AQ15" s="112">
        <f t="shared" si="11"/>
        <v>8665</v>
      </c>
      <c r="AR15" s="112">
        <f t="shared" si="12"/>
        <v>9220</v>
      </c>
      <c r="AS15" s="112">
        <f t="shared" si="13"/>
        <v>9700</v>
      </c>
      <c r="AT15" s="112">
        <f t="shared" si="14"/>
        <v>10153</v>
      </c>
      <c r="AU15" s="112">
        <f t="shared" si="15"/>
        <v>10646</v>
      </c>
      <c r="AV15" s="112"/>
      <c r="AW15" s="112"/>
      <c r="AX15" s="112"/>
      <c r="AY15" s="121">
        <f t="shared" si="16"/>
        <v>9900</v>
      </c>
      <c r="AZ15" s="122">
        <f t="shared" si="17"/>
        <v>10700</v>
      </c>
      <c r="BA15" s="122">
        <f t="shared" si="18"/>
        <v>11600</v>
      </c>
      <c r="BB15" s="122">
        <f t="shared" si="19"/>
        <v>12400</v>
      </c>
      <c r="BC15" s="122">
        <f t="shared" si="20"/>
        <v>13000</v>
      </c>
      <c r="BD15" s="122">
        <f t="shared" si="21"/>
        <v>13600</v>
      </c>
      <c r="BE15" s="122"/>
      <c r="BF15" s="122"/>
      <c r="BG15" s="122"/>
      <c r="BH15" s="121">
        <f t="shared" si="22"/>
        <v>8000</v>
      </c>
      <c r="BI15" s="122">
        <f t="shared" si="22"/>
        <v>8700</v>
      </c>
      <c r="BJ15" s="122">
        <f t="shared" si="22"/>
        <v>9200</v>
      </c>
      <c r="BK15" s="122">
        <f t="shared" si="22"/>
        <v>9700</v>
      </c>
      <c r="BL15" s="122">
        <f t="shared" si="22"/>
        <v>10200</v>
      </c>
      <c r="BM15" s="122">
        <f t="shared" si="22"/>
        <v>10600</v>
      </c>
      <c r="BN15" s="122"/>
      <c r="BO15" s="122"/>
      <c r="BP15" s="122"/>
    </row>
    <row r="16" spans="1:68">
      <c r="A16" s="101" t="s">
        <v>24</v>
      </c>
      <c r="B16" s="104">
        <v>4498</v>
      </c>
      <c r="C16" s="6">
        <v>4718</v>
      </c>
      <c r="D16" s="6">
        <v>5240</v>
      </c>
      <c r="E16" s="6">
        <v>6130</v>
      </c>
      <c r="F16" s="6">
        <v>6450</v>
      </c>
      <c r="G16" s="6">
        <v>6991</v>
      </c>
      <c r="H16" s="6"/>
      <c r="I16" s="6"/>
      <c r="J16" s="6"/>
      <c r="K16" s="104">
        <v>3346</v>
      </c>
      <c r="L16" s="6">
        <v>3438</v>
      </c>
      <c r="M16" s="6">
        <v>3595</v>
      </c>
      <c r="N16" s="6">
        <v>3771</v>
      </c>
      <c r="O16" s="6">
        <v>4016</v>
      </c>
      <c r="P16" s="207">
        <v>4435</v>
      </c>
      <c r="Q16" s="207">
        <v>4884</v>
      </c>
      <c r="R16" s="207">
        <v>5417.5</v>
      </c>
      <c r="S16" s="207">
        <v>6251</v>
      </c>
      <c r="T16" s="6">
        <f>+'[1]Summary Medians'!$C$128</f>
        <v>6728</v>
      </c>
      <c r="U16" s="217">
        <f>+'[1]Summary Medians'!$D$128</f>
        <v>7362</v>
      </c>
      <c r="V16" s="104">
        <v>1876.5</v>
      </c>
      <c r="W16" s="6">
        <v>1876</v>
      </c>
      <c r="X16" s="6">
        <v>1901</v>
      </c>
      <c r="Y16" s="6">
        <v>1989</v>
      </c>
      <c r="Z16" s="6">
        <v>2058</v>
      </c>
      <c r="AA16" s="207">
        <v>2380</v>
      </c>
      <c r="AB16" s="207">
        <v>2662</v>
      </c>
      <c r="AC16" s="207">
        <v>2911</v>
      </c>
      <c r="AD16" s="207">
        <v>3292</v>
      </c>
      <c r="AE16" s="6">
        <f>+'[1]Summary Medians'!$C$133</f>
        <v>3615.6</v>
      </c>
      <c r="AF16" s="344">
        <f>+'[1]Summary Medians'!$D$133</f>
        <v>3980.96</v>
      </c>
      <c r="AG16" s="111">
        <f t="shared" si="4"/>
        <v>7844</v>
      </c>
      <c r="AH16" s="112">
        <f t="shared" si="5"/>
        <v>8156</v>
      </c>
      <c r="AI16" s="112">
        <f t="shared" si="6"/>
        <v>8835</v>
      </c>
      <c r="AJ16" s="112">
        <f t="shared" si="7"/>
        <v>9901</v>
      </c>
      <c r="AK16" s="112">
        <f t="shared" si="8"/>
        <v>10466</v>
      </c>
      <c r="AL16" s="112">
        <f t="shared" si="9"/>
        <v>11426</v>
      </c>
      <c r="AM16" s="112"/>
      <c r="AN16" s="112"/>
      <c r="AO16" s="112"/>
      <c r="AP16" s="111">
        <f t="shared" si="10"/>
        <v>6374.5</v>
      </c>
      <c r="AQ16" s="112">
        <f t="shared" si="11"/>
        <v>6594</v>
      </c>
      <c r="AR16" s="112">
        <f t="shared" si="12"/>
        <v>7141</v>
      </c>
      <c r="AS16" s="112">
        <f t="shared" si="13"/>
        <v>8119</v>
      </c>
      <c r="AT16" s="112">
        <f t="shared" si="14"/>
        <v>8508</v>
      </c>
      <c r="AU16" s="112">
        <f t="shared" si="15"/>
        <v>9371</v>
      </c>
      <c r="AV16" s="112"/>
      <c r="AW16" s="112"/>
      <c r="AX16" s="112"/>
      <c r="AY16" s="121">
        <f t="shared" si="16"/>
        <v>7800</v>
      </c>
      <c r="AZ16" s="122">
        <f t="shared" si="17"/>
        <v>8200</v>
      </c>
      <c r="BA16" s="122">
        <f t="shared" si="18"/>
        <v>8800</v>
      </c>
      <c r="BB16" s="122">
        <f t="shared" si="19"/>
        <v>9900</v>
      </c>
      <c r="BC16" s="122">
        <f t="shared" si="20"/>
        <v>10500</v>
      </c>
      <c r="BD16" s="122">
        <f t="shared" si="21"/>
        <v>11400</v>
      </c>
      <c r="BE16" s="122"/>
      <c r="BF16" s="122"/>
      <c r="BG16" s="122"/>
      <c r="BH16" s="121">
        <f t="shared" si="22"/>
        <v>6400</v>
      </c>
      <c r="BI16" s="122">
        <f t="shared" si="22"/>
        <v>6600</v>
      </c>
      <c r="BJ16" s="122">
        <f t="shared" si="22"/>
        <v>7100</v>
      </c>
      <c r="BK16" s="122">
        <f t="shared" si="22"/>
        <v>8100</v>
      </c>
      <c r="BL16" s="122">
        <f t="shared" si="22"/>
        <v>8500</v>
      </c>
      <c r="BM16" s="122">
        <f t="shared" si="22"/>
        <v>9400</v>
      </c>
      <c r="BN16" s="122"/>
      <c r="BO16" s="122"/>
      <c r="BP16" s="122"/>
    </row>
    <row r="17" spans="1:68">
      <c r="A17" s="101" t="s">
        <v>25</v>
      </c>
      <c r="B17" s="104">
        <v>6871</v>
      </c>
      <c r="C17" s="6">
        <v>7194</v>
      </c>
      <c r="D17" s="6">
        <v>7627</v>
      </c>
      <c r="E17" s="6">
        <v>7924</v>
      </c>
      <c r="F17" s="6">
        <v>8237</v>
      </c>
      <c r="G17" s="6">
        <v>8499</v>
      </c>
      <c r="H17" s="6"/>
      <c r="I17" s="6"/>
      <c r="J17" s="6"/>
      <c r="K17" s="104">
        <v>6376</v>
      </c>
      <c r="L17" s="6">
        <v>6412</v>
      </c>
      <c r="M17" s="6">
        <v>6550</v>
      </c>
      <c r="N17" s="6">
        <v>6614</v>
      </c>
      <c r="O17" s="6">
        <v>6684</v>
      </c>
      <c r="P17" s="207">
        <v>6906</v>
      </c>
      <c r="Q17" s="207">
        <v>7332</v>
      </c>
      <c r="R17" s="207">
        <v>7664</v>
      </c>
      <c r="S17" s="207">
        <v>7838</v>
      </c>
      <c r="T17" s="6">
        <f>+'[1]Summary Medians'!$C$145</f>
        <v>8098</v>
      </c>
      <c r="U17" s="217">
        <f>+'[1]Summary Medians'!$D$145</f>
        <v>8488</v>
      </c>
      <c r="V17" s="104">
        <v>2927</v>
      </c>
      <c r="W17" s="6">
        <v>2959.5</v>
      </c>
      <c r="X17" s="6">
        <v>3065</v>
      </c>
      <c r="Y17" s="6">
        <v>3122</v>
      </c>
      <c r="Z17" s="6">
        <v>3215</v>
      </c>
      <c r="AA17" s="207">
        <v>3408</v>
      </c>
      <c r="AB17" s="207">
        <v>3573</v>
      </c>
      <c r="AC17" s="207">
        <v>3776</v>
      </c>
      <c r="AD17" s="207">
        <v>3872.5</v>
      </c>
      <c r="AE17" s="6">
        <f>+'[1]Summary Medians'!$C$150</f>
        <v>3887.5</v>
      </c>
      <c r="AF17" s="344">
        <f>+'[1]Summary Medians'!$D$150</f>
        <v>4170.5</v>
      </c>
      <c r="AG17" s="111">
        <f t="shared" si="4"/>
        <v>13247</v>
      </c>
      <c r="AH17" s="112">
        <f t="shared" si="5"/>
        <v>13606</v>
      </c>
      <c r="AI17" s="112">
        <f t="shared" si="6"/>
        <v>14177</v>
      </c>
      <c r="AJ17" s="112">
        <f t="shared" si="7"/>
        <v>14538</v>
      </c>
      <c r="AK17" s="112">
        <f t="shared" si="8"/>
        <v>14921</v>
      </c>
      <c r="AL17" s="112">
        <f t="shared" si="9"/>
        <v>15405</v>
      </c>
      <c r="AM17" s="112"/>
      <c r="AN17" s="112"/>
      <c r="AO17" s="112"/>
      <c r="AP17" s="111">
        <f t="shared" si="10"/>
        <v>9798</v>
      </c>
      <c r="AQ17" s="112">
        <f t="shared" si="11"/>
        <v>10153.5</v>
      </c>
      <c r="AR17" s="112">
        <f t="shared" si="12"/>
        <v>10692</v>
      </c>
      <c r="AS17" s="112">
        <f t="shared" si="13"/>
        <v>11046</v>
      </c>
      <c r="AT17" s="112">
        <f t="shared" si="14"/>
        <v>11452</v>
      </c>
      <c r="AU17" s="112">
        <f t="shared" si="15"/>
        <v>11907</v>
      </c>
      <c r="AV17" s="112"/>
      <c r="AW17" s="112"/>
      <c r="AX17" s="112"/>
      <c r="AY17" s="121">
        <f t="shared" si="16"/>
        <v>13200</v>
      </c>
      <c r="AZ17" s="122">
        <f t="shared" si="17"/>
        <v>13600</v>
      </c>
      <c r="BA17" s="122">
        <f t="shared" si="18"/>
        <v>14200</v>
      </c>
      <c r="BB17" s="122">
        <f t="shared" si="19"/>
        <v>14500</v>
      </c>
      <c r="BC17" s="122">
        <f t="shared" si="20"/>
        <v>14900</v>
      </c>
      <c r="BD17" s="122">
        <f t="shared" si="21"/>
        <v>15400</v>
      </c>
      <c r="BE17" s="122"/>
      <c r="BF17" s="122"/>
      <c r="BG17" s="122"/>
      <c r="BH17" s="121">
        <f t="shared" si="22"/>
        <v>9800</v>
      </c>
      <c r="BI17" s="122">
        <f t="shared" si="22"/>
        <v>10200</v>
      </c>
      <c r="BJ17" s="122">
        <f t="shared" si="22"/>
        <v>10700</v>
      </c>
      <c r="BK17" s="122">
        <f t="shared" si="22"/>
        <v>11000</v>
      </c>
      <c r="BL17" s="122">
        <f t="shared" si="22"/>
        <v>11500</v>
      </c>
      <c r="BM17" s="122">
        <f t="shared" si="22"/>
        <v>11900</v>
      </c>
      <c r="BN17" s="122"/>
      <c r="BO17" s="122"/>
      <c r="BP17" s="122"/>
    </row>
    <row r="18" spans="1:68">
      <c r="A18" s="101" t="s">
        <v>26</v>
      </c>
      <c r="B18" s="104">
        <v>4346</v>
      </c>
      <c r="C18" s="6">
        <v>4566</v>
      </c>
      <c r="D18" s="6">
        <v>4960</v>
      </c>
      <c r="E18" s="6">
        <v>5510</v>
      </c>
      <c r="F18" s="6">
        <v>5736</v>
      </c>
      <c r="G18" s="6">
        <v>6526</v>
      </c>
      <c r="H18" s="6"/>
      <c r="I18" s="6"/>
      <c r="J18" s="6"/>
      <c r="K18" s="104">
        <v>3994</v>
      </c>
      <c r="L18" s="6">
        <v>4235.5</v>
      </c>
      <c r="M18" s="6">
        <v>4447</v>
      </c>
      <c r="N18" s="6">
        <v>4604.5</v>
      </c>
      <c r="O18" s="6">
        <v>4604.5</v>
      </c>
      <c r="P18" s="207">
        <v>4604.5</v>
      </c>
      <c r="Q18" s="207">
        <v>5396.5</v>
      </c>
      <c r="R18" s="207">
        <v>5856</v>
      </c>
      <c r="S18" s="207">
        <v>6228</v>
      </c>
      <c r="T18" s="6">
        <f>+'[1]Summary Medians'!$C$162</f>
        <v>6401</v>
      </c>
      <c r="U18" s="217">
        <f>+'[1]Summary Medians'!$D$162</f>
        <v>6686</v>
      </c>
      <c r="V18" s="104">
        <v>1726</v>
      </c>
      <c r="W18" s="6">
        <v>1740</v>
      </c>
      <c r="X18" s="6">
        <v>1740</v>
      </c>
      <c r="Y18" s="6">
        <v>1800</v>
      </c>
      <c r="Z18" s="6">
        <v>1806</v>
      </c>
      <c r="AA18" s="207">
        <v>2100</v>
      </c>
      <c r="AB18" s="207">
        <v>2100</v>
      </c>
      <c r="AC18" s="207">
        <v>2244</v>
      </c>
      <c r="AD18" s="207">
        <v>2322</v>
      </c>
      <c r="AE18" s="6">
        <f>+'[1]Summary Medians'!$C$167</f>
        <v>2500</v>
      </c>
      <c r="AF18" s="344">
        <f>+'[1]Summary Medians'!$D$167</f>
        <v>2550</v>
      </c>
      <c r="AG18" s="111">
        <f t="shared" si="4"/>
        <v>8340</v>
      </c>
      <c r="AH18" s="112">
        <f t="shared" si="5"/>
        <v>8801.5</v>
      </c>
      <c r="AI18" s="112">
        <f t="shared" si="6"/>
        <v>9407</v>
      </c>
      <c r="AJ18" s="112">
        <f t="shared" si="7"/>
        <v>10114.5</v>
      </c>
      <c r="AK18" s="112">
        <f t="shared" si="8"/>
        <v>10340.5</v>
      </c>
      <c r="AL18" s="112">
        <f t="shared" si="9"/>
        <v>11130.5</v>
      </c>
      <c r="AM18" s="112"/>
      <c r="AN18" s="112"/>
      <c r="AO18" s="112"/>
      <c r="AP18" s="111">
        <f t="shared" si="10"/>
        <v>6072</v>
      </c>
      <c r="AQ18" s="112">
        <f t="shared" si="11"/>
        <v>6306</v>
      </c>
      <c r="AR18" s="112">
        <f t="shared" si="12"/>
        <v>6700</v>
      </c>
      <c r="AS18" s="112">
        <f t="shared" si="13"/>
        <v>7310</v>
      </c>
      <c r="AT18" s="112">
        <f t="shared" si="14"/>
        <v>7542</v>
      </c>
      <c r="AU18" s="112">
        <f t="shared" si="15"/>
        <v>8626</v>
      </c>
      <c r="AV18" s="112"/>
      <c r="AW18" s="112"/>
      <c r="AX18" s="112"/>
      <c r="AY18" s="121">
        <f t="shared" si="16"/>
        <v>8300</v>
      </c>
      <c r="AZ18" s="122">
        <f t="shared" si="17"/>
        <v>8800</v>
      </c>
      <c r="BA18" s="122">
        <f t="shared" si="18"/>
        <v>9400</v>
      </c>
      <c r="BB18" s="122">
        <f t="shared" si="19"/>
        <v>10100</v>
      </c>
      <c r="BC18" s="122">
        <f t="shared" si="20"/>
        <v>10300</v>
      </c>
      <c r="BD18" s="122">
        <f t="shared" si="21"/>
        <v>11100</v>
      </c>
      <c r="BE18" s="122"/>
      <c r="BF18" s="122"/>
      <c r="BG18" s="122"/>
      <c r="BH18" s="121">
        <f t="shared" si="22"/>
        <v>6100</v>
      </c>
      <c r="BI18" s="122">
        <f t="shared" si="22"/>
        <v>6300</v>
      </c>
      <c r="BJ18" s="122">
        <f t="shared" si="22"/>
        <v>6700</v>
      </c>
      <c r="BK18" s="122">
        <f t="shared" si="22"/>
        <v>7300</v>
      </c>
      <c r="BL18" s="122">
        <f t="shared" si="22"/>
        <v>7500</v>
      </c>
      <c r="BM18" s="122">
        <f t="shared" si="22"/>
        <v>8600</v>
      </c>
      <c r="BN18" s="122"/>
      <c r="BO18" s="122"/>
      <c r="BP18" s="122"/>
    </row>
    <row r="19" spans="1:68">
      <c r="A19" s="101" t="s">
        <v>27</v>
      </c>
      <c r="B19" s="104">
        <v>5526</v>
      </c>
      <c r="C19" s="6">
        <v>5650</v>
      </c>
      <c r="D19" s="6">
        <v>6051</v>
      </c>
      <c r="E19" s="6">
        <v>6390</v>
      </c>
      <c r="F19" s="6">
        <v>6890</v>
      </c>
      <c r="G19" s="6">
        <v>7040</v>
      </c>
      <c r="H19" s="6"/>
      <c r="I19" s="6"/>
      <c r="J19" s="6"/>
      <c r="K19" s="104">
        <v>3410</v>
      </c>
      <c r="L19" s="6">
        <v>3811</v>
      </c>
      <c r="M19" s="6">
        <v>4045</v>
      </c>
      <c r="N19" s="6">
        <v>4174</v>
      </c>
      <c r="O19" s="6">
        <v>4330</v>
      </c>
      <c r="P19" s="207">
        <v>4797</v>
      </c>
      <c r="Q19" s="207">
        <v>5387</v>
      </c>
      <c r="R19" s="207">
        <v>5873</v>
      </c>
      <c r="S19" s="207">
        <v>6143</v>
      </c>
      <c r="T19" s="6">
        <f>+'[1]Summary Medians'!$C$179</f>
        <v>6277</v>
      </c>
      <c r="U19" s="217">
        <f>+'[1]Summary Medians'!$D$179</f>
        <v>6580</v>
      </c>
      <c r="V19" s="104">
        <v>1324</v>
      </c>
      <c r="W19" s="6">
        <v>1324</v>
      </c>
      <c r="X19" s="6">
        <v>1409</v>
      </c>
      <c r="Y19" s="6">
        <v>1424</v>
      </c>
      <c r="Z19" s="6">
        <v>1682</v>
      </c>
      <c r="AA19" s="207">
        <v>1797.5</v>
      </c>
      <c r="AB19" s="207">
        <v>2195</v>
      </c>
      <c r="AC19" s="207">
        <v>2281</v>
      </c>
      <c r="AD19" s="207">
        <v>2365.5</v>
      </c>
      <c r="AE19" s="6">
        <f>+'[1]Summary Medians'!$C$184</f>
        <v>2385.5</v>
      </c>
      <c r="AF19" s="344">
        <f>+'[1]Summary Medians'!$D$184</f>
        <v>2395</v>
      </c>
      <c r="AG19" s="111">
        <f t="shared" si="4"/>
        <v>8936</v>
      </c>
      <c r="AH19" s="112">
        <f t="shared" si="5"/>
        <v>9461</v>
      </c>
      <c r="AI19" s="112">
        <f t="shared" si="6"/>
        <v>10096</v>
      </c>
      <c r="AJ19" s="112">
        <f t="shared" si="7"/>
        <v>10564</v>
      </c>
      <c r="AK19" s="112">
        <f t="shared" si="8"/>
        <v>11220</v>
      </c>
      <c r="AL19" s="112">
        <f t="shared" si="9"/>
        <v>11837</v>
      </c>
      <c r="AM19" s="112"/>
      <c r="AN19" s="112"/>
      <c r="AO19" s="112"/>
      <c r="AP19" s="111">
        <f t="shared" si="10"/>
        <v>6850</v>
      </c>
      <c r="AQ19" s="112">
        <f t="shared" si="11"/>
        <v>6974</v>
      </c>
      <c r="AR19" s="112">
        <f t="shared" si="12"/>
        <v>7460</v>
      </c>
      <c r="AS19" s="112">
        <f t="shared" si="13"/>
        <v>7814</v>
      </c>
      <c r="AT19" s="112">
        <f t="shared" si="14"/>
        <v>8572</v>
      </c>
      <c r="AU19" s="112">
        <f t="shared" si="15"/>
        <v>8837.5</v>
      </c>
      <c r="AV19" s="112"/>
      <c r="AW19" s="112"/>
      <c r="AX19" s="112"/>
      <c r="AY19" s="121">
        <f t="shared" si="16"/>
        <v>8900</v>
      </c>
      <c r="AZ19" s="122">
        <f t="shared" si="17"/>
        <v>9500</v>
      </c>
      <c r="BA19" s="122">
        <f t="shared" si="18"/>
        <v>10100</v>
      </c>
      <c r="BB19" s="122">
        <f t="shared" si="19"/>
        <v>10600</v>
      </c>
      <c r="BC19" s="122">
        <f t="shared" si="20"/>
        <v>11200</v>
      </c>
      <c r="BD19" s="122">
        <f t="shared" si="21"/>
        <v>11800</v>
      </c>
      <c r="BE19" s="122"/>
      <c r="BF19" s="122"/>
      <c r="BG19" s="122"/>
      <c r="BH19" s="121">
        <f t="shared" si="22"/>
        <v>6900</v>
      </c>
      <c r="BI19" s="122">
        <f t="shared" si="22"/>
        <v>7000</v>
      </c>
      <c r="BJ19" s="122">
        <f t="shared" si="22"/>
        <v>7500</v>
      </c>
      <c r="BK19" s="122">
        <f t="shared" si="22"/>
        <v>7800</v>
      </c>
      <c r="BL19" s="122">
        <f t="shared" si="22"/>
        <v>8600</v>
      </c>
      <c r="BM19" s="122">
        <f t="shared" si="22"/>
        <v>8800</v>
      </c>
      <c r="BN19" s="122"/>
      <c r="BO19" s="122"/>
      <c r="BP19" s="122"/>
    </row>
    <row r="20" spans="1:68">
      <c r="A20" s="101" t="s">
        <v>28</v>
      </c>
      <c r="B20" s="104">
        <v>4570</v>
      </c>
      <c r="C20" s="6">
        <v>4929</v>
      </c>
      <c r="D20" s="6">
        <v>5354.5</v>
      </c>
      <c r="E20" s="6">
        <v>5626</v>
      </c>
      <c r="F20" s="6">
        <v>5626</v>
      </c>
      <c r="G20" s="6">
        <v>5626</v>
      </c>
      <c r="H20" s="6"/>
      <c r="I20" s="6"/>
      <c r="J20" s="6"/>
      <c r="K20" s="104">
        <v>3270</v>
      </c>
      <c r="L20" s="6">
        <v>3492.75</v>
      </c>
      <c r="M20" s="6">
        <v>3841.2</v>
      </c>
      <c r="N20" s="6">
        <v>4221</v>
      </c>
      <c r="O20" s="6">
        <v>4221</v>
      </c>
      <c r="P20" s="207">
        <v>4431.8999999999996</v>
      </c>
      <c r="Q20" s="207">
        <v>4717.5</v>
      </c>
      <c r="R20" s="207">
        <v>5046</v>
      </c>
      <c r="S20" s="207">
        <v>5315</v>
      </c>
      <c r="T20" s="6">
        <f>+'[1]Summary Medians'!$C$196</f>
        <v>5688</v>
      </c>
      <c r="U20" s="217">
        <f>+'[1]Summary Medians'!$D$196</f>
        <v>5974.5</v>
      </c>
      <c r="V20" s="104">
        <v>2270</v>
      </c>
      <c r="W20" s="6">
        <v>2376.9</v>
      </c>
      <c r="X20" s="6">
        <v>2518.9499999999998</v>
      </c>
      <c r="Y20" s="6">
        <v>2695.95</v>
      </c>
      <c r="Z20" s="6">
        <v>2696</v>
      </c>
      <c r="AA20" s="207">
        <v>2811.75</v>
      </c>
      <c r="AB20" s="207">
        <v>3028.35</v>
      </c>
      <c r="AC20" s="207">
        <v>3187.55</v>
      </c>
      <c r="AD20" s="207">
        <v>3385</v>
      </c>
      <c r="AE20" s="6">
        <f>+'[1]Summary Medians'!$C$201</f>
        <v>3626.25</v>
      </c>
      <c r="AF20" s="344">
        <f>+'[1]Summary Medians'!$D$201</f>
        <v>3802.8</v>
      </c>
      <c r="AG20" s="111">
        <f t="shared" si="4"/>
        <v>7840</v>
      </c>
      <c r="AH20" s="112">
        <f t="shared" si="5"/>
        <v>8421.75</v>
      </c>
      <c r="AI20" s="112">
        <f t="shared" si="6"/>
        <v>9195.7000000000007</v>
      </c>
      <c r="AJ20" s="112">
        <f t="shared" si="7"/>
        <v>9847</v>
      </c>
      <c r="AK20" s="112">
        <f t="shared" si="8"/>
        <v>9847</v>
      </c>
      <c r="AL20" s="112">
        <f t="shared" si="9"/>
        <v>10057.9</v>
      </c>
      <c r="AM20" s="112"/>
      <c r="AN20" s="112"/>
      <c r="AO20" s="112"/>
      <c r="AP20" s="111">
        <f t="shared" si="10"/>
        <v>6840</v>
      </c>
      <c r="AQ20" s="112">
        <f t="shared" si="11"/>
        <v>7305.9</v>
      </c>
      <c r="AR20" s="112">
        <f t="shared" si="12"/>
        <v>7873.45</v>
      </c>
      <c r="AS20" s="112">
        <f t="shared" si="13"/>
        <v>8321.9500000000007</v>
      </c>
      <c r="AT20" s="112">
        <f t="shared" si="14"/>
        <v>8322</v>
      </c>
      <c r="AU20" s="112">
        <f t="shared" si="15"/>
        <v>8437.75</v>
      </c>
      <c r="AV20" s="112"/>
      <c r="AW20" s="112"/>
      <c r="AX20" s="112"/>
      <c r="AY20" s="121">
        <f t="shared" si="16"/>
        <v>7800</v>
      </c>
      <c r="AZ20" s="122">
        <f t="shared" si="17"/>
        <v>8400</v>
      </c>
      <c r="BA20" s="122">
        <f t="shared" si="18"/>
        <v>9200</v>
      </c>
      <c r="BB20" s="122">
        <f t="shared" si="19"/>
        <v>9800</v>
      </c>
      <c r="BC20" s="122">
        <f t="shared" si="20"/>
        <v>9800</v>
      </c>
      <c r="BD20" s="122">
        <f t="shared" si="21"/>
        <v>10100</v>
      </c>
      <c r="BE20" s="122"/>
      <c r="BF20" s="122"/>
      <c r="BG20" s="122"/>
      <c r="BH20" s="121">
        <f t="shared" si="22"/>
        <v>6800</v>
      </c>
      <c r="BI20" s="122">
        <f t="shared" si="22"/>
        <v>7300</v>
      </c>
      <c r="BJ20" s="122">
        <f t="shared" si="22"/>
        <v>7900</v>
      </c>
      <c r="BK20" s="122">
        <f t="shared" si="22"/>
        <v>8300</v>
      </c>
      <c r="BL20" s="122">
        <f t="shared" si="22"/>
        <v>8300</v>
      </c>
      <c r="BM20" s="122">
        <f t="shared" si="22"/>
        <v>8400</v>
      </c>
      <c r="BN20" s="122"/>
      <c r="BO20" s="122"/>
      <c r="BP20" s="122"/>
    </row>
    <row r="21" spans="1:68">
      <c r="A21" s="101" t="s">
        <v>29</v>
      </c>
      <c r="B21" s="104">
        <v>5780</v>
      </c>
      <c r="C21" s="6">
        <v>5874</v>
      </c>
      <c r="D21" s="6">
        <v>6460</v>
      </c>
      <c r="E21" s="6">
        <v>6556</v>
      </c>
      <c r="F21" s="6">
        <v>6682</v>
      </c>
      <c r="G21" s="6">
        <v>6978</v>
      </c>
      <c r="H21" s="6"/>
      <c r="I21" s="6"/>
      <c r="J21" s="6"/>
      <c r="K21" s="104">
        <v>6668</v>
      </c>
      <c r="L21" s="6">
        <v>7234</v>
      </c>
      <c r="M21" s="6">
        <v>7735</v>
      </c>
      <c r="N21" s="6">
        <v>8400</v>
      </c>
      <c r="O21" s="6">
        <v>8760</v>
      </c>
      <c r="P21" s="6">
        <v>9267</v>
      </c>
      <c r="Q21" s="6">
        <v>9560</v>
      </c>
      <c r="R21" s="6">
        <v>9776</v>
      </c>
      <c r="S21" s="6">
        <v>10064</v>
      </c>
      <c r="T21" s="6">
        <f>+'[1]Summary Medians'!$C$213</f>
        <v>10383</v>
      </c>
      <c r="U21" s="217">
        <f>+'[1]Summary Medians'!$D$213</f>
        <v>10735</v>
      </c>
      <c r="V21" s="104">
        <v>3000</v>
      </c>
      <c r="W21" s="6">
        <v>3094</v>
      </c>
      <c r="X21" s="6">
        <v>3190</v>
      </c>
      <c r="Y21" s="6">
        <v>3270</v>
      </c>
      <c r="Z21" s="6">
        <v>3382</v>
      </c>
      <c r="AA21" s="207">
        <v>3535</v>
      </c>
      <c r="AB21" s="207">
        <v>3643</v>
      </c>
      <c r="AC21" s="207">
        <v>3740</v>
      </c>
      <c r="AD21" s="207">
        <v>3844</v>
      </c>
      <c r="AE21" s="6">
        <f>+'[1]Summary Medians'!$C$218</f>
        <v>3950</v>
      </c>
      <c r="AF21" s="344">
        <f>+'[1]Summary Medians'!$D$218</f>
        <v>4081</v>
      </c>
      <c r="AG21" s="111">
        <f t="shared" si="4"/>
        <v>12448</v>
      </c>
      <c r="AH21" s="112">
        <f t="shared" si="5"/>
        <v>13108</v>
      </c>
      <c r="AI21" s="112">
        <f t="shared" si="6"/>
        <v>14195</v>
      </c>
      <c r="AJ21" s="112">
        <f t="shared" si="7"/>
        <v>14956</v>
      </c>
      <c r="AK21" s="112">
        <f t="shared" si="8"/>
        <v>15442</v>
      </c>
      <c r="AL21" s="112">
        <f t="shared" si="9"/>
        <v>16245</v>
      </c>
      <c r="AM21" s="112"/>
      <c r="AN21" s="112"/>
      <c r="AO21" s="112"/>
      <c r="AP21" s="111">
        <f t="shared" si="10"/>
        <v>8780</v>
      </c>
      <c r="AQ21" s="112">
        <f t="shared" si="11"/>
        <v>8968</v>
      </c>
      <c r="AR21" s="112">
        <f t="shared" si="12"/>
        <v>9650</v>
      </c>
      <c r="AS21" s="112">
        <f t="shared" si="13"/>
        <v>9826</v>
      </c>
      <c r="AT21" s="112">
        <f t="shared" si="14"/>
        <v>10064</v>
      </c>
      <c r="AU21" s="112">
        <f t="shared" si="15"/>
        <v>10513</v>
      </c>
      <c r="AV21" s="112"/>
      <c r="AW21" s="112"/>
      <c r="AX21" s="112"/>
      <c r="AY21" s="121">
        <f t="shared" si="16"/>
        <v>12400</v>
      </c>
      <c r="AZ21" s="122">
        <f t="shared" si="17"/>
        <v>13100</v>
      </c>
      <c r="BA21" s="122">
        <f t="shared" si="18"/>
        <v>14200</v>
      </c>
      <c r="BB21" s="122">
        <f t="shared" si="19"/>
        <v>15000</v>
      </c>
      <c r="BC21" s="122">
        <f t="shared" si="20"/>
        <v>15400</v>
      </c>
      <c r="BD21" s="122">
        <f t="shared" si="21"/>
        <v>16200</v>
      </c>
      <c r="BE21" s="122"/>
      <c r="BF21" s="122"/>
      <c r="BG21" s="122"/>
      <c r="BH21" s="121">
        <f t="shared" si="22"/>
        <v>8800</v>
      </c>
      <c r="BI21" s="122">
        <f t="shared" si="22"/>
        <v>9000</v>
      </c>
      <c r="BJ21" s="122">
        <f t="shared" si="22"/>
        <v>9700</v>
      </c>
      <c r="BK21" s="122">
        <f t="shared" si="22"/>
        <v>9800</v>
      </c>
      <c r="BL21" s="122">
        <f t="shared" si="22"/>
        <v>10100</v>
      </c>
      <c r="BM21" s="122">
        <f t="shared" si="22"/>
        <v>10500</v>
      </c>
      <c r="BN21" s="122"/>
      <c r="BO21" s="122"/>
      <c r="BP21" s="122"/>
    </row>
    <row r="22" spans="1:68">
      <c r="A22" s="101" t="s">
        <v>30</v>
      </c>
      <c r="B22" s="104">
        <v>5034</v>
      </c>
      <c r="C22" s="6">
        <v>5246</v>
      </c>
      <c r="D22" s="6">
        <v>6204</v>
      </c>
      <c r="E22" s="6">
        <v>6453</v>
      </c>
      <c r="F22" s="6">
        <v>7254</v>
      </c>
      <c r="G22" s="6">
        <v>7521</v>
      </c>
      <c r="H22" s="6"/>
      <c r="I22" s="6"/>
      <c r="J22" s="6"/>
      <c r="K22" s="104">
        <v>4500</v>
      </c>
      <c r="L22" s="6">
        <v>4688</v>
      </c>
      <c r="M22" s="6">
        <v>5062</v>
      </c>
      <c r="N22" s="6">
        <v>5310</v>
      </c>
      <c r="O22" s="6">
        <v>5769</v>
      </c>
      <c r="P22" s="207">
        <v>6190</v>
      </c>
      <c r="Q22" s="207">
        <v>6718</v>
      </c>
      <c r="R22" s="207">
        <v>7056</v>
      </c>
      <c r="S22" s="207">
        <v>7543</v>
      </c>
      <c r="T22" s="6">
        <f>+'[1]Summary Medians'!$C$230</f>
        <v>8024</v>
      </c>
      <c r="U22" s="217">
        <f>+'[1]Summary Medians'!$D$230</f>
        <v>8356</v>
      </c>
      <c r="V22" s="104">
        <v>2395</v>
      </c>
      <c r="W22" s="6">
        <v>2483</v>
      </c>
      <c r="X22" s="6">
        <v>2627</v>
      </c>
      <c r="Y22" s="6">
        <v>2775</v>
      </c>
      <c r="Z22" s="6">
        <v>2969</v>
      </c>
      <c r="AA22" s="207">
        <v>3211</v>
      </c>
      <c r="AB22" s="207">
        <v>3531</v>
      </c>
      <c r="AC22" s="207">
        <v>3681</v>
      </c>
      <c r="AD22" s="207">
        <v>3783</v>
      </c>
      <c r="AE22" s="6">
        <f>+'[1]Summary Medians'!$C$235</f>
        <v>3989</v>
      </c>
      <c r="AF22" s="344">
        <f>+'[1]Summary Medians'!$D$235</f>
        <v>4127</v>
      </c>
      <c r="AG22" s="111">
        <f t="shared" si="4"/>
        <v>9534</v>
      </c>
      <c r="AH22" s="112">
        <f t="shared" si="5"/>
        <v>9934</v>
      </c>
      <c r="AI22" s="112">
        <f t="shared" si="6"/>
        <v>11266</v>
      </c>
      <c r="AJ22" s="112">
        <f t="shared" si="7"/>
        <v>11763</v>
      </c>
      <c r="AK22" s="112">
        <f t="shared" si="8"/>
        <v>13023</v>
      </c>
      <c r="AL22" s="112">
        <f t="shared" si="9"/>
        <v>13711</v>
      </c>
      <c r="AM22" s="112"/>
      <c r="AN22" s="112"/>
      <c r="AO22" s="112"/>
      <c r="AP22" s="111">
        <f t="shared" si="10"/>
        <v>7429</v>
      </c>
      <c r="AQ22" s="112">
        <f t="shared" si="11"/>
        <v>7729</v>
      </c>
      <c r="AR22" s="112">
        <f t="shared" si="12"/>
        <v>8831</v>
      </c>
      <c r="AS22" s="112">
        <f t="shared" si="13"/>
        <v>9228</v>
      </c>
      <c r="AT22" s="112">
        <f t="shared" si="14"/>
        <v>10223</v>
      </c>
      <c r="AU22" s="112">
        <f t="shared" si="15"/>
        <v>10732</v>
      </c>
      <c r="AV22" s="112"/>
      <c r="AW22" s="112"/>
      <c r="AX22" s="112"/>
      <c r="AY22" s="121">
        <f t="shared" si="16"/>
        <v>9500</v>
      </c>
      <c r="AZ22" s="122">
        <f t="shared" si="17"/>
        <v>9900</v>
      </c>
      <c r="BA22" s="122">
        <f t="shared" si="18"/>
        <v>11300</v>
      </c>
      <c r="BB22" s="122">
        <f t="shared" si="19"/>
        <v>11800</v>
      </c>
      <c r="BC22" s="122">
        <f t="shared" si="20"/>
        <v>13000</v>
      </c>
      <c r="BD22" s="122">
        <f t="shared" si="21"/>
        <v>13700</v>
      </c>
      <c r="BE22" s="122"/>
      <c r="BF22" s="122"/>
      <c r="BG22" s="122"/>
      <c r="BH22" s="121">
        <f t="shared" si="22"/>
        <v>7400</v>
      </c>
      <c r="BI22" s="122">
        <f t="shared" si="22"/>
        <v>7700</v>
      </c>
      <c r="BJ22" s="122">
        <f t="shared" si="22"/>
        <v>8800</v>
      </c>
      <c r="BK22" s="122">
        <f t="shared" si="22"/>
        <v>9200</v>
      </c>
      <c r="BL22" s="122">
        <f t="shared" si="22"/>
        <v>10200</v>
      </c>
      <c r="BM22" s="122">
        <f t="shared" si="22"/>
        <v>10700</v>
      </c>
      <c r="BN22" s="122"/>
      <c r="BO22" s="122"/>
      <c r="BP22" s="122"/>
    </row>
    <row r="23" spans="1:68">
      <c r="A23" s="101" t="s">
        <v>32</v>
      </c>
      <c r="B23" s="104">
        <v>5407</v>
      </c>
      <c r="C23" s="6">
        <v>5845</v>
      </c>
      <c r="D23" s="6">
        <v>6113</v>
      </c>
      <c r="E23" s="6">
        <v>6409.5</v>
      </c>
      <c r="F23" s="6">
        <v>6831</v>
      </c>
      <c r="G23" s="6">
        <v>7170.5</v>
      </c>
      <c r="H23" s="6"/>
      <c r="I23" s="6"/>
      <c r="J23" s="6"/>
      <c r="K23" s="104">
        <v>4788</v>
      </c>
      <c r="L23" s="6">
        <v>4914</v>
      </c>
      <c r="M23" s="6">
        <v>5428</v>
      </c>
      <c r="N23" s="6">
        <v>5992</v>
      </c>
      <c r="O23" s="6">
        <v>6308</v>
      </c>
      <c r="P23" s="207">
        <v>6806</v>
      </c>
      <c r="Q23" s="207">
        <v>7198</v>
      </c>
      <c r="R23" s="207">
        <v>7494</v>
      </c>
      <c r="S23" s="207">
        <v>7494</v>
      </c>
      <c r="T23" s="6">
        <f>+'[1]Summary Medians'!$C$247</f>
        <v>7648</v>
      </c>
      <c r="U23" s="217">
        <f>+'[1]Summary Medians'!$D$247</f>
        <v>7864</v>
      </c>
      <c r="V23" s="104">
        <v>1430</v>
      </c>
      <c r="W23" s="6">
        <v>1594</v>
      </c>
      <c r="X23" s="6">
        <v>1614</v>
      </c>
      <c r="Y23" s="6">
        <v>1819</v>
      </c>
      <c r="Z23" s="6">
        <v>1859</v>
      </c>
      <c r="AA23" s="207">
        <v>1956</v>
      </c>
      <c r="AB23" s="207">
        <v>2211</v>
      </c>
      <c r="AC23" s="207">
        <v>2341</v>
      </c>
      <c r="AD23" s="207">
        <v>2397</v>
      </c>
      <c r="AE23" s="6">
        <f>+'[1]Summary Medians'!$C$252</f>
        <v>2471</v>
      </c>
      <c r="AF23" s="344">
        <f>+'[1]Summary Medians'!$D$252</f>
        <v>2594</v>
      </c>
      <c r="AG23" s="111">
        <f t="shared" si="4"/>
        <v>10195</v>
      </c>
      <c r="AH23" s="112">
        <f t="shared" si="5"/>
        <v>10759</v>
      </c>
      <c r="AI23" s="112">
        <f t="shared" si="6"/>
        <v>11541</v>
      </c>
      <c r="AJ23" s="112">
        <f t="shared" si="7"/>
        <v>12401.5</v>
      </c>
      <c r="AK23" s="112">
        <f t="shared" si="8"/>
        <v>13139</v>
      </c>
      <c r="AL23" s="112">
        <f t="shared" si="9"/>
        <v>13976.5</v>
      </c>
      <c r="AM23" s="112"/>
      <c r="AN23" s="112"/>
      <c r="AO23" s="112"/>
      <c r="AP23" s="111">
        <f t="shared" si="10"/>
        <v>6837</v>
      </c>
      <c r="AQ23" s="112">
        <f t="shared" si="11"/>
        <v>7439</v>
      </c>
      <c r="AR23" s="112">
        <f t="shared" si="12"/>
        <v>7727</v>
      </c>
      <c r="AS23" s="112">
        <f t="shared" si="13"/>
        <v>8228.5</v>
      </c>
      <c r="AT23" s="112">
        <f t="shared" si="14"/>
        <v>8690</v>
      </c>
      <c r="AU23" s="112">
        <f t="shared" si="15"/>
        <v>9126.5</v>
      </c>
      <c r="AV23" s="112"/>
      <c r="AW23" s="112"/>
      <c r="AX23" s="112"/>
      <c r="AY23" s="121">
        <f t="shared" si="16"/>
        <v>10200</v>
      </c>
      <c r="AZ23" s="122">
        <f t="shared" si="17"/>
        <v>10800</v>
      </c>
      <c r="BA23" s="122">
        <f t="shared" si="18"/>
        <v>11500</v>
      </c>
      <c r="BB23" s="122">
        <f t="shared" si="19"/>
        <v>12400</v>
      </c>
      <c r="BC23" s="122">
        <f t="shared" si="20"/>
        <v>13100</v>
      </c>
      <c r="BD23" s="122">
        <f t="shared" si="21"/>
        <v>14000</v>
      </c>
      <c r="BE23" s="122"/>
      <c r="BF23" s="122"/>
      <c r="BG23" s="122"/>
      <c r="BH23" s="121">
        <f t="shared" si="22"/>
        <v>6800</v>
      </c>
      <c r="BI23" s="122">
        <f t="shared" si="22"/>
        <v>7400</v>
      </c>
      <c r="BJ23" s="122">
        <f t="shared" si="22"/>
        <v>7700</v>
      </c>
      <c r="BK23" s="122">
        <f t="shared" si="22"/>
        <v>8200</v>
      </c>
      <c r="BL23" s="122">
        <f t="shared" si="22"/>
        <v>8700</v>
      </c>
      <c r="BM23" s="122">
        <f t="shared" si="22"/>
        <v>9100</v>
      </c>
      <c r="BN23" s="122"/>
      <c r="BO23" s="122"/>
      <c r="BP23" s="122"/>
    </row>
    <row r="24" spans="1:68">
      <c r="A24" s="101" t="s">
        <v>33</v>
      </c>
      <c r="B24" s="104">
        <v>6124</v>
      </c>
      <c r="C24" s="6">
        <v>6623.5</v>
      </c>
      <c r="D24" s="6">
        <v>6964.5</v>
      </c>
      <c r="E24" s="6">
        <v>7355</v>
      </c>
      <c r="F24" s="6">
        <v>7819</v>
      </c>
      <c r="G24" s="6">
        <v>8186</v>
      </c>
      <c r="H24" s="6"/>
      <c r="I24" s="6"/>
      <c r="J24" s="6"/>
      <c r="K24" s="104">
        <v>5730</v>
      </c>
      <c r="L24" s="6">
        <v>6194</v>
      </c>
      <c r="M24" s="6">
        <v>6597</v>
      </c>
      <c r="N24" s="6">
        <v>6941</v>
      </c>
      <c r="O24" s="6">
        <v>7281</v>
      </c>
      <c r="P24" s="207">
        <v>8273</v>
      </c>
      <c r="Q24" s="207">
        <v>9036</v>
      </c>
      <c r="R24" s="207">
        <v>9433</v>
      </c>
      <c r="S24" s="207">
        <v>9784</v>
      </c>
      <c r="T24" s="6">
        <f>+'[1]Summary Medians'!$C$264</f>
        <v>10317</v>
      </c>
      <c r="U24" s="217">
        <f>+'[1]Summary Medians'!$D$264</f>
        <v>11011</v>
      </c>
      <c r="V24" s="104">
        <v>2134</v>
      </c>
      <c r="W24" s="6">
        <v>2269</v>
      </c>
      <c r="X24" s="6">
        <v>2404</v>
      </c>
      <c r="Y24" s="6">
        <v>2584</v>
      </c>
      <c r="Z24" s="6">
        <v>2868.6</v>
      </c>
      <c r="AA24" s="208">
        <v>3285</v>
      </c>
      <c r="AB24" s="208">
        <v>3570</v>
      </c>
      <c r="AC24" s="208">
        <v>3735</v>
      </c>
      <c r="AD24" s="208">
        <v>3900</v>
      </c>
      <c r="AE24" s="6">
        <f>+'[1]Summary Medians'!$C$269</f>
        <v>4080</v>
      </c>
      <c r="AF24" s="344">
        <f>+'[1]Summary Medians'!$D$269</f>
        <v>4275</v>
      </c>
      <c r="AG24" s="111">
        <f t="shared" si="4"/>
        <v>11854</v>
      </c>
      <c r="AH24" s="112">
        <f t="shared" si="5"/>
        <v>12817.5</v>
      </c>
      <c r="AI24" s="112">
        <f t="shared" si="6"/>
        <v>13561.5</v>
      </c>
      <c r="AJ24" s="112">
        <f t="shared" si="7"/>
        <v>14296</v>
      </c>
      <c r="AK24" s="112">
        <f t="shared" si="8"/>
        <v>15100</v>
      </c>
      <c r="AL24" s="112">
        <f t="shared" si="9"/>
        <v>16459</v>
      </c>
      <c r="AM24" s="112"/>
      <c r="AN24" s="112"/>
      <c r="AO24" s="112"/>
      <c r="AP24" s="111">
        <f t="shared" si="10"/>
        <v>8258</v>
      </c>
      <c r="AQ24" s="112">
        <f t="shared" si="11"/>
        <v>8892.5</v>
      </c>
      <c r="AR24" s="112">
        <f t="shared" si="12"/>
        <v>9368.5</v>
      </c>
      <c r="AS24" s="112">
        <f t="shared" si="13"/>
        <v>9939</v>
      </c>
      <c r="AT24" s="112">
        <f t="shared" si="14"/>
        <v>10687.6</v>
      </c>
      <c r="AU24" s="112">
        <f t="shared" si="15"/>
        <v>11471</v>
      </c>
      <c r="AV24" s="112"/>
      <c r="AW24" s="112"/>
      <c r="AX24" s="112"/>
      <c r="AY24" s="121">
        <f t="shared" si="16"/>
        <v>11900</v>
      </c>
      <c r="AZ24" s="122">
        <f t="shared" si="17"/>
        <v>12800</v>
      </c>
      <c r="BA24" s="122">
        <f t="shared" si="18"/>
        <v>13600</v>
      </c>
      <c r="BB24" s="122">
        <f t="shared" si="19"/>
        <v>14300</v>
      </c>
      <c r="BC24" s="122">
        <f t="shared" si="20"/>
        <v>15100</v>
      </c>
      <c r="BD24" s="122">
        <f t="shared" si="21"/>
        <v>16500</v>
      </c>
      <c r="BE24" s="122"/>
      <c r="BF24" s="122"/>
      <c r="BG24" s="122"/>
      <c r="BH24" s="121">
        <f t="shared" si="22"/>
        <v>8300</v>
      </c>
      <c r="BI24" s="122">
        <f t="shared" si="22"/>
        <v>8900</v>
      </c>
      <c r="BJ24" s="122">
        <f t="shared" si="22"/>
        <v>9400</v>
      </c>
      <c r="BK24" s="122">
        <f t="shared" si="22"/>
        <v>9900</v>
      </c>
      <c r="BL24" s="122">
        <f t="shared" si="22"/>
        <v>10700</v>
      </c>
      <c r="BM24" s="122">
        <f t="shared" si="22"/>
        <v>11500</v>
      </c>
      <c r="BN24" s="122"/>
      <c r="BO24" s="122"/>
      <c r="BP24" s="122"/>
    </row>
    <row r="25" spans="1:68">
      <c r="A25" s="105" t="s">
        <v>34</v>
      </c>
      <c r="B25" s="106">
        <v>5626</v>
      </c>
      <c r="C25" s="7">
        <v>5982</v>
      </c>
      <c r="D25" s="7">
        <v>6262</v>
      </c>
      <c r="E25" s="7">
        <v>6530</v>
      </c>
      <c r="F25" s="7">
        <v>6885</v>
      </c>
      <c r="G25" s="7">
        <v>7310</v>
      </c>
      <c r="H25" s="7"/>
      <c r="I25" s="7"/>
      <c r="J25" s="7"/>
      <c r="K25" s="106">
        <v>3922</v>
      </c>
      <c r="L25" s="7">
        <v>4177</v>
      </c>
      <c r="M25" s="7">
        <v>4462</v>
      </c>
      <c r="N25" s="7">
        <v>4588</v>
      </c>
      <c r="O25" s="7">
        <v>4963</v>
      </c>
      <c r="P25" s="209">
        <v>5069</v>
      </c>
      <c r="Q25" s="286">
        <v>5348</v>
      </c>
      <c r="R25" s="286">
        <v>5775</v>
      </c>
      <c r="S25" s="286">
        <v>6109</v>
      </c>
      <c r="T25" s="7">
        <f>+'[1]Summary Medians'!$C$281</f>
        <v>6412</v>
      </c>
      <c r="U25" s="92">
        <f>+'[1]Summary Medians'!$D$281</f>
        <v>6702</v>
      </c>
      <c r="V25" s="106">
        <v>2624</v>
      </c>
      <c r="W25" s="7">
        <v>2748</v>
      </c>
      <c r="X25" s="7">
        <v>2748</v>
      </c>
      <c r="Y25" s="7">
        <v>2748</v>
      </c>
      <c r="Z25" s="7">
        <v>2878</v>
      </c>
      <c r="AA25" s="7">
        <v>2878</v>
      </c>
      <c r="AB25" s="7">
        <v>3058</v>
      </c>
      <c r="AC25" s="7">
        <v>3120</v>
      </c>
      <c r="AD25" s="7">
        <v>3336</v>
      </c>
      <c r="AE25" s="7">
        <f>+'[1]Summary Medians'!$C$286</f>
        <v>3480</v>
      </c>
      <c r="AF25" s="92">
        <f>+'[1]Summary Medians'!$D$286</f>
        <v>3696</v>
      </c>
      <c r="AG25" s="115">
        <f t="shared" si="4"/>
        <v>9548</v>
      </c>
      <c r="AH25" s="116">
        <f t="shared" si="5"/>
        <v>10159</v>
      </c>
      <c r="AI25" s="116">
        <f t="shared" si="6"/>
        <v>10724</v>
      </c>
      <c r="AJ25" s="116">
        <f t="shared" si="7"/>
        <v>11118</v>
      </c>
      <c r="AK25" s="116">
        <f t="shared" si="8"/>
        <v>11848</v>
      </c>
      <c r="AL25" s="116">
        <f t="shared" si="9"/>
        <v>12379</v>
      </c>
      <c r="AM25" s="116"/>
      <c r="AN25" s="116"/>
      <c r="AO25" s="116"/>
      <c r="AP25" s="115">
        <f t="shared" si="10"/>
        <v>8250</v>
      </c>
      <c r="AQ25" s="116">
        <f t="shared" si="11"/>
        <v>8730</v>
      </c>
      <c r="AR25" s="116">
        <f t="shared" si="12"/>
        <v>9010</v>
      </c>
      <c r="AS25" s="116">
        <f t="shared" si="13"/>
        <v>9278</v>
      </c>
      <c r="AT25" s="116">
        <f t="shared" si="14"/>
        <v>9763</v>
      </c>
      <c r="AU25" s="116">
        <f t="shared" si="15"/>
        <v>10188</v>
      </c>
      <c r="AV25" s="116"/>
      <c r="AW25" s="116"/>
      <c r="AX25" s="116"/>
      <c r="AY25" s="125">
        <f t="shared" si="16"/>
        <v>9500</v>
      </c>
      <c r="AZ25" s="126">
        <f t="shared" si="17"/>
        <v>10200</v>
      </c>
      <c r="BA25" s="126">
        <f t="shared" si="18"/>
        <v>10700</v>
      </c>
      <c r="BB25" s="126">
        <f t="shared" si="19"/>
        <v>11100</v>
      </c>
      <c r="BC25" s="126">
        <f t="shared" si="20"/>
        <v>11800</v>
      </c>
      <c r="BD25" s="126">
        <f t="shared" si="21"/>
        <v>12400</v>
      </c>
      <c r="BE25" s="126"/>
      <c r="BF25" s="126"/>
      <c r="BG25" s="126"/>
      <c r="BH25" s="125">
        <f t="shared" si="22"/>
        <v>8300</v>
      </c>
      <c r="BI25" s="126">
        <f t="shared" si="22"/>
        <v>8700</v>
      </c>
      <c r="BJ25" s="126">
        <f t="shared" si="22"/>
        <v>9000</v>
      </c>
      <c r="BK25" s="126">
        <f t="shared" si="22"/>
        <v>9300</v>
      </c>
      <c r="BL25" s="126">
        <f t="shared" si="22"/>
        <v>9800</v>
      </c>
      <c r="BM25" s="126">
        <f t="shared" si="22"/>
        <v>10200</v>
      </c>
      <c r="BN25" s="126"/>
      <c r="BO25" s="126"/>
      <c r="BP25" s="126"/>
    </row>
    <row r="26" spans="1:68">
      <c r="A26" s="222"/>
      <c r="B26" s="243"/>
      <c r="C26" s="243"/>
      <c r="D26" s="243"/>
      <c r="E26" s="243"/>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row>
    <row r="27" spans="1:68" ht="14.25">
      <c r="A27" s="244" t="s">
        <v>160</v>
      </c>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row>
    <row r="28" spans="1:68" ht="14.25">
      <c r="A28" s="244" t="s">
        <v>159</v>
      </c>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row>
    <row r="29" spans="1:68" ht="14.25">
      <c r="A29" s="244" t="s">
        <v>158</v>
      </c>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row>
    <row r="30" spans="1:68">
      <c r="A30" s="224"/>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row>
    <row r="31" spans="1:68">
      <c r="A31" s="224" t="s">
        <v>103</v>
      </c>
      <c r="B31" s="224"/>
      <c r="C31" s="224"/>
      <c r="D31" s="224"/>
      <c r="E31" s="224"/>
      <c r="F31" s="224"/>
      <c r="G31" s="224"/>
      <c r="H31" s="224"/>
      <c r="I31" s="224"/>
      <c r="J31" s="224"/>
      <c r="K31" s="224"/>
      <c r="L31" s="222"/>
      <c r="M31" s="222"/>
      <c r="N31" s="222"/>
      <c r="O31" s="222"/>
      <c r="P31" s="222"/>
      <c r="Q31" s="222"/>
      <c r="R31" s="222"/>
      <c r="S31" s="222"/>
      <c r="T31" s="222"/>
      <c r="U31" s="222"/>
      <c r="V31" s="224"/>
      <c r="W31" s="222"/>
      <c r="X31" s="222"/>
      <c r="Y31" s="222"/>
      <c r="Z31" s="222"/>
      <c r="AA31" s="222"/>
      <c r="AB31" s="222"/>
      <c r="AC31" s="222"/>
      <c r="AD31" s="222"/>
      <c r="AE31" s="222"/>
      <c r="AF31" s="222"/>
      <c r="AG31" s="224"/>
      <c r="AH31" s="222"/>
      <c r="AI31" s="222"/>
      <c r="AJ31" s="222"/>
      <c r="AK31" s="222"/>
      <c r="AL31" s="222"/>
      <c r="AM31" s="222"/>
      <c r="AN31" s="222"/>
      <c r="AO31" s="222"/>
      <c r="AP31" s="224"/>
      <c r="AQ31" s="222"/>
      <c r="AR31" s="222"/>
      <c r="AS31" s="222"/>
      <c r="AT31" s="222"/>
      <c r="AU31" s="222"/>
      <c r="AV31" s="222"/>
      <c r="AW31" s="222"/>
      <c r="AX31" s="222"/>
      <c r="AY31" s="224"/>
      <c r="AZ31" s="222"/>
      <c r="BA31" s="222"/>
      <c r="BB31" s="222"/>
      <c r="BC31" s="222"/>
      <c r="BD31" s="222"/>
      <c r="BE31" s="222"/>
      <c r="BF31" s="222"/>
      <c r="BG31" s="222"/>
      <c r="BH31" s="224"/>
      <c r="BI31" s="222"/>
      <c r="BJ31" s="222"/>
      <c r="BK31" s="222"/>
      <c r="BL31" s="222"/>
      <c r="BM31" s="222"/>
      <c r="BN31" s="222"/>
      <c r="BO31" s="222"/>
      <c r="BP31" s="222"/>
    </row>
    <row r="32" spans="1:68">
      <c r="A32" s="222"/>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K32" s="224"/>
      <c r="BL32" s="224"/>
      <c r="BM32" s="224"/>
      <c r="BN32" s="224"/>
      <c r="BO32" s="224"/>
      <c r="BP32" s="224"/>
    </row>
    <row r="33" spans="1:1">
      <c r="A33" s="248" t="s">
        <v>161</v>
      </c>
    </row>
  </sheetData>
  <phoneticPr fontId="12" type="noConversion"/>
  <pageMargins left="0.7" right="0.7" top="0.75" bottom="0.75" header="0.3" footer="0.3"/>
  <pageSetup scale="80" fitToWidth="2" orientation="landscape" r:id="rId1"/>
  <colBreaks count="1" manualBreakCount="1">
    <brk id="3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Table 62</vt:lpstr>
      <vt:lpstr>Table 63</vt:lpstr>
      <vt:lpstr>Table 64</vt:lpstr>
      <vt:lpstr>TuitionData-4Yr</vt:lpstr>
      <vt:lpstr>TuitionData-2Yr</vt:lpstr>
      <vt:lpstr>Constant $</vt:lpstr>
      <vt:lpstr>Median H Income Data</vt:lpstr>
      <vt:lpstr>Median fam income by quintile</vt:lpstr>
      <vt:lpstr>Cost of Attendance for Goals</vt:lpstr>
      <vt:lpstr>'Cost of Attendance for Goals'!Print_Area</vt:lpstr>
      <vt:lpstr>'Table 62'!Print_Area</vt:lpstr>
      <vt:lpstr>'Table 63'!Print_Area</vt:lpstr>
      <vt:lpstr>'Table 64'!Print_Area</vt:lpstr>
      <vt:lpstr>'TuitionData-4Yr'!Print_Area</vt:lpstr>
      <vt:lpstr>'Constant $'!Print_Titles</vt:lpstr>
      <vt:lpstr>'Cost of Attendance for Goals'!Print_Titles</vt:lpstr>
      <vt:lpstr>'Median fam income by quintile'!Print_Titles</vt:lpstr>
      <vt:lpstr>'TuitionData-4Yr'!Print_Titles</vt:lpstr>
      <vt:lpstr>'Table 62'!T_1</vt:lpstr>
      <vt:lpstr>'Table 64'!T_2</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2000</dc:title>
  <dc:creator>Lisa Cowan</dc:creator>
  <cp:lastModifiedBy>Christiana Datubo-Brown</cp:lastModifiedBy>
  <cp:lastPrinted>2015-06-09T17:36:58Z</cp:lastPrinted>
  <dcterms:created xsi:type="dcterms:W3CDTF">1999-04-08T15:35:40Z</dcterms:created>
  <dcterms:modified xsi:type="dcterms:W3CDTF">2019-07-09T17:05:37Z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2018-09-27T16:22:15.4587612Z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