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FactBooks\4_Affordability\"/>
    </mc:Choice>
  </mc:AlternateContent>
  <xr:revisionPtr revIDLastSave="0" documentId="13_ncr:1_{BDAD8725-63F2-4962-AE9D-58B6D869709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able 72" sheetId="4" r:id="rId1"/>
    <sheet name="CollegeInSight_1213" sheetId="6" r:id="rId2"/>
    <sheet name="CollegeInSight_1314" sheetId="7" r:id="rId3"/>
    <sheet name="CollegeInSight_1415" sheetId="8" r:id="rId4"/>
    <sheet name="CollegeInSight_1516" sheetId="10" r:id="rId5"/>
  </sheets>
  <definedNames>
    <definedName name="_xlnm.Print_Area" localSheetId="0">'Table 72'!$A$1:$F$70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7" i="7" l="1"/>
  <c r="R7" i="7"/>
  <c r="E57" i="4"/>
  <c r="E43" i="4"/>
  <c r="E28" i="4"/>
  <c r="E10" i="4"/>
  <c r="E63" i="10" l="1"/>
  <c r="M52" i="10"/>
  <c r="L52" i="10"/>
  <c r="K52" i="10"/>
  <c r="J52" i="10"/>
  <c r="O52" i="10" s="1"/>
  <c r="G52" i="10"/>
  <c r="F52" i="10"/>
  <c r="D52" i="10"/>
  <c r="E52" i="10" s="1"/>
  <c r="C52" i="10"/>
  <c r="M38" i="10"/>
  <c r="L38" i="10"/>
  <c r="K38" i="10"/>
  <c r="J38" i="10"/>
  <c r="O38" i="10" s="1"/>
  <c r="G38" i="10"/>
  <c r="F38" i="10"/>
  <c r="D38" i="10"/>
  <c r="P38" i="10" s="1"/>
  <c r="C38" i="10"/>
  <c r="M23" i="10"/>
  <c r="L23" i="10"/>
  <c r="K23" i="10"/>
  <c r="J23" i="10"/>
  <c r="G23" i="10"/>
  <c r="F23" i="10"/>
  <c r="D23" i="10"/>
  <c r="P23" i="10" s="1"/>
  <c r="C23" i="10"/>
  <c r="R62" i="10"/>
  <c r="Q62" i="10"/>
  <c r="P62" i="10"/>
  <c r="O62" i="10"/>
  <c r="R61" i="10"/>
  <c r="Q61" i="10"/>
  <c r="P61" i="10"/>
  <c r="O61" i="10"/>
  <c r="R60" i="10"/>
  <c r="Q60" i="10"/>
  <c r="P60" i="10"/>
  <c r="O60" i="10"/>
  <c r="R59" i="10"/>
  <c r="Q59" i="10"/>
  <c r="P59" i="10"/>
  <c r="O59" i="10"/>
  <c r="R58" i="10"/>
  <c r="Q58" i="10"/>
  <c r="P58" i="10"/>
  <c r="O58" i="10"/>
  <c r="R57" i="10"/>
  <c r="Q57" i="10"/>
  <c r="P57" i="10"/>
  <c r="O57" i="10"/>
  <c r="R56" i="10"/>
  <c r="Q56" i="10"/>
  <c r="P56" i="10"/>
  <c r="O56" i="10"/>
  <c r="R55" i="10"/>
  <c r="Q55" i="10"/>
  <c r="P55" i="10"/>
  <c r="O55" i="10"/>
  <c r="R54" i="10"/>
  <c r="Q54" i="10"/>
  <c r="P54" i="10"/>
  <c r="O54" i="10"/>
  <c r="R52" i="10"/>
  <c r="Q52" i="10"/>
  <c r="R51" i="10"/>
  <c r="Q51" i="10"/>
  <c r="P51" i="10"/>
  <c r="O51" i="10"/>
  <c r="R49" i="10"/>
  <c r="Q49" i="10"/>
  <c r="P49" i="10"/>
  <c r="O49" i="10"/>
  <c r="R47" i="10"/>
  <c r="Q47" i="10"/>
  <c r="P47" i="10"/>
  <c r="O47" i="10"/>
  <c r="R46" i="10"/>
  <c r="Q46" i="10"/>
  <c r="P46" i="10"/>
  <c r="O46" i="10"/>
  <c r="R45" i="10"/>
  <c r="Q45" i="10"/>
  <c r="P45" i="10"/>
  <c r="O45" i="10"/>
  <c r="R44" i="10"/>
  <c r="Q44" i="10"/>
  <c r="P44" i="10"/>
  <c r="O44" i="10"/>
  <c r="R43" i="10"/>
  <c r="Q43" i="10"/>
  <c r="P43" i="10"/>
  <c r="O43" i="10"/>
  <c r="R42" i="10"/>
  <c r="Q42" i="10"/>
  <c r="P42" i="10"/>
  <c r="O42" i="10"/>
  <c r="R41" i="10"/>
  <c r="Q41" i="10"/>
  <c r="P41" i="10"/>
  <c r="O41" i="10"/>
  <c r="R40" i="10"/>
  <c r="Q40" i="10"/>
  <c r="P40" i="10"/>
  <c r="O40" i="10"/>
  <c r="R38" i="10"/>
  <c r="Q38" i="10"/>
  <c r="R37" i="10"/>
  <c r="Q37" i="10"/>
  <c r="P37" i="10"/>
  <c r="O37" i="10"/>
  <c r="R36" i="10"/>
  <c r="Q36" i="10"/>
  <c r="P36" i="10"/>
  <c r="O36" i="10"/>
  <c r="R35" i="10"/>
  <c r="Q35" i="10"/>
  <c r="P35" i="10"/>
  <c r="O35" i="10"/>
  <c r="R34" i="10"/>
  <c r="Q34" i="10"/>
  <c r="P34" i="10"/>
  <c r="O34" i="10"/>
  <c r="R32" i="10"/>
  <c r="Q32" i="10"/>
  <c r="P32" i="10"/>
  <c r="O32" i="10"/>
  <c r="R31" i="10"/>
  <c r="Q31" i="10"/>
  <c r="P31" i="10"/>
  <c r="O31" i="10"/>
  <c r="R30" i="10"/>
  <c r="Q30" i="10"/>
  <c r="P30" i="10"/>
  <c r="O30" i="10"/>
  <c r="R29" i="10"/>
  <c r="Q29" i="10"/>
  <c r="P29" i="10"/>
  <c r="O29" i="10"/>
  <c r="R28" i="10"/>
  <c r="Q28" i="10"/>
  <c r="P28" i="10"/>
  <c r="O28" i="10"/>
  <c r="R27" i="10"/>
  <c r="Q27" i="10"/>
  <c r="P27" i="10"/>
  <c r="O27" i="10"/>
  <c r="R26" i="10"/>
  <c r="Q26" i="10"/>
  <c r="P26" i="10"/>
  <c r="O26" i="10"/>
  <c r="R23" i="10"/>
  <c r="Q23" i="10"/>
  <c r="O23" i="10"/>
  <c r="R22" i="10"/>
  <c r="Q22" i="10"/>
  <c r="P22" i="10"/>
  <c r="O22" i="10"/>
  <c r="R21" i="10"/>
  <c r="Q21" i="10"/>
  <c r="P21" i="10"/>
  <c r="O21" i="10"/>
  <c r="R20" i="10"/>
  <c r="Q20" i="10"/>
  <c r="P20" i="10"/>
  <c r="O20" i="10"/>
  <c r="R19" i="10"/>
  <c r="Q19" i="10"/>
  <c r="P19" i="10"/>
  <c r="O19" i="10"/>
  <c r="R18" i="10"/>
  <c r="Q18" i="10"/>
  <c r="P18" i="10"/>
  <c r="O18" i="10"/>
  <c r="R17" i="10"/>
  <c r="Q17" i="10"/>
  <c r="P17" i="10"/>
  <c r="O17" i="10"/>
  <c r="R16" i="10"/>
  <c r="Q16" i="10"/>
  <c r="P16" i="10"/>
  <c r="O16" i="10"/>
  <c r="R15" i="10"/>
  <c r="Q15" i="10"/>
  <c r="P15" i="10"/>
  <c r="O15" i="10"/>
  <c r="R14" i="10"/>
  <c r="Q14" i="10"/>
  <c r="P14" i="10"/>
  <c r="O14" i="10"/>
  <c r="R13" i="10"/>
  <c r="Q13" i="10"/>
  <c r="P13" i="10"/>
  <c r="O13" i="10"/>
  <c r="R12" i="10"/>
  <c r="Q12" i="10"/>
  <c r="P12" i="10"/>
  <c r="O12" i="10"/>
  <c r="R11" i="10"/>
  <c r="Q11" i="10"/>
  <c r="P11" i="10"/>
  <c r="O11" i="10"/>
  <c r="R10" i="10"/>
  <c r="Q10" i="10"/>
  <c r="P10" i="10"/>
  <c r="O10" i="10"/>
  <c r="R8" i="10"/>
  <c r="Q8" i="10"/>
  <c r="P8" i="10"/>
  <c r="O8" i="10"/>
  <c r="R7" i="10"/>
  <c r="Q7" i="10"/>
  <c r="P7" i="10"/>
  <c r="O7" i="10"/>
  <c r="R5" i="10"/>
  <c r="Q5" i="10"/>
  <c r="P5" i="10"/>
  <c r="O5" i="10"/>
  <c r="R4" i="10"/>
  <c r="Q4" i="10"/>
  <c r="P4" i="10"/>
  <c r="O4" i="10"/>
  <c r="M5" i="10"/>
  <c r="L5" i="10"/>
  <c r="K5" i="10"/>
  <c r="J5" i="10"/>
  <c r="E62" i="10"/>
  <c r="E61" i="10"/>
  <c r="E60" i="10"/>
  <c r="E59" i="10"/>
  <c r="E58" i="10"/>
  <c r="E57" i="10"/>
  <c r="E56" i="10"/>
  <c r="E55" i="10"/>
  <c r="E54" i="10"/>
  <c r="E51" i="10"/>
  <c r="E49" i="10"/>
  <c r="E47" i="10"/>
  <c r="E46" i="10"/>
  <c r="E45" i="10"/>
  <c r="E44" i="10"/>
  <c r="E43" i="10"/>
  <c r="E42" i="10"/>
  <c r="E41" i="10"/>
  <c r="E40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4" i="10"/>
  <c r="G5" i="10"/>
  <c r="F5" i="10"/>
  <c r="D5" i="10"/>
  <c r="E5" i="10" s="1"/>
  <c r="C5" i="10"/>
  <c r="G5" i="8"/>
  <c r="P52" i="10" l="1"/>
  <c r="E38" i="10"/>
  <c r="E23" i="10"/>
  <c r="C57" i="4"/>
  <c r="C43" i="4"/>
  <c r="C28" i="4"/>
  <c r="C10" i="4"/>
  <c r="E62" i="8"/>
  <c r="E61" i="8"/>
  <c r="E60" i="8"/>
  <c r="E59" i="8"/>
  <c r="E58" i="8"/>
  <c r="E57" i="8"/>
  <c r="E56" i="8"/>
  <c r="E55" i="8"/>
  <c r="E54" i="8"/>
  <c r="E52" i="8"/>
  <c r="E51" i="8"/>
  <c r="E50" i="8"/>
  <c r="E49" i="8"/>
  <c r="E47" i="8"/>
  <c r="E46" i="8"/>
  <c r="E45" i="8"/>
  <c r="E44" i="8"/>
  <c r="E43" i="8"/>
  <c r="E42" i="8"/>
  <c r="E41" i="8"/>
  <c r="E40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4" i="8"/>
  <c r="O55" i="8"/>
  <c r="P55" i="8"/>
  <c r="Q55" i="8"/>
  <c r="R55" i="8"/>
  <c r="O56" i="8"/>
  <c r="P56" i="8"/>
  <c r="Q56" i="8"/>
  <c r="R56" i="8"/>
  <c r="O57" i="8"/>
  <c r="P57" i="8"/>
  <c r="Q57" i="8"/>
  <c r="R57" i="8"/>
  <c r="O58" i="8"/>
  <c r="P58" i="8"/>
  <c r="Q58" i="8"/>
  <c r="R58" i="8"/>
  <c r="O49" i="8"/>
  <c r="P49" i="8"/>
  <c r="Q49" i="8"/>
  <c r="R49" i="8"/>
  <c r="O50" i="8"/>
  <c r="P50" i="8"/>
  <c r="Q50" i="8"/>
  <c r="R50" i="8"/>
  <c r="O51" i="8"/>
  <c r="P51" i="8"/>
  <c r="Q51" i="8"/>
  <c r="R51" i="8"/>
  <c r="O29" i="8"/>
  <c r="P29" i="8"/>
  <c r="Q29" i="8"/>
  <c r="R29" i="8"/>
  <c r="O30" i="8"/>
  <c r="P30" i="8"/>
  <c r="Q30" i="8"/>
  <c r="R30" i="8"/>
  <c r="O31" i="8"/>
  <c r="P31" i="8"/>
  <c r="Q31" i="8"/>
  <c r="R31" i="8"/>
  <c r="O32" i="8"/>
  <c r="P32" i="8"/>
  <c r="Q32" i="8"/>
  <c r="R32" i="8"/>
  <c r="O33" i="8"/>
  <c r="P33" i="8"/>
  <c r="Q33" i="8"/>
  <c r="R33" i="8"/>
  <c r="O34" i="8"/>
  <c r="P34" i="8"/>
  <c r="Q34" i="8"/>
  <c r="R34" i="8"/>
  <c r="O35" i="8"/>
  <c r="P35" i="8"/>
  <c r="Q35" i="8"/>
  <c r="R35" i="8"/>
  <c r="O36" i="8"/>
  <c r="P36" i="8"/>
  <c r="Q36" i="8"/>
  <c r="R36" i="8"/>
  <c r="O37" i="8"/>
  <c r="P37" i="8"/>
  <c r="Q37" i="8"/>
  <c r="R37" i="8"/>
  <c r="M52" i="8"/>
  <c r="L52" i="8"/>
  <c r="K52" i="8"/>
  <c r="J52" i="8"/>
  <c r="G52" i="8"/>
  <c r="F52" i="8"/>
  <c r="D52" i="8"/>
  <c r="P52" i="8" s="1"/>
  <c r="C52" i="8"/>
  <c r="O52" i="8" s="1"/>
  <c r="M38" i="8"/>
  <c r="R38" i="8" s="1"/>
  <c r="L38" i="8"/>
  <c r="Q38" i="8" s="1"/>
  <c r="K38" i="8"/>
  <c r="J38" i="8"/>
  <c r="G38" i="8"/>
  <c r="F38" i="8"/>
  <c r="D38" i="8"/>
  <c r="P38" i="8" s="1"/>
  <c r="C38" i="8"/>
  <c r="O38" i="8" s="1"/>
  <c r="M23" i="8"/>
  <c r="L23" i="8"/>
  <c r="K23" i="8"/>
  <c r="J23" i="8"/>
  <c r="G23" i="8"/>
  <c r="F23" i="8"/>
  <c r="D23" i="8"/>
  <c r="C23" i="8"/>
  <c r="M5" i="8"/>
  <c r="L5" i="8"/>
  <c r="Q5" i="8" s="1"/>
  <c r="K5" i="8"/>
  <c r="J5" i="8"/>
  <c r="F5" i="8"/>
  <c r="D5" i="8"/>
  <c r="E5" i="8" s="1"/>
  <c r="C5" i="8"/>
  <c r="O5" i="8" s="1"/>
  <c r="R62" i="8"/>
  <c r="Q62" i="8"/>
  <c r="P62" i="8"/>
  <c r="O62" i="8"/>
  <c r="R61" i="8"/>
  <c r="Q61" i="8"/>
  <c r="P61" i="8"/>
  <c r="O61" i="8"/>
  <c r="R60" i="8"/>
  <c r="Q60" i="8"/>
  <c r="P60" i="8"/>
  <c r="O60" i="8"/>
  <c r="R59" i="8"/>
  <c r="Q59" i="8"/>
  <c r="P59" i="8"/>
  <c r="O59" i="8"/>
  <c r="R54" i="8"/>
  <c r="Q54" i="8"/>
  <c r="P54" i="8"/>
  <c r="O54" i="8"/>
  <c r="R47" i="8"/>
  <c r="Q47" i="8"/>
  <c r="P47" i="8"/>
  <c r="O47" i="8"/>
  <c r="R46" i="8"/>
  <c r="Q46" i="8"/>
  <c r="P46" i="8"/>
  <c r="O46" i="8"/>
  <c r="R45" i="8"/>
  <c r="Q45" i="8"/>
  <c r="P45" i="8"/>
  <c r="O45" i="8"/>
  <c r="R44" i="8"/>
  <c r="Q44" i="8"/>
  <c r="P44" i="8"/>
  <c r="O44" i="8"/>
  <c r="R43" i="8"/>
  <c r="Q43" i="8"/>
  <c r="P43" i="8"/>
  <c r="O43" i="8"/>
  <c r="R42" i="8"/>
  <c r="Q42" i="8"/>
  <c r="P42" i="8"/>
  <c r="O42" i="8"/>
  <c r="R41" i="8"/>
  <c r="Q41" i="8"/>
  <c r="P41" i="8"/>
  <c r="O41" i="8"/>
  <c r="R40" i="8"/>
  <c r="Q40" i="8"/>
  <c r="P40" i="8"/>
  <c r="O40" i="8"/>
  <c r="R28" i="8"/>
  <c r="Q28" i="8"/>
  <c r="P28" i="8"/>
  <c r="O28" i="8"/>
  <c r="R27" i="8"/>
  <c r="Q27" i="8"/>
  <c r="P27" i="8"/>
  <c r="O27" i="8"/>
  <c r="R26" i="8"/>
  <c r="Q26" i="8"/>
  <c r="P26" i="8"/>
  <c r="O26" i="8"/>
  <c r="R22" i="8"/>
  <c r="Q22" i="8"/>
  <c r="P22" i="8"/>
  <c r="O22" i="8"/>
  <c r="R21" i="8"/>
  <c r="Q21" i="8"/>
  <c r="P21" i="8"/>
  <c r="O21" i="8"/>
  <c r="R20" i="8"/>
  <c r="Q20" i="8"/>
  <c r="P20" i="8"/>
  <c r="O20" i="8"/>
  <c r="R19" i="8"/>
  <c r="Q19" i="8"/>
  <c r="P19" i="8"/>
  <c r="O19" i="8"/>
  <c r="R18" i="8"/>
  <c r="Q18" i="8"/>
  <c r="P18" i="8"/>
  <c r="O18" i="8"/>
  <c r="R17" i="8"/>
  <c r="Q17" i="8"/>
  <c r="P17" i="8"/>
  <c r="O17" i="8"/>
  <c r="R16" i="8"/>
  <c r="Q16" i="8"/>
  <c r="P16" i="8"/>
  <c r="O16" i="8"/>
  <c r="R15" i="8"/>
  <c r="Q15" i="8"/>
  <c r="P15" i="8"/>
  <c r="O15" i="8"/>
  <c r="R14" i="8"/>
  <c r="Q14" i="8"/>
  <c r="P14" i="8"/>
  <c r="O14" i="8"/>
  <c r="R13" i="8"/>
  <c r="Q13" i="8"/>
  <c r="P13" i="8"/>
  <c r="O13" i="8"/>
  <c r="R12" i="8"/>
  <c r="Q12" i="8"/>
  <c r="P12" i="8"/>
  <c r="O12" i="8"/>
  <c r="R11" i="8"/>
  <c r="Q11" i="8"/>
  <c r="P11" i="8"/>
  <c r="O11" i="8"/>
  <c r="R10" i="8"/>
  <c r="Q10" i="8"/>
  <c r="P10" i="8"/>
  <c r="O10" i="8"/>
  <c r="R8" i="8"/>
  <c r="Q8" i="8"/>
  <c r="P8" i="8"/>
  <c r="O8" i="8"/>
  <c r="R7" i="8"/>
  <c r="Q7" i="8"/>
  <c r="P7" i="8"/>
  <c r="O7" i="8"/>
  <c r="R4" i="8"/>
  <c r="Q4" i="8"/>
  <c r="P4" i="8"/>
  <c r="O4" i="8"/>
  <c r="Q52" i="8" l="1"/>
  <c r="R5" i="8"/>
  <c r="R23" i="8"/>
  <c r="E38" i="8"/>
  <c r="Q23" i="8"/>
  <c r="R52" i="8"/>
  <c r="P23" i="8"/>
  <c r="P5" i="8"/>
  <c r="O23" i="8"/>
  <c r="R62" i="7" l="1"/>
  <c r="Q62" i="7"/>
  <c r="P62" i="7"/>
  <c r="O62" i="7"/>
  <c r="E62" i="7"/>
  <c r="R61" i="7"/>
  <c r="Q61" i="7"/>
  <c r="P61" i="7"/>
  <c r="O61" i="7"/>
  <c r="E61" i="7"/>
  <c r="R60" i="7"/>
  <c r="Q60" i="7"/>
  <c r="P60" i="7"/>
  <c r="O60" i="7"/>
  <c r="E60" i="7"/>
  <c r="R59" i="7"/>
  <c r="Q59" i="7"/>
  <c r="P59" i="7"/>
  <c r="O59" i="7"/>
  <c r="E59" i="7"/>
  <c r="R58" i="7"/>
  <c r="Q58" i="7"/>
  <c r="P58" i="7"/>
  <c r="O58" i="7"/>
  <c r="E58" i="7"/>
  <c r="R57" i="7"/>
  <c r="Q57" i="7"/>
  <c r="P57" i="7"/>
  <c r="O57" i="7"/>
  <c r="E57" i="7"/>
  <c r="R56" i="7"/>
  <c r="Q56" i="7"/>
  <c r="P56" i="7"/>
  <c r="O56" i="7"/>
  <c r="E56" i="7"/>
  <c r="E55" i="7"/>
  <c r="R54" i="7"/>
  <c r="Q54" i="7"/>
  <c r="P54" i="7"/>
  <c r="O54" i="7"/>
  <c r="E54" i="7"/>
  <c r="M52" i="7"/>
  <c r="L52" i="7"/>
  <c r="K52" i="7"/>
  <c r="J52" i="7"/>
  <c r="G52" i="7"/>
  <c r="R52" i="7" s="1"/>
  <c r="F52" i="7"/>
  <c r="Q52" i="7" s="1"/>
  <c r="D52" i="7"/>
  <c r="P52" i="7" s="1"/>
  <c r="C52" i="7"/>
  <c r="R51" i="7"/>
  <c r="Q51" i="7"/>
  <c r="P51" i="7"/>
  <c r="O51" i="7"/>
  <c r="E51" i="7"/>
  <c r="R50" i="7"/>
  <c r="Q50" i="7"/>
  <c r="P50" i="7"/>
  <c r="O50" i="7"/>
  <c r="E50" i="7"/>
  <c r="R49" i="7"/>
  <c r="Q49" i="7"/>
  <c r="P49" i="7"/>
  <c r="O49" i="7"/>
  <c r="E49" i="7"/>
  <c r="R47" i="7"/>
  <c r="Q47" i="7"/>
  <c r="P47" i="7"/>
  <c r="O47" i="7"/>
  <c r="E47" i="7"/>
  <c r="R46" i="7"/>
  <c r="Q46" i="7"/>
  <c r="P46" i="7"/>
  <c r="O46" i="7"/>
  <c r="E46" i="7"/>
  <c r="R45" i="7"/>
  <c r="Q45" i="7"/>
  <c r="P45" i="7"/>
  <c r="O45" i="7"/>
  <c r="E45" i="7"/>
  <c r="R44" i="7"/>
  <c r="Q44" i="7"/>
  <c r="P44" i="7"/>
  <c r="O44" i="7"/>
  <c r="E44" i="7"/>
  <c r="R43" i="7"/>
  <c r="Q43" i="7"/>
  <c r="P43" i="7"/>
  <c r="O43" i="7"/>
  <c r="E43" i="7"/>
  <c r="R42" i="7"/>
  <c r="Q42" i="7"/>
  <c r="P42" i="7"/>
  <c r="O42" i="7"/>
  <c r="E42" i="7"/>
  <c r="R41" i="7"/>
  <c r="Q41" i="7"/>
  <c r="P41" i="7"/>
  <c r="O41" i="7"/>
  <c r="E41" i="7"/>
  <c r="R40" i="7"/>
  <c r="Q40" i="7"/>
  <c r="P40" i="7"/>
  <c r="O40" i="7"/>
  <c r="E40" i="7"/>
  <c r="M38" i="7"/>
  <c r="L38" i="7"/>
  <c r="K38" i="7"/>
  <c r="J38" i="7"/>
  <c r="G38" i="7"/>
  <c r="R38" i="7" s="1"/>
  <c r="F38" i="7"/>
  <c r="Q38" i="7" s="1"/>
  <c r="D38" i="7"/>
  <c r="P38" i="7" s="1"/>
  <c r="C38" i="7"/>
  <c r="O38" i="7" s="1"/>
  <c r="R37" i="7"/>
  <c r="Q37" i="7"/>
  <c r="P37" i="7"/>
  <c r="O37" i="7"/>
  <c r="E37" i="7"/>
  <c r="R36" i="7"/>
  <c r="Q36" i="7"/>
  <c r="P36" i="7"/>
  <c r="O36" i="7"/>
  <c r="E36" i="7"/>
  <c r="E35" i="7"/>
  <c r="R34" i="7"/>
  <c r="Q34" i="7"/>
  <c r="P34" i="7"/>
  <c r="O34" i="7"/>
  <c r="E34" i="7"/>
  <c r="R33" i="7"/>
  <c r="Q33" i="7"/>
  <c r="P33" i="7"/>
  <c r="O33" i="7"/>
  <c r="E33" i="7"/>
  <c r="R32" i="7"/>
  <c r="Q32" i="7"/>
  <c r="P32" i="7"/>
  <c r="O32" i="7"/>
  <c r="E32" i="7"/>
  <c r="R31" i="7"/>
  <c r="Q31" i="7"/>
  <c r="P31" i="7"/>
  <c r="O31" i="7"/>
  <c r="E31" i="7"/>
  <c r="E30" i="7"/>
  <c r="E29" i="7"/>
  <c r="R28" i="7"/>
  <c r="Q28" i="7"/>
  <c r="P28" i="7"/>
  <c r="O28" i="7"/>
  <c r="E28" i="7"/>
  <c r="R27" i="7"/>
  <c r="Q27" i="7"/>
  <c r="P27" i="7"/>
  <c r="O27" i="7"/>
  <c r="E27" i="7"/>
  <c r="R26" i="7"/>
  <c r="Q26" i="7"/>
  <c r="P26" i="7"/>
  <c r="O26" i="7"/>
  <c r="E26" i="7"/>
  <c r="R25" i="7"/>
  <c r="Q25" i="7"/>
  <c r="P25" i="7"/>
  <c r="O25" i="7"/>
  <c r="E25" i="7"/>
  <c r="M23" i="7"/>
  <c r="L23" i="7"/>
  <c r="K23" i="7"/>
  <c r="J23" i="7"/>
  <c r="G23" i="7"/>
  <c r="F23" i="7"/>
  <c r="D23" i="7"/>
  <c r="C23" i="7"/>
  <c r="R22" i="7"/>
  <c r="Q22" i="7"/>
  <c r="P22" i="7"/>
  <c r="O22" i="7"/>
  <c r="E22" i="7"/>
  <c r="R21" i="7"/>
  <c r="Q21" i="7"/>
  <c r="P21" i="7"/>
  <c r="O21" i="7"/>
  <c r="E21" i="7"/>
  <c r="R20" i="7"/>
  <c r="Q20" i="7"/>
  <c r="P20" i="7"/>
  <c r="O20" i="7"/>
  <c r="E20" i="7"/>
  <c r="R19" i="7"/>
  <c r="Q19" i="7"/>
  <c r="P19" i="7"/>
  <c r="O19" i="7"/>
  <c r="E19" i="7"/>
  <c r="R18" i="7"/>
  <c r="Q18" i="7"/>
  <c r="P18" i="7"/>
  <c r="O18" i="7"/>
  <c r="E18" i="7"/>
  <c r="R17" i="7"/>
  <c r="Q17" i="7"/>
  <c r="P17" i="7"/>
  <c r="O17" i="7"/>
  <c r="E17" i="7"/>
  <c r="R16" i="7"/>
  <c r="Q16" i="7"/>
  <c r="P16" i="7"/>
  <c r="O16" i="7"/>
  <c r="E16" i="7"/>
  <c r="R15" i="7"/>
  <c r="Q15" i="7"/>
  <c r="P15" i="7"/>
  <c r="O15" i="7"/>
  <c r="E15" i="7"/>
  <c r="R14" i="7"/>
  <c r="Q14" i="7"/>
  <c r="P14" i="7"/>
  <c r="O14" i="7"/>
  <c r="E14" i="7"/>
  <c r="R13" i="7"/>
  <c r="Q13" i="7"/>
  <c r="P13" i="7"/>
  <c r="O13" i="7"/>
  <c r="E13" i="7"/>
  <c r="R12" i="7"/>
  <c r="Q12" i="7"/>
  <c r="P12" i="7"/>
  <c r="O12" i="7"/>
  <c r="E12" i="7"/>
  <c r="R11" i="7"/>
  <c r="Q11" i="7"/>
  <c r="P11" i="7"/>
  <c r="O11" i="7"/>
  <c r="E11" i="7"/>
  <c r="R10" i="7"/>
  <c r="Q10" i="7"/>
  <c r="P10" i="7"/>
  <c r="O10" i="7"/>
  <c r="E10" i="7"/>
  <c r="P9" i="7"/>
  <c r="O9" i="7"/>
  <c r="E9" i="7"/>
  <c r="R8" i="7"/>
  <c r="Q8" i="7"/>
  <c r="P8" i="7"/>
  <c r="O8" i="7"/>
  <c r="E8" i="7"/>
  <c r="P7" i="7"/>
  <c r="O7" i="7"/>
  <c r="E7" i="7"/>
  <c r="M5" i="7"/>
  <c r="L5" i="7"/>
  <c r="K5" i="7"/>
  <c r="J5" i="7"/>
  <c r="G5" i="7"/>
  <c r="R5" i="7" s="1"/>
  <c r="F5" i="7"/>
  <c r="D5" i="7"/>
  <c r="C5" i="7"/>
  <c r="R4" i="7"/>
  <c r="Q4" i="7"/>
  <c r="P4" i="7"/>
  <c r="O4" i="7"/>
  <c r="E4" i="7"/>
  <c r="P23" i="7" l="1"/>
  <c r="Q23" i="7"/>
  <c r="P5" i="7"/>
  <c r="R23" i="7"/>
  <c r="O5" i="7"/>
  <c r="Q5" i="7"/>
  <c r="O23" i="7"/>
  <c r="O52" i="7"/>
  <c r="E38" i="7"/>
  <c r="E5" i="7"/>
  <c r="E52" i="7"/>
  <c r="E23" i="7"/>
  <c r="E4" i="6" l="1"/>
  <c r="O4" i="6"/>
  <c r="P4" i="6"/>
  <c r="Q4" i="6"/>
  <c r="R4" i="6"/>
  <c r="C6" i="6"/>
  <c r="D6" i="6"/>
  <c r="P6" i="6" s="1"/>
  <c r="E6" i="6"/>
  <c r="F6" i="6"/>
  <c r="G6" i="6"/>
  <c r="J6" i="6"/>
  <c r="K6" i="6"/>
  <c r="L6" i="6"/>
  <c r="Q6" i="6" s="1"/>
  <c r="M6" i="6"/>
  <c r="E7" i="6"/>
  <c r="O7" i="6"/>
  <c r="P7" i="6"/>
  <c r="Q7" i="6"/>
  <c r="R7" i="6"/>
  <c r="E8" i="6"/>
  <c r="O8" i="6"/>
  <c r="P8" i="6"/>
  <c r="Q8" i="6"/>
  <c r="R8" i="6"/>
  <c r="E9" i="6"/>
  <c r="O9" i="6"/>
  <c r="P9" i="6"/>
  <c r="Q9" i="6"/>
  <c r="R9" i="6"/>
  <c r="E10" i="6"/>
  <c r="O10" i="6"/>
  <c r="P10" i="6"/>
  <c r="Q10" i="6"/>
  <c r="R10" i="6"/>
  <c r="E11" i="6"/>
  <c r="O11" i="6"/>
  <c r="P11" i="6"/>
  <c r="Q11" i="6"/>
  <c r="R11" i="6"/>
  <c r="E12" i="6"/>
  <c r="O12" i="6"/>
  <c r="P12" i="6"/>
  <c r="Q12" i="6"/>
  <c r="R12" i="6"/>
  <c r="E13" i="6"/>
  <c r="O13" i="6"/>
  <c r="P13" i="6"/>
  <c r="Q13" i="6"/>
  <c r="R13" i="6"/>
  <c r="E14" i="6"/>
  <c r="O14" i="6"/>
  <c r="P14" i="6"/>
  <c r="Q14" i="6"/>
  <c r="R14" i="6"/>
  <c r="E15" i="6"/>
  <c r="O15" i="6"/>
  <c r="P15" i="6"/>
  <c r="Q15" i="6"/>
  <c r="R15" i="6"/>
  <c r="E16" i="6"/>
  <c r="O16" i="6"/>
  <c r="P16" i="6"/>
  <c r="Q16" i="6"/>
  <c r="R16" i="6"/>
  <c r="E17" i="6"/>
  <c r="O17" i="6"/>
  <c r="P17" i="6"/>
  <c r="Q17" i="6"/>
  <c r="R17" i="6"/>
  <c r="E18" i="6"/>
  <c r="O18" i="6"/>
  <c r="P18" i="6"/>
  <c r="Q18" i="6"/>
  <c r="R18" i="6"/>
  <c r="E19" i="6"/>
  <c r="O19" i="6"/>
  <c r="P19" i="6"/>
  <c r="Q19" i="6"/>
  <c r="R19" i="6"/>
  <c r="E20" i="6"/>
  <c r="O20" i="6"/>
  <c r="P20" i="6"/>
  <c r="Q20" i="6"/>
  <c r="R20" i="6"/>
  <c r="E21" i="6"/>
  <c r="O21" i="6"/>
  <c r="P21" i="6"/>
  <c r="Q21" i="6"/>
  <c r="R21" i="6"/>
  <c r="E22" i="6"/>
  <c r="O22" i="6"/>
  <c r="P22" i="6"/>
  <c r="Q22" i="6"/>
  <c r="R22" i="6"/>
  <c r="C24" i="6"/>
  <c r="D24" i="6"/>
  <c r="E24" i="6" s="1"/>
  <c r="F24" i="6"/>
  <c r="G24" i="6"/>
  <c r="J24" i="6"/>
  <c r="K24" i="6"/>
  <c r="L24" i="6"/>
  <c r="M24" i="6"/>
  <c r="P24" i="6"/>
  <c r="E25" i="6"/>
  <c r="O25" i="6"/>
  <c r="P25" i="6"/>
  <c r="Q25" i="6"/>
  <c r="R25" i="6"/>
  <c r="E26" i="6"/>
  <c r="O26" i="6"/>
  <c r="P26" i="6"/>
  <c r="Q26" i="6"/>
  <c r="R26" i="6"/>
  <c r="E27" i="6"/>
  <c r="O27" i="6"/>
  <c r="P27" i="6"/>
  <c r="Q27" i="6"/>
  <c r="R27" i="6"/>
  <c r="E28" i="6"/>
  <c r="O28" i="6"/>
  <c r="P28" i="6"/>
  <c r="Q28" i="6"/>
  <c r="R28" i="6"/>
  <c r="E29" i="6"/>
  <c r="O29" i="6"/>
  <c r="P29" i="6"/>
  <c r="Q29" i="6"/>
  <c r="R29" i="6"/>
  <c r="E30" i="6"/>
  <c r="O30" i="6"/>
  <c r="P30" i="6"/>
  <c r="Q30" i="6"/>
  <c r="R30" i="6"/>
  <c r="E31" i="6"/>
  <c r="O31" i="6"/>
  <c r="P31" i="6"/>
  <c r="Q31" i="6"/>
  <c r="R31" i="6"/>
  <c r="E32" i="6"/>
  <c r="O32" i="6"/>
  <c r="P32" i="6"/>
  <c r="Q32" i="6"/>
  <c r="R32" i="6"/>
  <c r="E33" i="6"/>
  <c r="O33" i="6"/>
  <c r="P33" i="6"/>
  <c r="Q33" i="6"/>
  <c r="R33" i="6"/>
  <c r="E34" i="6"/>
  <c r="O34" i="6"/>
  <c r="P34" i="6"/>
  <c r="Q34" i="6"/>
  <c r="R34" i="6"/>
  <c r="E35" i="6"/>
  <c r="O35" i="6"/>
  <c r="P35" i="6"/>
  <c r="Q35" i="6"/>
  <c r="R35" i="6"/>
  <c r="E36" i="6"/>
  <c r="O36" i="6"/>
  <c r="P36" i="6"/>
  <c r="Q36" i="6"/>
  <c r="R36" i="6"/>
  <c r="E37" i="6"/>
  <c r="O37" i="6"/>
  <c r="P37" i="6"/>
  <c r="Q37" i="6"/>
  <c r="R37" i="6"/>
  <c r="C39" i="6"/>
  <c r="D39" i="6"/>
  <c r="E39" i="6" s="1"/>
  <c r="F39" i="6"/>
  <c r="G39" i="6"/>
  <c r="R39" i="6" s="1"/>
  <c r="J39" i="6"/>
  <c r="O39" i="6" s="1"/>
  <c r="K39" i="6"/>
  <c r="L39" i="6"/>
  <c r="M39" i="6"/>
  <c r="E40" i="6"/>
  <c r="O40" i="6"/>
  <c r="P40" i="6"/>
  <c r="Q40" i="6"/>
  <c r="R40" i="6"/>
  <c r="E41" i="6"/>
  <c r="O41" i="6"/>
  <c r="P41" i="6"/>
  <c r="Q41" i="6"/>
  <c r="R41" i="6"/>
  <c r="E42" i="6"/>
  <c r="O42" i="6"/>
  <c r="P42" i="6"/>
  <c r="Q42" i="6"/>
  <c r="R42" i="6"/>
  <c r="E43" i="6"/>
  <c r="O43" i="6"/>
  <c r="P43" i="6"/>
  <c r="Q43" i="6"/>
  <c r="R43" i="6"/>
  <c r="E44" i="6"/>
  <c r="O44" i="6"/>
  <c r="P44" i="6"/>
  <c r="Q44" i="6"/>
  <c r="R44" i="6"/>
  <c r="E45" i="6"/>
  <c r="O45" i="6"/>
  <c r="P45" i="6"/>
  <c r="Q45" i="6"/>
  <c r="R45" i="6"/>
  <c r="E46" i="6"/>
  <c r="O46" i="6"/>
  <c r="P46" i="6"/>
  <c r="Q46" i="6"/>
  <c r="R46" i="6"/>
  <c r="E47" i="6"/>
  <c r="O47" i="6"/>
  <c r="P47" i="6"/>
  <c r="Q47" i="6"/>
  <c r="R47" i="6"/>
  <c r="E48" i="6"/>
  <c r="O48" i="6"/>
  <c r="P48" i="6"/>
  <c r="Q48" i="6"/>
  <c r="R48" i="6"/>
  <c r="E49" i="6"/>
  <c r="O49" i="6"/>
  <c r="P49" i="6"/>
  <c r="Q49" i="6"/>
  <c r="R49" i="6"/>
  <c r="E50" i="6"/>
  <c r="O50" i="6"/>
  <c r="P50" i="6"/>
  <c r="Q50" i="6"/>
  <c r="R50" i="6"/>
  <c r="E51" i="6"/>
  <c r="O51" i="6"/>
  <c r="P51" i="6"/>
  <c r="Q51" i="6"/>
  <c r="R51" i="6"/>
  <c r="C53" i="6"/>
  <c r="O53" i="6" s="1"/>
  <c r="D53" i="6"/>
  <c r="E53" i="6"/>
  <c r="F53" i="6"/>
  <c r="G53" i="6"/>
  <c r="J53" i="6"/>
  <c r="K53" i="6"/>
  <c r="L53" i="6"/>
  <c r="M53" i="6"/>
  <c r="R53" i="6" s="1"/>
  <c r="E54" i="6"/>
  <c r="O54" i="6"/>
  <c r="P54" i="6"/>
  <c r="Q54" i="6"/>
  <c r="R54" i="6"/>
  <c r="E55" i="6"/>
  <c r="O55" i="6"/>
  <c r="P55" i="6"/>
  <c r="Q55" i="6"/>
  <c r="R55" i="6"/>
  <c r="E56" i="6"/>
  <c r="O56" i="6"/>
  <c r="P56" i="6"/>
  <c r="Q56" i="6"/>
  <c r="R56" i="6"/>
  <c r="E57" i="6"/>
  <c r="O57" i="6"/>
  <c r="P57" i="6"/>
  <c r="Q57" i="6"/>
  <c r="R57" i="6"/>
  <c r="E58" i="6"/>
  <c r="O58" i="6"/>
  <c r="P58" i="6"/>
  <c r="Q58" i="6"/>
  <c r="R58" i="6"/>
  <c r="E59" i="6"/>
  <c r="O59" i="6"/>
  <c r="P59" i="6"/>
  <c r="Q59" i="6"/>
  <c r="R59" i="6"/>
  <c r="E60" i="6"/>
  <c r="O60" i="6"/>
  <c r="P60" i="6"/>
  <c r="Q60" i="6"/>
  <c r="R60" i="6"/>
  <c r="E61" i="6"/>
  <c r="O61" i="6"/>
  <c r="P61" i="6"/>
  <c r="Q61" i="6"/>
  <c r="R61" i="6"/>
  <c r="E62" i="6"/>
  <c r="O62" i="6"/>
  <c r="P62" i="6"/>
  <c r="Q62" i="6"/>
  <c r="R62" i="6"/>
  <c r="E64" i="6"/>
  <c r="O64" i="6"/>
  <c r="P64" i="6"/>
  <c r="Q64" i="6"/>
  <c r="R64" i="6"/>
  <c r="P53" i="6" l="1"/>
  <c r="R24" i="6"/>
  <c r="O6" i="6"/>
  <c r="R6" i="6"/>
  <c r="O24" i="6"/>
  <c r="Q53" i="6"/>
  <c r="Q39" i="6"/>
  <c r="Q24" i="6"/>
  <c r="P39" i="6"/>
</calcChain>
</file>

<file path=xl/sharedStrings.xml><?xml version="1.0" encoding="utf-8"?>
<sst xmlns="http://schemas.openxmlformats.org/spreadsheetml/2006/main" count="1032" uniqueCount="160">
  <si>
    <t>2007-08</t>
  </si>
  <si>
    <t>Washington</t>
  </si>
  <si>
    <t>Wyoming</t>
  </si>
  <si>
    <t>New York</t>
  </si>
  <si>
    <t>Delaware</t>
  </si>
  <si>
    <t>California</t>
  </si>
  <si>
    <t>Indiana</t>
  </si>
  <si>
    <t>Name</t>
  </si>
  <si>
    <t>Percent of graduates with debt</t>
  </si>
  <si>
    <t>Percent of graduates borrowing federal loans</t>
  </si>
  <si>
    <t>Average debt of graduates in federal loans</t>
  </si>
  <si>
    <t>Average debt of graduates</t>
  </si>
  <si>
    <t>SREB states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</si>
  <si>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</si>
  <si>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</si>
  <si>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</si>
  <si>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</si>
  <si>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</si>
  <si>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</si>
  <si>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</si>
  <si>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</si>
  <si>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</si>
  <si>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</si>
  <si>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</si>
  <si>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</si>
  <si>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</si>
  <si>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</si>
  <si>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</si>
  <si>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</si>
  <si>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</si>
  <si>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</si>
  <si>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</si>
  <si>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</si>
  <si>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</si>
  <si>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</si>
  <si>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</si>
  <si>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</si>
  <si>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</si>
  <si>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</si>
  <si>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Midwest</t>
  </si>
  <si>
    <t>Illinois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</si>
  <si>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</si>
  <si>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</si>
  <si>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</si>
  <si>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</si>
  <si>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</si>
  <si>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</si>
  <si>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</si>
  <si>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</si>
  <si>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</si>
  <si>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</si>
  <si>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</si>
  <si>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</si>
  <si>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</si>
  <si>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</si>
  <si>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</si>
  <si>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</si>
  <si>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Pennsylvania</t>
  </si>
  <si>
    <t>Rhode Island</t>
  </si>
  <si>
    <t>Vermont</t>
  </si>
  <si>
    <t>District of Columbia</t>
  </si>
  <si>
    <t>at Public Four-Year Colleges and Universities</t>
  </si>
  <si>
    <t>50 states and D.C.</t>
  </si>
  <si>
    <t>Percent Change</t>
  </si>
  <si>
    <t>Percent of Graduates With Debt</t>
  </si>
  <si>
    <t>Percentage Point Change</t>
  </si>
  <si>
    <t>Average Debt of Graduates With Debt</t>
  </si>
  <si>
    <t xml:space="preserve">Source: </t>
  </si>
  <si>
    <t xml:space="preserve">  as a percent of U.S.</t>
  </si>
  <si>
    <t>2012-13</t>
  </si>
  <si>
    <t>N/A</t>
  </si>
  <si>
    <t xml:space="preserve">  All data may be reproduced, with attribution, subject to restrictions under the Creative Commons license. </t>
  </si>
  <si>
    <t xml:space="preserve">  and Undergraduate Databases, (c) 2014 Peterson's, a Nelnet company, all rights reserved.</t>
  </si>
  <si>
    <t xml:space="preserve">  Student debt and undergraduate financial aid data are licensed from Peterson's Undergraduate Financial Aid</t>
  </si>
  <si>
    <t xml:space="preserve">  Derived variables and aggregate figures for states, sectors, and other groupings of colleges were calculated as described under "About the Data."</t>
  </si>
  <si>
    <t>Most college-level data are taken directly from U.S. Department of Education sources and the Common Data Set (CDS).</t>
  </si>
  <si>
    <t>Citation: The Institute for College Access &amp; Success, College InSight, http://www.college-insight.org.</t>
  </si>
  <si>
    <t>District of Columbia - Public, 4-year or above</t>
  </si>
  <si>
    <t>Vermont - Public, 4-year or above</t>
  </si>
  <si>
    <t>Rhode Island - Public, 4-year or above</t>
  </si>
  <si>
    <t>Pennsylvania - Public, 4-year or above</t>
  </si>
  <si>
    <t>New York - Public, 4-year or above</t>
  </si>
  <si>
    <t>New Jersey - Public, 4-year or above</t>
  </si>
  <si>
    <t>New Hampshire - Public, 4-year or above</t>
  </si>
  <si>
    <t>Massachusetts - Public, 4-year or above</t>
  </si>
  <si>
    <t>Maine - Public, 4-year or above</t>
  </si>
  <si>
    <t>Connecticut - Public, 4-year or above</t>
  </si>
  <si>
    <t>NORTHEAST</t>
  </si>
  <si>
    <t>Wisconsin - Public, 4-year or above</t>
  </si>
  <si>
    <t>South Dakota - Public, 4-year or above</t>
  </si>
  <si>
    <t>Ohio - Public, 4-year or above</t>
  </si>
  <si>
    <t>North Dakota - Public, 4-year or above</t>
  </si>
  <si>
    <t>Nebraska - Public, 4-year or above</t>
  </si>
  <si>
    <t>Missouri - Public, 4-year or above</t>
  </si>
  <si>
    <t>Minnesota - Public, 4-year or above</t>
  </si>
  <si>
    <t>Michigan - Public, 4-year or above</t>
  </si>
  <si>
    <t>Kansas - Public, 4-year or above</t>
  </si>
  <si>
    <t>Iowa - Public, 4-year or above</t>
  </si>
  <si>
    <t>Indiana - Public, 4-year or above</t>
  </si>
  <si>
    <t>Illinois - Public, 4-year or above</t>
  </si>
  <si>
    <t>MIDWEST</t>
  </si>
  <si>
    <t>Wyoming - Public, 4-year or above</t>
  </si>
  <si>
    <t>Washington - Public, 4-year or above</t>
  </si>
  <si>
    <t>Utah - Public, 4-year or above</t>
  </si>
  <si>
    <t>Oregon - Public, 4-year or above</t>
  </si>
  <si>
    <t>New Mexico - Public, 4-year or above</t>
  </si>
  <si>
    <t>Nevada - Public, 4-year or above</t>
  </si>
  <si>
    <t>Montana - Public, 4-year or above</t>
  </si>
  <si>
    <t>Idaho - Public, 4-year or above</t>
  </si>
  <si>
    <t>Hawaii - Public, 4-year or above</t>
  </si>
  <si>
    <t>Colorado - Public, 4-year or above</t>
  </si>
  <si>
    <t>California - Public, 4-year or above</t>
  </si>
  <si>
    <t>Arizona - Public, 4-year or above</t>
  </si>
  <si>
    <t>Alaska - Public, 4-year or above</t>
  </si>
  <si>
    <t>WEST</t>
  </si>
  <si>
    <t>West Virginia - Public, 4-year or above</t>
  </si>
  <si>
    <t>Virginia - Public, 4-year or above</t>
  </si>
  <si>
    <t>Texas - Public, 4-year or above</t>
  </si>
  <si>
    <t>Tennessee - Public, 4-year or above</t>
  </si>
  <si>
    <t>South Carolina - Public, 4-year or above</t>
  </si>
  <si>
    <t>Oklahoma - Public, 4-year or above</t>
  </si>
  <si>
    <t>North Carolina - Public, 4-year or above</t>
  </si>
  <si>
    <t>Mississippi - Public, 4-year or above</t>
  </si>
  <si>
    <t>Maryland - Public, 4-year or above</t>
  </si>
  <si>
    <t>Louisiana - Public, 4-year or above</t>
  </si>
  <si>
    <t>Kentucky - Public, 4-year or above</t>
  </si>
  <si>
    <t>Georgia - Public, 4-year or above</t>
  </si>
  <si>
    <t>Florida - Public, 4-year or above</t>
  </si>
  <si>
    <t>Delaware - Public, 4-year or above</t>
  </si>
  <si>
    <t>Arkansas - Public, 4-year or above</t>
  </si>
  <si>
    <t>Alabama - Public, 4-year or above</t>
  </si>
  <si>
    <t>SREB</t>
  </si>
  <si>
    <t>Nation - Public, 4-year or above</t>
  </si>
  <si>
    <t>CHANGE IN Percent of graduates borrowing federal loans</t>
  </si>
  <si>
    <t>% CHANGE IN Average debt of graduates in federal loans</t>
  </si>
  <si>
    <t>CHANGE IN Percent of graduates with debt</t>
  </si>
  <si>
    <t>% CHANGE IN Average debt of graduates</t>
  </si>
  <si>
    <t>Year</t>
  </si>
  <si>
    <t>Table generated on 06/04/2015</t>
  </si>
  <si>
    <t>—</t>
  </si>
  <si>
    <t>Average Minimum Debt of College Graduates</t>
  </si>
  <si>
    <t>"—" indicates not available, due to one or two years of missing data.</t>
  </si>
  <si>
    <t>2013-14</t>
  </si>
  <si>
    <t>NEW SOURCE in 2015</t>
  </si>
  <si>
    <t>Table generated on 08/02/2016</t>
  </si>
  <si>
    <t>Nation</t>
  </si>
  <si>
    <t>2008-09</t>
  </si>
  <si>
    <t xml:space="preserve">  and Undergraduate Databases, (c) 2015 Peterson's, a Nelnet company, all rights reserved.</t>
  </si>
  <si>
    <t>2014-15</t>
  </si>
  <si>
    <t>Table generated on 10/08/2018</t>
  </si>
  <si>
    <t xml:space="preserve">  and Undergraduate Databases, (c) 2018 Peterson's LLC, all rights reserved.</t>
  </si>
  <si>
    <t xml:space="preserve">  All data may be reproduced, with attribution, subject to the restrictions of our Creative Commons license (https://creativecommons.org/licenses/by-nc-nd/3.0/). </t>
  </si>
  <si>
    <t>2009-10</t>
  </si>
  <si>
    <t>2015-16</t>
  </si>
  <si>
    <t>Since 2010-11</t>
  </si>
  <si>
    <t>Table generated on 10/09/2018</t>
  </si>
  <si>
    <t>2010-11</t>
  </si>
  <si>
    <r>
      <t xml:space="preserve">The Institute for College Access &amp; Success, College InSight,  
database (2018) — http://college-insight.org. Student debt and undergraduate financial aid data are licensed from Peterson's Undergraduate Financial Aid and Undergraduate Databases, </t>
    </r>
    <r>
      <rPr>
        <sz val="10"/>
        <color theme="1"/>
        <rFont val="Calibri"/>
        <family val="2"/>
      </rPr>
      <t>©</t>
    </r>
    <r>
      <rPr>
        <sz val="10"/>
        <color theme="1"/>
        <rFont val="Arial"/>
        <family val="2"/>
      </rPr>
      <t xml:space="preserve"> 2018 Peterson's, a Nelnet company, all rights reserved. All data may be reproduced, with attribution, subject to restrictions under the Creative Commons license.</t>
    </r>
  </si>
  <si>
    <t xml:space="preserve">  Dec 2018</t>
  </si>
  <si>
    <t>Table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</si>
</sst>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1"/>
      <color rgb="FF0070C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top"/>
    </xf>
    <xf numFmtId="0" fontId="0" fillId="0" borderId="10" xfId="0" applyBorder="1"/>
    <xf numFmtId="3" fontId="19" fillId="0" borderId="14" xfId="0" applyNumberFormat="1" applyFont="1" applyBorder="1"/>
    <xf numFmtId="3" fontId="19" fillId="0" borderId="0" xfId="0" applyNumberFormat="1" applyFont="1"/>
    <xf numFmtId="3" fontId="19" fillId="33" borderId="0" xfId="0" applyNumberFormat="1" applyFont="1" applyFill="1"/>
    <xf numFmtId="3" fontId="19" fillId="33" borderId="14" xfId="0" applyNumberFormat="1" applyFont="1" applyFill="1" applyBorder="1"/>
    <xf numFmtId="3" fontId="19" fillId="0" borderId="15" xfId="0" applyNumberFormat="1" applyFont="1" applyBorder="1"/>
    <xf numFmtId="3" fontId="19" fillId="0" borderId="11" xfId="0" applyNumberFormat="1" applyFont="1" applyBorder="1"/>
    <xf numFmtId="0" fontId="0" fillId="0" borderId="14" xfId="0" applyBorder="1"/>
    <xf numFmtId="0" fontId="0" fillId="0" borderId="0" xfId="0" applyAlignment="1">
      <alignment horizontal="center" wrapText="1"/>
    </xf>
    <xf numFmtId="0" fontId="0" fillId="0" borderId="11" xfId="0" applyBorder="1" applyAlignment="1">
      <alignment horizontal="centerContinuous" wrapText="1"/>
    </xf>
    <xf numFmtId="3" fontId="19" fillId="0" borderId="12" xfId="0" applyNumberFormat="1" applyFont="1" applyBorder="1"/>
    <xf numFmtId="3" fontId="19" fillId="33" borderId="10" xfId="0" applyNumberFormat="1" applyFont="1" applyFill="1" applyBorder="1"/>
    <xf numFmtId="3" fontId="19" fillId="0" borderId="10" xfId="0" applyNumberFormat="1" applyFont="1" applyBorder="1"/>
    <xf numFmtId="3" fontId="19" fillId="0" borderId="16" xfId="0" applyNumberFormat="1" applyFont="1" applyBorder="1"/>
    <xf numFmtId="165" fontId="19" fillId="0" borderId="14" xfId="0" applyNumberFormat="1" applyFont="1" applyBorder="1"/>
    <xf numFmtId="165" fontId="19" fillId="0" borderId="0" xfId="0" applyNumberFormat="1" applyFont="1"/>
    <xf numFmtId="165" fontId="19" fillId="33" borderId="0" xfId="0" applyNumberFormat="1" applyFont="1" applyFill="1" applyAlignment="1">
      <alignment horizontal="right"/>
    </xf>
    <xf numFmtId="165" fontId="19" fillId="0" borderId="0" xfId="0" applyNumberFormat="1" applyFont="1" applyAlignment="1">
      <alignment horizontal="right"/>
    </xf>
    <xf numFmtId="165" fontId="19" fillId="0" borderId="14" xfId="0" applyNumberFormat="1" applyFont="1" applyBorder="1" applyAlignment="1">
      <alignment horizontal="right"/>
    </xf>
    <xf numFmtId="165" fontId="19" fillId="33" borderId="14" xfId="0" applyNumberFormat="1" applyFont="1" applyFill="1" applyBorder="1" applyAlignment="1">
      <alignment horizontal="right"/>
    </xf>
    <xf numFmtId="165" fontId="19" fillId="0" borderId="15" xfId="0" applyNumberFormat="1" applyFont="1" applyBorder="1" applyAlignment="1">
      <alignment horizontal="right"/>
    </xf>
    <xf numFmtId="0" fontId="0" fillId="0" borderId="13" xfId="0" applyBorder="1" applyAlignment="1">
      <alignment horizontal="centerContinuous" wrapText="1"/>
    </xf>
    <xf numFmtId="3" fontId="19" fillId="0" borderId="12" xfId="0" applyNumberFormat="1" applyFont="1" applyBorder="1" applyAlignment="1">
      <alignment horizontal="right"/>
    </xf>
    <xf numFmtId="3" fontId="19" fillId="33" borderId="10" xfId="0" applyNumberFormat="1" applyFont="1" applyFill="1" applyBorder="1" applyAlignment="1">
      <alignment horizontal="right"/>
    </xf>
    <xf numFmtId="3" fontId="19" fillId="0" borderId="10" xfId="0" applyNumberFormat="1" applyFont="1" applyBorder="1" applyAlignment="1">
      <alignment horizontal="right"/>
    </xf>
    <xf numFmtId="3" fontId="19" fillId="33" borderId="12" xfId="0" applyNumberFormat="1" applyFont="1" applyFill="1" applyBorder="1" applyAlignment="1">
      <alignment horizontal="right"/>
    </xf>
    <xf numFmtId="3" fontId="19" fillId="0" borderId="16" xfId="0" applyNumberFormat="1" applyFont="1" applyBorder="1" applyAlignment="1">
      <alignment horizontal="right"/>
    </xf>
    <xf numFmtId="3" fontId="19" fillId="0" borderId="13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165" fontId="19" fillId="0" borderId="14" xfId="0" applyNumberFormat="1" applyFont="1" applyBorder="1" applyAlignment="1">
      <alignment horizontal="center"/>
    </xf>
    <xf numFmtId="165" fontId="19" fillId="0" borderId="15" xfId="0" applyNumberFormat="1" applyFont="1" applyBorder="1" applyAlignment="1">
      <alignment horizontal="center"/>
    </xf>
    <xf numFmtId="165" fontId="19" fillId="33" borderId="0" xfId="0" applyNumberFormat="1" applyFont="1" applyFill="1" applyAlignment="1">
      <alignment horizontal="center"/>
    </xf>
    <xf numFmtId="165" fontId="19" fillId="0" borderId="0" xfId="0" applyNumberFormat="1" applyFont="1" applyAlignment="1">
      <alignment horizontal="center"/>
    </xf>
    <xf numFmtId="165" fontId="19" fillId="33" borderId="14" xfId="0" applyNumberFormat="1" applyFont="1" applyFill="1" applyBorder="1" applyAlignment="1">
      <alignment horizontal="center"/>
    </xf>
    <xf numFmtId="165" fontId="19" fillId="0" borderId="11" xfId="0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20" fillId="0" borderId="0" xfId="0" applyFont="1"/>
    <xf numFmtId="3" fontId="19" fillId="0" borderId="11" xfId="0" applyNumberFormat="1" applyFont="1" applyBorder="1" applyAlignment="1">
      <alignment horizontal="right"/>
    </xf>
    <xf numFmtId="0" fontId="1" fillId="0" borderId="0" xfId="42"/>
    <xf numFmtId="164" fontId="21" fillId="0" borderId="0" xfId="43" applyNumberFormat="1" applyFont="1"/>
    <xf numFmtId="0" fontId="21" fillId="0" borderId="0" xfId="42" applyFont="1"/>
    <xf numFmtId="166" fontId="21" fillId="0" borderId="0" xfId="43" applyNumberFormat="1" applyFont="1"/>
    <xf numFmtId="0" fontId="1" fillId="0" borderId="0" xfId="42" applyAlignment="1">
      <alignment wrapText="1"/>
    </xf>
    <xf numFmtId="2" fontId="1" fillId="0" borderId="0" xfId="42" applyNumberFormat="1"/>
    <xf numFmtId="0" fontId="19" fillId="0" borderId="0" xfId="0" applyFont="1" applyAlignment="1">
      <alignment vertical="top"/>
    </xf>
    <xf numFmtId="49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165" fontId="23" fillId="0" borderId="0" xfId="0" applyNumberFormat="1" applyFont="1"/>
    <xf numFmtId="0" fontId="23" fillId="0" borderId="0" xfId="0" applyFont="1" applyAlignment="1">
      <alignment wrapText="1"/>
    </xf>
    <xf numFmtId="0" fontId="23" fillId="0" borderId="0" xfId="0" applyFont="1"/>
    <xf numFmtId="164" fontId="0" fillId="33" borderId="0" xfId="0" applyNumberFormat="1" applyFill="1" applyAlignment="1">
      <alignment horizontal="center"/>
    </xf>
    <xf numFmtId="3" fontId="19" fillId="0" borderId="14" xfId="0" applyNumberFormat="1" applyFont="1" applyBorder="1" applyAlignment="1">
      <alignment horizontal="right"/>
    </xf>
    <xf numFmtId="0" fontId="0" fillId="0" borderId="14" xfId="0" applyBorder="1" applyAlignment="1">
      <alignment horizontal="center" wrapText="1"/>
    </xf>
    <xf numFmtId="165" fontId="19" fillId="0" borderId="10" xfId="0" applyNumberFormat="1" applyFont="1" applyFill="1" applyBorder="1"/>
    <xf numFmtId="165" fontId="19" fillId="0" borderId="0" xfId="0" applyNumberFormat="1" applyFont="1" applyFill="1"/>
    <xf numFmtId="0" fontId="0" fillId="0" borderId="0" xfId="0" applyAlignment="1">
      <alignment horizontal="left" vertical="top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Percent 2" xfId="43" xr:uid="{00000000-0005-0000-0000-000028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000CC"/>
      <color rgb="FF0000FF"/>
      <color rgb="FF00FF00"/>
      <color rgb="FF006600"/>
      <color rgb="FF99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of Graduates with Debt, 2013-14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7171296296296296"/>
          <c:w val="0.92494575678040247"/>
          <c:h val="0.77736111111111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72'!$A$8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72'!$C$8</c:f>
              <c:numCache>
                <c:formatCode>#,##0.0</c:formatCode>
                <c:ptCount val="1"/>
                <c:pt idx="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A-418D-BD02-37B74FF03D99}"/>
            </c:ext>
          </c:extLst>
        </c:ser>
        <c:ser>
          <c:idx val="1"/>
          <c:order val="1"/>
          <c:tx>
            <c:strRef>
              <c:f>'Table 72'!$A$9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72'!$C$9</c:f>
              <c:numCache>
                <c:formatCode>#,##0.0</c:formatCode>
                <c:ptCount val="1"/>
                <c:pt idx="0">
                  <c:v>56.8125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EA-418D-BD02-37B74FF03D99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72'!$C$11</c:f>
              <c:numCache>
                <c:formatCode>#,##0.0</c:formatCode>
                <c:ptCount val="1"/>
                <c:pt idx="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EA-418D-BD02-37B74FF03D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0228224"/>
        <c:axId val="130229760"/>
      </c:barChart>
      <c:catAx>
        <c:axId val="130228224"/>
        <c:scaling>
          <c:orientation val="minMax"/>
        </c:scaling>
        <c:delete val="1"/>
        <c:axPos val="b"/>
        <c:majorTickMark val="out"/>
        <c:minorTickMark val="none"/>
        <c:tickLblPos val="none"/>
        <c:crossAx val="130229760"/>
        <c:crosses val="autoZero"/>
        <c:auto val="1"/>
        <c:lblAlgn val="ctr"/>
        <c:lblOffset val="100"/>
        <c:noMultiLvlLbl val="0"/>
      </c:catAx>
      <c:valAx>
        <c:axId val="130229760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130228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3834645669291326E-2"/>
          <c:y val="0.14315106445027706"/>
          <c:w val="0.78894313210848643"/>
          <c:h val="7.9855278506853297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Average Debt of Graduates with Debt, 2013-14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72'!$A$8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72'!$E$8</c:f>
              <c:numCache>
                <c:formatCode>#,##0</c:formatCode>
                <c:ptCount val="1"/>
                <c:pt idx="0">
                  <c:v>27291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3-47A6-A66F-44AE87692A02}"/>
            </c:ext>
          </c:extLst>
        </c:ser>
        <c:ser>
          <c:idx val="1"/>
          <c:order val="1"/>
          <c:tx>
            <c:strRef>
              <c:f>'Table 72'!$A$9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dLbl>
              <c:idx val="0"/>
              <c:numFmt formatCode="&quot;$&quot;#,##0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A63-47A6-A66F-44AE87692A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72'!$E$9</c:f>
              <c:numCache>
                <c:formatCode>#,##0</c:formatCode>
                <c:ptCount val="1"/>
                <c:pt idx="0">
                  <c:v>27332.625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63-47A6-A66F-44AE87692A02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72'!$E$11</c:f>
              <c:numCache>
                <c:formatCode>#,##0</c:formatCode>
                <c:ptCount val="1"/>
                <c:pt idx="0">
                  <c:v>31612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63-47A6-A66F-44AE87692A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0274048"/>
        <c:axId val="130275584"/>
      </c:barChart>
      <c:catAx>
        <c:axId val="130274048"/>
        <c:scaling>
          <c:orientation val="minMax"/>
        </c:scaling>
        <c:delete val="1"/>
        <c:axPos val="b"/>
        <c:majorTickMark val="out"/>
        <c:minorTickMark val="none"/>
        <c:tickLblPos val="none"/>
        <c:crossAx val="130275584"/>
        <c:crosses val="autoZero"/>
        <c:auto val="1"/>
        <c:lblAlgn val="ctr"/>
        <c:lblOffset val="100"/>
        <c:noMultiLvlLbl val="0"/>
      </c:catAx>
      <c:valAx>
        <c:axId val="13027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130274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 Change from 2008-09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4871794871794872E-2"/>
          <c:y val="0.34259259259259262"/>
          <c:w val="0.87820512820512819"/>
          <c:h val="0.5925925925925926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'Table 72'!$A$8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72'!$D$8</c:f>
              <c:numCache>
                <c:formatCode>#,##0.0</c:formatCode>
                <c:ptCount val="1"/>
                <c:pt idx="0">
                  <c:v>2.0000000000000018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8-459B-8105-B7366507BA63}"/>
            </c:ext>
          </c:extLst>
        </c:ser>
        <c:ser>
          <c:idx val="1"/>
          <c:order val="1"/>
          <c:tx>
            <c:strRef>
              <c:f>'Table 72'!$A$9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72'!$D$9</c:f>
              <c:numCache>
                <c:formatCode>#,##0.0</c:formatCode>
                <c:ptCount val="1"/>
                <c:pt idx="0">
                  <c:v>3.4791666666666554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8-459B-8105-B7366507BA63}"/>
            </c:ext>
          </c:extLst>
        </c:ser>
        <c:ser>
          <c:idx val="0"/>
          <c:order val="2"/>
          <c:tx>
            <c:v>State</c:v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72'!$D$11</c:f>
              <c:numCache>
                <c:formatCode>#,##0.0</c:formatCode>
                <c:ptCount val="1"/>
                <c:pt idx="0">
                  <c:v>-3.0000000000000027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8-459B-8105-B7366507BA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0913408"/>
        <c:axId val="130914944"/>
      </c:barChart>
      <c:catAx>
        <c:axId val="130913408"/>
        <c:scaling>
          <c:orientation val="minMax"/>
        </c:scaling>
        <c:delete val="1"/>
        <c:axPos val="l"/>
        <c:majorTickMark val="out"/>
        <c:minorTickMark val="none"/>
        <c:tickLblPos val="none"/>
        <c:crossAx val="130914944"/>
        <c:crosses val="autoZero"/>
        <c:auto val="1"/>
        <c:lblAlgn val="ctr"/>
        <c:lblOffset val="100"/>
        <c:noMultiLvlLbl val="0"/>
      </c:catAx>
      <c:valAx>
        <c:axId val="130914944"/>
        <c:scaling>
          <c:orientation val="minMax"/>
          <c:max val="40"/>
        </c:scaling>
        <c:delete val="1"/>
        <c:axPos val="b"/>
        <c:numFmt formatCode="#,##0.0" sourceLinked="1"/>
        <c:majorTickMark val="out"/>
        <c:minorTickMark val="none"/>
        <c:tickLblPos val="none"/>
        <c:crossAx val="130913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 Change from 2008-09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2051282051282048E-2"/>
          <c:y val="0.34259259259259262"/>
          <c:w val="0.89102564102564108"/>
          <c:h val="0.5925925925925926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'Table 72'!$A$8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72'!$F$8</c:f>
              <c:numCache>
                <c:formatCode>#,##0.0</c:formatCode>
                <c:ptCount val="1"/>
                <c:pt idx="0">
                  <c:v>18.163318323519224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1-4F84-BDC1-0DD8B4EFE68E}"/>
            </c:ext>
          </c:extLst>
        </c:ser>
        <c:ser>
          <c:idx val="1"/>
          <c:order val="1"/>
          <c:tx>
            <c:strRef>
              <c:f>'Table 72'!$A$9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72'!$F$9</c:f>
              <c:numCache>
                <c:formatCode>#,##0.0</c:formatCode>
                <c:ptCount val="1"/>
                <c:pt idx="0">
                  <c:v>24.302485810958309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1-4F84-BDC1-0DD8B4EFE68E}"/>
            </c:ext>
          </c:extLst>
        </c:ser>
        <c:ser>
          <c:idx val="0"/>
          <c:order val="2"/>
          <c:tx>
            <c:v>State</c:v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72'!$F$11</c:f>
              <c:numCache>
                <c:formatCode>#,##0.0</c:formatCode>
                <c:ptCount val="1"/>
                <c:pt idx="0">
                  <c:v>21.959876543209877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71-4F84-BDC1-0DD8B4EFE6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2847104"/>
        <c:axId val="132848640"/>
      </c:barChart>
      <c:catAx>
        <c:axId val="132847104"/>
        <c:scaling>
          <c:orientation val="minMax"/>
        </c:scaling>
        <c:delete val="1"/>
        <c:axPos val="l"/>
        <c:majorTickMark val="out"/>
        <c:minorTickMark val="none"/>
        <c:tickLblPos val="none"/>
        <c:crossAx val="132848640"/>
        <c:crosses val="autoZero"/>
        <c:auto val="1"/>
        <c:lblAlgn val="ctr"/>
        <c:lblOffset val="100"/>
        <c:noMultiLvlLbl val="0"/>
      </c:catAx>
      <c:valAx>
        <c:axId val="132848640"/>
        <c:scaling>
          <c:orientation val="minMax"/>
          <c:min val="-20"/>
        </c:scaling>
        <c:delete val="1"/>
        <c:axPos val="b"/>
        <c:numFmt formatCode="#,##0.0" sourceLinked="1"/>
        <c:majorTickMark val="out"/>
        <c:minorTickMark val="none"/>
        <c:tickLblPos val="none"/>
        <c:crossAx val="132847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76200</xdr:rowOff>
    </xdr:from>
    <xdr:to>
      <xdr:col>16</xdr:col>
      <xdr:colOff>314325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15</xdr:row>
      <xdr:rowOff>152400</xdr:rowOff>
    </xdr:from>
    <xdr:to>
      <xdr:col>16</xdr:col>
      <xdr:colOff>314325</xdr:colOff>
      <xdr:row>32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304800</xdr:colOff>
      <xdr:row>1</xdr:row>
      <xdr:rowOff>76200</xdr:rowOff>
    </xdr:from>
    <xdr:to>
      <xdr:col>19</xdr:col>
      <xdr:colOff>457200</xdr:colOff>
      <xdr:row>16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304800</xdr:colOff>
      <xdr:row>15</xdr:row>
      <xdr:rowOff>152400</xdr:rowOff>
    </xdr:from>
    <xdr:to>
      <xdr:col>19</xdr:col>
      <xdr:colOff>457200</xdr:colOff>
      <xdr:row>32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304800</xdr:colOff>
      <xdr:row>12</xdr:row>
      <xdr:rowOff>28575</xdr:rowOff>
    </xdr:from>
    <xdr:to>
      <xdr:col>9</xdr:col>
      <xdr:colOff>85725</xdr:colOff>
      <xdr:row>23</xdr:row>
      <xdr:rowOff>100540</xdr:rowOff>
    </xdr:to>
    <xdr:sp macro="" textlink="">
      <xdr:nvSpPr>
        <xdr:cNvPr id="6" name="Oval Callou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429125" y="2362200"/>
          <a:ext cx="1609725" cy="1853140"/>
        </a:xfrm>
        <a:prstGeom prst="wedgeEllipseCallout">
          <a:avLst>
            <a:gd name="adj1" fmla="val 212864"/>
            <a:gd name="adj2" fmla="val 2899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G71"/>
  <sheetViews>
    <sheetView showGridLines="0" tabSelected="1" view="pageBreakPreview" zoomScaleNormal="100" zoomScaleSheetLayoutView="100" workbookViewId="0">
      <selection activeCell="F31" sqref="F31"/>
    </sheetView>
  </sheetViews>
  <sheetFormatPr defaultRowHeight="12.75" x14ac:dyDescent="0.2"/>
  <cols>
    <col min="1" max="1" width="7.5703125" customWidth="1"/>
    <col min="2" max="2" width="11.42578125" customWidth="1"/>
    <col min="3" max="3" width="7.42578125" customWidth="1"/>
    <col min="4" max="4" width="13.28515625" style="30" customWidth="1"/>
    <col min="6" max="6" width="13" style="30" customWidth="1"/>
  </cols>
  <sheetData>
    <row r="1" spans="1:6" x14ac:dyDescent="0.2">
      <c r="A1" t="s">
        <v>159</v>
      </c>
    </row>
    <row r="2" spans="1:6" x14ac:dyDescent="0.2">
      <c r="A2" t="s">
        <v>140</v>
      </c>
    </row>
    <row r="3" spans="1:6" x14ac:dyDescent="0.2">
      <c r="A3" t="s">
        <v>61</v>
      </c>
    </row>
    <row r="4" spans="1:6" x14ac:dyDescent="0.2">
      <c r="A4" s="9"/>
      <c r="B4" s="9"/>
      <c r="C4" s="9"/>
      <c r="D4" s="31"/>
      <c r="E4" s="9"/>
      <c r="F4" s="31"/>
    </row>
    <row r="5" spans="1:6" ht="25.5" x14ac:dyDescent="0.2">
      <c r="C5" s="11" t="s">
        <v>64</v>
      </c>
      <c r="D5" s="11"/>
      <c r="E5" s="23" t="s">
        <v>66</v>
      </c>
      <c r="F5" s="11"/>
    </row>
    <row r="6" spans="1:6" ht="26.25" customHeight="1" x14ac:dyDescent="0.2">
      <c r="D6" s="10" t="s">
        <v>65</v>
      </c>
      <c r="E6" s="2"/>
      <c r="F6" s="10" t="s">
        <v>63</v>
      </c>
    </row>
    <row r="7" spans="1:6" ht="15.75" customHeight="1" x14ac:dyDescent="0.2">
      <c r="A7" s="9"/>
      <c r="B7" s="9"/>
      <c r="C7" s="54" t="s">
        <v>153</v>
      </c>
      <c r="D7" s="55" t="s">
        <v>154</v>
      </c>
      <c r="E7" s="24" t="s">
        <v>153</v>
      </c>
      <c r="F7" s="55" t="s">
        <v>154</v>
      </c>
    </row>
    <row r="8" spans="1:6" x14ac:dyDescent="0.2">
      <c r="A8" s="3" t="s">
        <v>62</v>
      </c>
      <c r="B8" s="3"/>
      <c r="C8" s="16">
        <v>59</v>
      </c>
      <c r="D8" s="32">
        <v>2.0000000000000018</v>
      </c>
      <c r="E8" s="12">
        <v>27291</v>
      </c>
      <c r="F8" s="32">
        <v>18.163318323519224</v>
      </c>
    </row>
    <row r="9" spans="1:6" x14ac:dyDescent="0.2">
      <c r="A9" s="4" t="s">
        <v>12</v>
      </c>
      <c r="B9" s="4"/>
      <c r="C9" s="57">
        <v>56.8125</v>
      </c>
      <c r="D9" s="35">
        <v>3.4791666666666554</v>
      </c>
      <c r="E9" s="15">
        <v>27332.625</v>
      </c>
      <c r="F9" s="33">
        <v>24.302485810958309</v>
      </c>
    </row>
    <row r="10" spans="1:6" x14ac:dyDescent="0.2">
      <c r="A10" s="4" t="s">
        <v>68</v>
      </c>
      <c r="B10" s="4"/>
      <c r="C10" s="17">
        <f>(C9/C$8)*100</f>
        <v>96.292372881355931</v>
      </c>
      <c r="D10" s="35"/>
      <c r="E10" s="56">
        <f>(E9/E$8)*100</f>
        <v>100.1525228097175</v>
      </c>
      <c r="F10" s="35"/>
    </row>
    <row r="11" spans="1:6" x14ac:dyDescent="0.2">
      <c r="A11" s="5" t="s">
        <v>13</v>
      </c>
      <c r="B11" s="5"/>
      <c r="C11" s="18">
        <v>48</v>
      </c>
      <c r="D11" s="34">
        <v>-3.0000000000000027</v>
      </c>
      <c r="E11" s="13">
        <v>31612</v>
      </c>
      <c r="F11" s="34">
        <v>21.959876543209877</v>
      </c>
    </row>
    <row r="12" spans="1:6" x14ac:dyDescent="0.2">
      <c r="A12" s="5" t="s">
        <v>14</v>
      </c>
      <c r="B12" s="5"/>
      <c r="C12" s="18">
        <v>49</v>
      </c>
      <c r="D12" s="34">
        <v>-5.0000000000000044</v>
      </c>
      <c r="E12" s="13">
        <v>24647</v>
      </c>
      <c r="F12" s="34">
        <v>15.102974828375288</v>
      </c>
    </row>
    <row r="13" spans="1:6" x14ac:dyDescent="0.2">
      <c r="A13" s="5" t="s">
        <v>4</v>
      </c>
      <c r="B13" s="5"/>
      <c r="C13" s="18">
        <v>63</v>
      </c>
      <c r="D13" s="34" t="s">
        <v>139</v>
      </c>
      <c r="E13" s="13">
        <v>33838</v>
      </c>
      <c r="F13" s="34" t="s">
        <v>139</v>
      </c>
    </row>
    <row r="14" spans="1:6" x14ac:dyDescent="0.2">
      <c r="A14" s="5" t="s">
        <v>15</v>
      </c>
      <c r="B14" s="5"/>
      <c r="C14" s="18">
        <v>51</v>
      </c>
      <c r="D14" s="34">
        <v>4.0000000000000036</v>
      </c>
      <c r="E14" s="13">
        <v>22879</v>
      </c>
      <c r="F14" s="34">
        <v>13.14475050689877</v>
      </c>
    </row>
    <row r="15" spans="1:6" x14ac:dyDescent="0.2">
      <c r="A15" s="4" t="s">
        <v>16</v>
      </c>
      <c r="B15" s="4"/>
      <c r="C15" s="19">
        <v>59</v>
      </c>
      <c r="D15" s="35">
        <v>2.9999999999999916</v>
      </c>
      <c r="E15" s="14">
        <v>26266</v>
      </c>
      <c r="F15" s="35">
        <v>28.258215733190095</v>
      </c>
    </row>
    <row r="16" spans="1:6" x14ac:dyDescent="0.2">
      <c r="A16" s="4" t="s">
        <v>17</v>
      </c>
      <c r="B16" s="4"/>
      <c r="C16" s="19">
        <v>63</v>
      </c>
      <c r="D16" s="35">
        <v>6.0000000000000053</v>
      </c>
      <c r="E16" s="14">
        <v>29619</v>
      </c>
      <c r="F16" s="35">
        <v>33.907500339075</v>
      </c>
    </row>
    <row r="17" spans="1:6" x14ac:dyDescent="0.2">
      <c r="A17" s="4" t="s">
        <v>18</v>
      </c>
      <c r="B17" s="4"/>
      <c r="C17" s="19">
        <v>48</v>
      </c>
      <c r="D17" s="35">
        <v>6</v>
      </c>
      <c r="E17" s="14">
        <v>25948</v>
      </c>
      <c r="F17" s="35">
        <v>30.091246365186002</v>
      </c>
    </row>
    <row r="18" spans="1:6" x14ac:dyDescent="0.2">
      <c r="A18" s="4" t="s">
        <v>19</v>
      </c>
      <c r="B18" s="4"/>
      <c r="C18" s="19">
        <v>51</v>
      </c>
      <c r="D18" s="35">
        <v>-3.0000000000000027</v>
      </c>
      <c r="E18" s="14">
        <v>25741</v>
      </c>
      <c r="F18" s="35">
        <v>13.42145847102886</v>
      </c>
    </row>
    <row r="19" spans="1:6" x14ac:dyDescent="0.2">
      <c r="A19" s="5" t="s">
        <v>20</v>
      </c>
      <c r="B19" s="5"/>
      <c r="C19" s="18">
        <v>60</v>
      </c>
      <c r="D19" s="34">
        <v>5.9999999999999947</v>
      </c>
      <c r="E19" s="13">
        <v>29586</v>
      </c>
      <c r="F19" s="34">
        <v>25.146990398037307</v>
      </c>
    </row>
    <row r="20" spans="1:6" x14ac:dyDescent="0.2">
      <c r="A20" s="5" t="s">
        <v>21</v>
      </c>
      <c r="B20" s="5"/>
      <c r="C20" s="18">
        <v>60</v>
      </c>
      <c r="D20" s="34">
        <v>6.9999999999999947</v>
      </c>
      <c r="E20" s="13">
        <v>24810</v>
      </c>
      <c r="F20" s="34">
        <v>32.32</v>
      </c>
    </row>
    <row r="21" spans="1:6" x14ac:dyDescent="0.2">
      <c r="A21" s="5" t="s">
        <v>22</v>
      </c>
      <c r="B21" s="5"/>
      <c r="C21" s="18">
        <v>50</v>
      </c>
      <c r="D21" s="34">
        <v>-3.0000000000000027</v>
      </c>
      <c r="E21" s="13">
        <v>25360</v>
      </c>
      <c r="F21" s="34">
        <v>21.835214989190487</v>
      </c>
    </row>
    <row r="22" spans="1:6" x14ac:dyDescent="0.2">
      <c r="A22" s="5" t="s">
        <v>23</v>
      </c>
      <c r="B22" s="5"/>
      <c r="C22" s="18">
        <v>60</v>
      </c>
      <c r="D22" s="34">
        <v>6.9999999999999947</v>
      </c>
      <c r="E22" s="13">
        <v>30328</v>
      </c>
      <c r="F22" s="34">
        <v>19.599337487183533</v>
      </c>
    </row>
    <row r="23" spans="1:6" x14ac:dyDescent="0.2">
      <c r="A23" s="4" t="s">
        <v>24</v>
      </c>
      <c r="B23" s="4"/>
      <c r="C23" s="19">
        <v>64</v>
      </c>
      <c r="D23" s="35">
        <v>13</v>
      </c>
      <c r="E23" s="14">
        <v>26209</v>
      </c>
      <c r="F23" s="35">
        <v>33.027103847325144</v>
      </c>
    </row>
    <row r="24" spans="1:6" x14ac:dyDescent="0.2">
      <c r="A24" s="4" t="s">
        <v>25</v>
      </c>
      <c r="B24" s="4"/>
      <c r="C24" s="19">
        <v>56.000000000000007</v>
      </c>
      <c r="D24" s="35">
        <v>0</v>
      </c>
      <c r="E24" s="14">
        <v>24222</v>
      </c>
      <c r="F24" s="35">
        <v>14.856086111242828</v>
      </c>
    </row>
    <row r="25" spans="1:6" x14ac:dyDescent="0.2">
      <c r="A25" s="4" t="s">
        <v>26</v>
      </c>
      <c r="B25" s="4"/>
      <c r="C25" s="19">
        <v>54</v>
      </c>
      <c r="D25" s="35">
        <v>-2.0000000000000018</v>
      </c>
      <c r="E25" s="14">
        <v>28663</v>
      </c>
      <c r="F25" s="35">
        <v>26.519532112116529</v>
      </c>
    </row>
    <row r="26" spans="1:6" x14ac:dyDescent="0.2">
      <c r="A26" s="3" t="s">
        <v>27</v>
      </c>
      <c r="B26" s="3"/>
      <c r="C26" s="20">
        <v>73</v>
      </c>
      <c r="D26" s="32">
        <v>9.9999999999999982</v>
      </c>
      <c r="E26" s="12">
        <v>27594</v>
      </c>
      <c r="F26" s="32">
        <v>10.248112189859762</v>
      </c>
    </row>
    <row r="27" spans="1:6" x14ac:dyDescent="0.2">
      <c r="A27" s="4" t="s">
        <v>28</v>
      </c>
      <c r="B27" s="4"/>
      <c r="C27" s="19">
        <v>52.92307692307692</v>
      </c>
      <c r="D27" s="35">
        <v>0.1958041958041945</v>
      </c>
      <c r="E27" s="15">
        <v>24723.615384615383</v>
      </c>
      <c r="F27" s="33">
        <v>19.010217676843492</v>
      </c>
    </row>
    <row r="28" spans="1:6" x14ac:dyDescent="0.2">
      <c r="A28" s="4" t="s">
        <v>68</v>
      </c>
      <c r="B28" s="4"/>
      <c r="C28" s="17">
        <f>(C27/C$8)*100</f>
        <v>89.700130378096475</v>
      </c>
      <c r="D28" s="35"/>
      <c r="E28" s="56">
        <f>(E27/E$8)*100</f>
        <v>90.59255939546145</v>
      </c>
      <c r="F28" s="35"/>
    </row>
    <row r="29" spans="1:6" x14ac:dyDescent="0.2">
      <c r="A29" s="5" t="s">
        <v>29</v>
      </c>
      <c r="B29" s="5"/>
      <c r="C29" s="18">
        <v>49</v>
      </c>
      <c r="D29" s="34" t="s">
        <v>139</v>
      </c>
      <c r="E29" s="25">
        <v>26310</v>
      </c>
      <c r="F29" s="34" t="s">
        <v>139</v>
      </c>
    </row>
    <row r="30" spans="1:6" x14ac:dyDescent="0.2">
      <c r="A30" s="5" t="s">
        <v>30</v>
      </c>
      <c r="B30" s="5"/>
      <c r="C30" s="18">
        <v>49</v>
      </c>
      <c r="D30" s="34">
        <v>0</v>
      </c>
      <c r="E30" s="25">
        <v>23433</v>
      </c>
      <c r="F30" s="34">
        <v>17.065494329819654</v>
      </c>
    </row>
    <row r="31" spans="1:6" x14ac:dyDescent="0.2">
      <c r="A31" s="5" t="s">
        <v>5</v>
      </c>
      <c r="B31" s="5"/>
      <c r="C31" s="18">
        <v>52</v>
      </c>
      <c r="D31" s="34">
        <v>2.0000000000000018</v>
      </c>
      <c r="E31" s="25">
        <v>20477</v>
      </c>
      <c r="F31" s="34">
        <v>21.597387173396672</v>
      </c>
    </row>
    <row r="32" spans="1:6" x14ac:dyDescent="0.2">
      <c r="A32" s="5" t="s">
        <v>31</v>
      </c>
      <c r="B32" s="5"/>
      <c r="C32" s="18">
        <v>54</v>
      </c>
      <c r="D32" s="34">
        <v>-2.0000000000000018</v>
      </c>
      <c r="E32" s="25">
        <v>26396</v>
      </c>
      <c r="F32" s="34">
        <v>19.688038451074636</v>
      </c>
    </row>
    <row r="33" spans="1:6" x14ac:dyDescent="0.2">
      <c r="A33" s="4" t="s">
        <v>32</v>
      </c>
      <c r="B33" s="4"/>
      <c r="C33" s="19">
        <v>47</v>
      </c>
      <c r="D33" s="35">
        <v>6.9999999999999947</v>
      </c>
      <c r="E33" s="26">
        <v>24665</v>
      </c>
      <c r="F33" s="35">
        <v>44.798638018081483</v>
      </c>
    </row>
    <row r="34" spans="1:6" x14ac:dyDescent="0.2">
      <c r="A34" s="4" t="s">
        <v>33</v>
      </c>
      <c r="B34" s="4"/>
      <c r="C34" s="19">
        <v>66</v>
      </c>
      <c r="D34" s="35">
        <v>0</v>
      </c>
      <c r="E34" s="26">
        <v>27984</v>
      </c>
      <c r="F34" s="35">
        <v>16.058394160583941</v>
      </c>
    </row>
    <row r="35" spans="1:6" x14ac:dyDescent="0.2">
      <c r="A35" s="4" t="s">
        <v>34</v>
      </c>
      <c r="B35" s="4"/>
      <c r="C35" s="19">
        <v>57.999999999999993</v>
      </c>
      <c r="D35" s="35">
        <v>-6.0000000000000053</v>
      </c>
      <c r="E35" s="26">
        <v>30954</v>
      </c>
      <c r="F35" s="35">
        <v>30.530488319136374</v>
      </c>
    </row>
    <row r="36" spans="1:6" x14ac:dyDescent="0.2">
      <c r="A36" s="4" t="s">
        <v>35</v>
      </c>
      <c r="B36" s="4"/>
      <c r="C36" s="19">
        <v>52</v>
      </c>
      <c r="D36" s="35">
        <v>8.0000000000000018</v>
      </c>
      <c r="E36" s="26">
        <v>24128</v>
      </c>
      <c r="F36" s="35">
        <v>20.41722812796327</v>
      </c>
    </row>
    <row r="37" spans="1:6" x14ac:dyDescent="0.2">
      <c r="A37" s="5" t="s">
        <v>36</v>
      </c>
      <c r="B37" s="5"/>
      <c r="C37" s="18">
        <v>55.000000000000007</v>
      </c>
      <c r="D37" s="34" t="s">
        <v>139</v>
      </c>
      <c r="E37" s="25">
        <v>21155</v>
      </c>
      <c r="F37" s="34" t="s">
        <v>139</v>
      </c>
    </row>
    <row r="38" spans="1:6" x14ac:dyDescent="0.2">
      <c r="A38" s="5" t="s">
        <v>37</v>
      </c>
      <c r="B38" s="5"/>
      <c r="C38" s="18">
        <v>56.000000000000007</v>
      </c>
      <c r="D38" s="34">
        <v>-3.9999999999999925</v>
      </c>
      <c r="E38" s="25">
        <v>26735</v>
      </c>
      <c r="F38" s="34">
        <v>8.6082222944426388</v>
      </c>
    </row>
    <row r="39" spans="1:6" x14ac:dyDescent="0.2">
      <c r="A39" s="5" t="s">
        <v>38</v>
      </c>
      <c r="B39" s="5"/>
      <c r="C39" s="18">
        <v>56.000000000000007</v>
      </c>
      <c r="D39" s="34">
        <v>5.0000000000000044</v>
      </c>
      <c r="E39" s="25">
        <v>21133</v>
      </c>
      <c r="F39" s="34">
        <v>29.515229515229514</v>
      </c>
    </row>
    <row r="40" spans="1:6" x14ac:dyDescent="0.2">
      <c r="A40" s="5" t="s">
        <v>1</v>
      </c>
      <c r="B40" s="5"/>
      <c r="C40" s="18">
        <v>49</v>
      </c>
      <c r="D40" s="34">
        <v>-4.0000000000000036</v>
      </c>
      <c r="E40" s="25">
        <v>22659</v>
      </c>
      <c r="F40" s="34">
        <v>10.877862595419847</v>
      </c>
    </row>
    <row r="41" spans="1:6" x14ac:dyDescent="0.2">
      <c r="A41" s="6" t="s">
        <v>2</v>
      </c>
      <c r="B41" s="6"/>
      <c r="C41" s="21">
        <v>45</v>
      </c>
      <c r="D41" s="36">
        <v>-1.9999999999999962</v>
      </c>
      <c r="E41" s="27">
        <v>25378</v>
      </c>
      <c r="F41" s="36">
        <v>8.7271325136026725</v>
      </c>
    </row>
    <row r="42" spans="1:6" x14ac:dyDescent="0.2">
      <c r="A42" s="4" t="s">
        <v>39</v>
      </c>
      <c r="B42" s="4"/>
      <c r="C42" s="19">
        <v>61.5</v>
      </c>
      <c r="D42" s="35">
        <v>-4.5833333333333286</v>
      </c>
      <c r="E42" s="28">
        <v>28308.400000000001</v>
      </c>
      <c r="F42" s="33">
        <v>11.284270527919281</v>
      </c>
    </row>
    <row r="43" spans="1:6" x14ac:dyDescent="0.2">
      <c r="A43" s="4" t="s">
        <v>68</v>
      </c>
      <c r="B43" s="4"/>
      <c r="C43" s="17">
        <f>(C42/C$8)*100</f>
        <v>104.23728813559323</v>
      </c>
      <c r="D43" s="35"/>
      <c r="E43" s="56">
        <f>(E42/E$8)*100</f>
        <v>103.72796892748526</v>
      </c>
      <c r="F43" s="35"/>
    </row>
    <row r="44" spans="1:6" x14ac:dyDescent="0.2">
      <c r="A44" s="5" t="s">
        <v>40</v>
      </c>
      <c r="B44" s="5"/>
      <c r="C44" s="18">
        <v>61</v>
      </c>
      <c r="D44" s="34">
        <v>0</v>
      </c>
      <c r="E44" s="25">
        <v>28327</v>
      </c>
      <c r="F44" s="34">
        <v>10.553018772196854</v>
      </c>
    </row>
    <row r="45" spans="1:6" x14ac:dyDescent="0.2">
      <c r="A45" s="5" t="s">
        <v>6</v>
      </c>
      <c r="B45" s="5"/>
      <c r="C45" s="18">
        <v>56.999999999999993</v>
      </c>
      <c r="D45" s="34">
        <v>-3.0000000000000027</v>
      </c>
      <c r="E45" s="25">
        <v>27637</v>
      </c>
      <c r="F45" s="34">
        <v>4.337813349441257</v>
      </c>
    </row>
    <row r="46" spans="1:6" x14ac:dyDescent="0.2">
      <c r="A46" s="5" t="s">
        <v>41</v>
      </c>
      <c r="B46" s="5"/>
      <c r="C46" s="18">
        <v>59</v>
      </c>
      <c r="D46" s="34">
        <v>-6.0000000000000053</v>
      </c>
      <c r="E46" s="25">
        <v>27575</v>
      </c>
      <c r="F46" s="34">
        <v>-1.1329819655085871</v>
      </c>
    </row>
    <row r="47" spans="1:6" x14ac:dyDescent="0.2">
      <c r="A47" s="5" t="s">
        <v>42</v>
      </c>
      <c r="B47" s="5"/>
      <c r="C47" s="18">
        <v>57.999999999999993</v>
      </c>
      <c r="D47" s="34">
        <v>-4.0000000000000036</v>
      </c>
      <c r="E47" s="25">
        <v>28764</v>
      </c>
      <c r="F47" s="34">
        <v>27.336314135198549</v>
      </c>
    </row>
    <row r="48" spans="1:6" x14ac:dyDescent="0.2">
      <c r="A48" s="4" t="s">
        <v>43</v>
      </c>
      <c r="B48" s="4"/>
      <c r="C48" s="19">
        <v>63</v>
      </c>
      <c r="D48" s="35">
        <v>3.0000000000000027</v>
      </c>
      <c r="E48" s="26">
        <v>30423</v>
      </c>
      <c r="F48" s="35">
        <v>12.941307495266733</v>
      </c>
    </row>
    <row r="49" spans="1:6" x14ac:dyDescent="0.2">
      <c r="A49" s="4" t="s">
        <v>44</v>
      </c>
      <c r="B49" s="4"/>
      <c r="C49" s="19">
        <v>67</v>
      </c>
      <c r="D49" s="35">
        <v>-2.9999999999999916</v>
      </c>
      <c r="E49" s="26">
        <v>30091</v>
      </c>
      <c r="F49" s="35">
        <v>4.0958937281627286</v>
      </c>
    </row>
    <row r="50" spans="1:6" x14ac:dyDescent="0.2">
      <c r="A50" s="4" t="s">
        <v>45</v>
      </c>
      <c r="B50" s="4"/>
      <c r="C50" s="19">
        <v>60</v>
      </c>
      <c r="D50" s="35">
        <v>-7.0000000000000062</v>
      </c>
      <c r="E50" s="26">
        <v>26810</v>
      </c>
      <c r="F50" s="35">
        <v>18.68083222664896</v>
      </c>
    </row>
    <row r="51" spans="1:6" x14ac:dyDescent="0.2">
      <c r="A51" s="4" t="s">
        <v>46</v>
      </c>
      <c r="B51" s="4"/>
      <c r="C51" s="19">
        <v>60</v>
      </c>
      <c r="D51" s="35">
        <v>0</v>
      </c>
      <c r="E51" s="26">
        <v>24835</v>
      </c>
      <c r="F51" s="35">
        <v>11.758617586175863</v>
      </c>
    </row>
    <row r="52" spans="1:6" x14ac:dyDescent="0.2">
      <c r="A52" s="5" t="s">
        <v>47</v>
      </c>
      <c r="B52" s="5"/>
      <c r="C52" s="34" t="s">
        <v>139</v>
      </c>
      <c r="D52" s="34" t="s">
        <v>139</v>
      </c>
      <c r="E52" s="25" t="s">
        <v>139</v>
      </c>
      <c r="F52" s="34" t="s">
        <v>139</v>
      </c>
    </row>
    <row r="53" spans="1:6" x14ac:dyDescent="0.2">
      <c r="A53" s="5" t="s">
        <v>48</v>
      </c>
      <c r="B53" s="5"/>
      <c r="C53" s="18">
        <v>64</v>
      </c>
      <c r="D53" s="34">
        <v>-2.0000000000000018</v>
      </c>
      <c r="E53" s="25">
        <v>29651</v>
      </c>
      <c r="F53" s="34">
        <v>10.304676165321231</v>
      </c>
    </row>
    <row r="54" spans="1:6" x14ac:dyDescent="0.2">
      <c r="A54" s="5" t="s">
        <v>49</v>
      </c>
      <c r="B54" s="5"/>
      <c r="C54" s="34" t="s">
        <v>139</v>
      </c>
      <c r="D54" s="34" t="s">
        <v>139</v>
      </c>
      <c r="E54" s="25" t="s">
        <v>139</v>
      </c>
      <c r="F54" s="34" t="s">
        <v>139</v>
      </c>
    </row>
    <row r="55" spans="1:6" x14ac:dyDescent="0.2">
      <c r="A55" s="5" t="s">
        <v>50</v>
      </c>
      <c r="B55" s="5"/>
      <c r="C55" s="18">
        <v>66</v>
      </c>
      <c r="D55" s="34">
        <v>2.0000000000000018</v>
      </c>
      <c r="E55" s="25">
        <v>28971</v>
      </c>
      <c r="F55" s="34">
        <v>19.55678441729944</v>
      </c>
    </row>
    <row r="56" spans="1:6" x14ac:dyDescent="0.2">
      <c r="A56" s="7" t="s">
        <v>51</v>
      </c>
      <c r="B56" s="7"/>
      <c r="C56" s="22">
        <v>70.666666666666657</v>
      </c>
      <c r="D56" s="33">
        <v>1.6666666666666607</v>
      </c>
      <c r="E56" s="28">
        <v>31529.222222222223</v>
      </c>
      <c r="F56" s="33">
        <v>19.369589177092195</v>
      </c>
    </row>
    <row r="57" spans="1:6" x14ac:dyDescent="0.2">
      <c r="A57" s="4" t="s">
        <v>68</v>
      </c>
      <c r="B57" s="4"/>
      <c r="C57" s="17">
        <f>(C56/C$8)*100</f>
        <v>119.77401129943502</v>
      </c>
      <c r="D57" s="35"/>
      <c r="E57" s="56">
        <f>(E56/E$8)*100</f>
        <v>115.52974322019062</v>
      </c>
      <c r="F57" s="35"/>
    </row>
    <row r="58" spans="1:6" x14ac:dyDescent="0.2">
      <c r="A58" s="5" t="s">
        <v>52</v>
      </c>
      <c r="B58" s="5"/>
      <c r="C58" s="18">
        <v>76</v>
      </c>
      <c r="D58" s="53">
        <v>7.0000000000000062</v>
      </c>
      <c r="E58" s="25">
        <v>29418</v>
      </c>
      <c r="F58" s="34">
        <v>20.555692156380626</v>
      </c>
    </row>
    <row r="59" spans="1:6" x14ac:dyDescent="0.2">
      <c r="A59" s="5" t="s">
        <v>53</v>
      </c>
      <c r="B59" s="5"/>
      <c r="C59" s="18">
        <v>76</v>
      </c>
      <c r="D59" s="34">
        <v>-2.0000000000000018</v>
      </c>
      <c r="E59" s="25">
        <v>33970</v>
      </c>
      <c r="F59" s="34">
        <v>27.371578552680916</v>
      </c>
    </row>
    <row r="60" spans="1:6" x14ac:dyDescent="0.2">
      <c r="A60" s="5" t="s">
        <v>54</v>
      </c>
      <c r="B60" s="5"/>
      <c r="C60" s="18">
        <v>73</v>
      </c>
      <c r="D60" s="34">
        <v>1.0000000000000009</v>
      </c>
      <c r="E60" s="25">
        <v>30248</v>
      </c>
      <c r="F60" s="34">
        <v>16.86886639363264</v>
      </c>
    </row>
    <row r="61" spans="1:6" x14ac:dyDescent="0.2">
      <c r="A61" s="5" t="s">
        <v>55</v>
      </c>
      <c r="B61" s="5"/>
      <c r="C61" s="18">
        <v>80</v>
      </c>
      <c r="D61" s="34">
        <v>1.0000000000000009</v>
      </c>
      <c r="E61" s="25">
        <v>39108</v>
      </c>
      <c r="F61" s="34">
        <v>20.759610930986568</v>
      </c>
    </row>
    <row r="62" spans="1:6" x14ac:dyDescent="0.2">
      <c r="A62" s="4" t="s">
        <v>56</v>
      </c>
      <c r="B62" s="4"/>
      <c r="C62" s="19">
        <v>63</v>
      </c>
      <c r="D62" s="35">
        <v>-1.0000000000000009</v>
      </c>
      <c r="E62" s="26">
        <v>30144</v>
      </c>
      <c r="F62" s="35">
        <v>12.502799134134507</v>
      </c>
    </row>
    <row r="63" spans="1:6" x14ac:dyDescent="0.2">
      <c r="A63" s="4" t="s">
        <v>3</v>
      </c>
      <c r="B63" s="4"/>
      <c r="C63" s="19">
        <v>57.999999999999993</v>
      </c>
      <c r="D63" s="35">
        <v>3.9999999999999925</v>
      </c>
      <c r="E63" s="26">
        <v>25997</v>
      </c>
      <c r="F63" s="35">
        <v>26.438402801420164</v>
      </c>
    </row>
    <row r="64" spans="1:6" x14ac:dyDescent="0.2">
      <c r="A64" s="4" t="s">
        <v>57</v>
      </c>
      <c r="B64" s="4"/>
      <c r="C64" s="19">
        <v>72</v>
      </c>
      <c r="D64" s="35">
        <v>1.0000000000000009</v>
      </c>
      <c r="E64" s="26">
        <v>36426</v>
      </c>
      <c r="F64" s="35">
        <v>24.716677508816378</v>
      </c>
    </row>
    <row r="65" spans="1:7" x14ac:dyDescent="0.2">
      <c r="A65" s="4" t="s">
        <v>58</v>
      </c>
      <c r="B65" s="4"/>
      <c r="C65" s="19">
        <v>75</v>
      </c>
      <c r="D65" s="35">
        <v>1.0000000000000009</v>
      </c>
      <c r="E65" s="26">
        <v>31187</v>
      </c>
      <c r="F65" s="35">
        <v>27.293877551020408</v>
      </c>
    </row>
    <row r="66" spans="1:7" x14ac:dyDescent="0.2">
      <c r="A66" s="3" t="s">
        <v>59</v>
      </c>
      <c r="B66" s="3"/>
      <c r="C66" s="20">
        <v>63</v>
      </c>
      <c r="D66" s="32">
        <v>3.0000000000000027</v>
      </c>
      <c r="E66" s="24">
        <v>27265</v>
      </c>
      <c r="F66" s="32">
        <v>-0.19035765274371272</v>
      </c>
    </row>
    <row r="67" spans="1:7" x14ac:dyDescent="0.2">
      <c r="A67" s="8" t="s">
        <v>60</v>
      </c>
      <c r="B67" s="8"/>
      <c r="C67" s="40">
        <v>67</v>
      </c>
      <c r="D67" s="37" t="s">
        <v>139</v>
      </c>
      <c r="E67" s="29">
        <v>22964</v>
      </c>
      <c r="F67" s="37" t="s">
        <v>139</v>
      </c>
    </row>
    <row r="69" spans="1:7" ht="21.75" customHeight="1" x14ac:dyDescent="0.2">
      <c r="A69" s="47" t="s">
        <v>141</v>
      </c>
      <c r="B69" s="38"/>
      <c r="C69" s="38"/>
      <c r="D69" s="38"/>
      <c r="E69" s="38"/>
      <c r="F69" s="38"/>
    </row>
    <row r="70" spans="1:7" ht="101.25" customHeight="1" x14ac:dyDescent="0.2">
      <c r="A70" s="1" t="s">
        <v>67</v>
      </c>
      <c r="B70" s="58" t="s">
        <v>157</v>
      </c>
      <c r="C70" s="58"/>
      <c r="D70" s="58"/>
      <c r="E70" s="58"/>
      <c r="F70" s="58"/>
      <c r="G70" s="39" t="s">
        <v>143</v>
      </c>
    </row>
    <row r="71" spans="1:7" x14ac:dyDescent="0.2">
      <c r="F71" s="48" t="s">
        <v>158</v>
      </c>
    </row>
  </sheetData>
  <mergeCells count="1">
    <mergeCell ref="B70:F70"/>
  </mergeCells>
  <pageMargins left="0.7" right="0.7" top="0.75" bottom="0.75" header="0.3" footer="0.3"/>
  <pageSetup scale="66" orientation="portrait" r:id="rId1"/>
  <rowBreaks count="1" manualBreakCount="1">
    <brk id="70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7" sqref="J7"/>
    </sheetView>
  </sheetViews>
  <sheetFormatPr defaultColWidth="9.140625" defaultRowHeight="15" x14ac:dyDescent="0.25"/>
  <cols>
    <col min="1" max="1" width="50.42578125" style="41" customWidth="1"/>
    <col min="2" max="2" width="9.140625" style="41"/>
    <col min="3" max="3" width="10" style="41" customWidth="1"/>
    <col min="4" max="5" width="11" style="41" customWidth="1"/>
    <col min="6" max="6" width="11.5703125" style="41" customWidth="1"/>
    <col min="7" max="7" width="11.85546875" style="41" customWidth="1"/>
    <col min="8" max="9" width="9.140625" style="41"/>
    <col min="10" max="10" width="10.140625" style="41" customWidth="1"/>
    <col min="11" max="11" width="10" style="41" customWidth="1"/>
    <col min="12" max="12" width="10.140625" style="41" customWidth="1"/>
    <col min="13" max="13" width="10.28515625" style="41" customWidth="1"/>
    <col min="14" max="14" width="9.140625" style="41"/>
    <col min="15" max="15" width="10.7109375" style="41" customWidth="1"/>
    <col min="16" max="16" width="11.42578125" style="41" customWidth="1"/>
    <col min="17" max="17" width="10.85546875" style="41" customWidth="1"/>
    <col min="18" max="18" width="10.7109375" style="41" customWidth="1"/>
    <col min="19" max="16384" width="9.140625" style="41"/>
  </cols>
  <sheetData>
    <row r="1" spans="1:18" x14ac:dyDescent="0.25">
      <c r="A1" s="41" t="s">
        <v>138</v>
      </c>
    </row>
    <row r="3" spans="1:18" ht="109.5" customHeight="1" x14ac:dyDescent="0.25">
      <c r="A3" s="41" t="s">
        <v>7</v>
      </c>
      <c r="B3" s="41" t="s">
        <v>137</v>
      </c>
      <c r="C3" s="45" t="s">
        <v>11</v>
      </c>
      <c r="D3" s="45" t="s">
        <v>8</v>
      </c>
      <c r="E3" s="45"/>
      <c r="F3" s="45" t="s">
        <v>10</v>
      </c>
      <c r="G3" s="45" t="s">
        <v>9</v>
      </c>
      <c r="I3" s="41" t="s">
        <v>137</v>
      </c>
      <c r="J3" s="45" t="s">
        <v>11</v>
      </c>
      <c r="K3" s="45" t="s">
        <v>8</v>
      </c>
      <c r="L3" s="45" t="s">
        <v>10</v>
      </c>
      <c r="M3" s="45" t="s">
        <v>9</v>
      </c>
      <c r="O3" s="45" t="s">
        <v>136</v>
      </c>
      <c r="P3" s="45" t="s">
        <v>135</v>
      </c>
      <c r="Q3" s="45" t="s">
        <v>134</v>
      </c>
      <c r="R3" s="45" t="s">
        <v>133</v>
      </c>
    </row>
    <row r="4" spans="1:18" x14ac:dyDescent="0.25">
      <c r="A4" s="41" t="s">
        <v>132</v>
      </c>
      <c r="B4" s="41" t="s">
        <v>69</v>
      </c>
      <c r="C4" s="41">
        <v>25043</v>
      </c>
      <c r="D4" s="41">
        <v>0.6</v>
      </c>
      <c r="E4" s="41">
        <f>D4*100</f>
        <v>60</v>
      </c>
      <c r="F4" s="41">
        <v>22205</v>
      </c>
      <c r="G4" s="41">
        <v>0.59</v>
      </c>
      <c r="I4" s="41" t="s">
        <v>0</v>
      </c>
      <c r="J4" s="41">
        <v>19065</v>
      </c>
      <c r="K4" s="41">
        <v>0.55000000000000004</v>
      </c>
      <c r="L4" s="41">
        <v>16314</v>
      </c>
      <c r="M4" s="41">
        <v>0.53</v>
      </c>
      <c r="O4" s="42">
        <f>((C4-J4)/J4)*100</f>
        <v>31.355887752425911</v>
      </c>
      <c r="P4" s="42">
        <f>(D4-K4)*100</f>
        <v>4.9999999999999929</v>
      </c>
      <c r="Q4" s="42">
        <f>((F4-L4)/L4)*100</f>
        <v>36.110089493686402</v>
      </c>
      <c r="R4" s="42">
        <f>(G4-M4)*100</f>
        <v>5.9999999999999947</v>
      </c>
    </row>
    <row r="5" spans="1:18" x14ac:dyDescent="0.25">
      <c r="O5" s="42"/>
      <c r="P5" s="42"/>
      <c r="Q5" s="42"/>
      <c r="R5" s="42"/>
    </row>
    <row r="6" spans="1:18" x14ac:dyDescent="0.25">
      <c r="A6" s="41" t="s">
        <v>131</v>
      </c>
      <c r="B6" s="41" t="s">
        <v>69</v>
      </c>
      <c r="C6" s="43">
        <f>AVERAGE(C7:C22)</f>
        <v>25368.1875</v>
      </c>
      <c r="D6" s="43">
        <f>AVERAGE(D7:D22)</f>
        <v>0.56875000000000009</v>
      </c>
      <c r="E6" s="41">
        <f t="shared" ref="E6:E22" si="0">D6*100</f>
        <v>56.875000000000007</v>
      </c>
      <c r="F6" s="43">
        <f>AVERAGE(F7:F22)</f>
        <v>22568.75</v>
      </c>
      <c r="G6" s="43">
        <f>AVERAGE(G7:G22)</f>
        <v>0.55062500000000003</v>
      </c>
      <c r="I6" s="41" t="s">
        <v>0</v>
      </c>
      <c r="J6" s="43">
        <f>AVERAGE(J7:J22)</f>
        <v>18046.4375</v>
      </c>
      <c r="K6" s="43">
        <f>AVERAGE(K7:K22)</f>
        <v>0.52187499999999998</v>
      </c>
      <c r="L6" s="43">
        <f>AVERAGE(L7:L22)</f>
        <v>16414.2</v>
      </c>
      <c r="M6" s="43">
        <f>AVERAGE(M7:M22)</f>
        <v>0.5073333333333333</v>
      </c>
      <c r="O6" s="42">
        <f t="shared" ref="O6:O22" si="1">((C6-J6)/J6)*100</f>
        <v>40.571719487571997</v>
      </c>
      <c r="P6" s="42">
        <f t="shared" ref="P6:P22" si="2">(D6-K6)*100</f>
        <v>4.6875000000000107</v>
      </c>
      <c r="Q6" s="42">
        <f t="shared" ref="Q6:Q22" si="3">((F6-L6)/L6)*100</f>
        <v>37.495278478390652</v>
      </c>
      <c r="R6" s="42">
        <f t="shared" ref="R6:R22" si="4">(G6-M6)*100</f>
        <v>4.3291666666666728</v>
      </c>
    </row>
    <row r="7" spans="1:18" x14ac:dyDescent="0.25">
      <c r="A7" s="41" t="s">
        <v>130</v>
      </c>
      <c r="B7" s="41" t="s">
        <v>69</v>
      </c>
      <c r="C7" s="41">
        <v>28994</v>
      </c>
      <c r="D7" s="46">
        <v>0.53</v>
      </c>
      <c r="E7" s="41">
        <f t="shared" si="0"/>
        <v>53</v>
      </c>
      <c r="F7" s="41">
        <v>25728</v>
      </c>
      <c r="G7" s="41">
        <v>0.51</v>
      </c>
      <c r="I7" s="41" t="s">
        <v>0</v>
      </c>
      <c r="J7" s="41">
        <v>24799</v>
      </c>
      <c r="K7" s="41">
        <v>0.49</v>
      </c>
      <c r="L7" s="41">
        <v>21763</v>
      </c>
      <c r="M7" s="41">
        <v>0.44</v>
      </c>
      <c r="O7" s="42">
        <f t="shared" si="1"/>
        <v>16.916004677607969</v>
      </c>
      <c r="P7" s="42">
        <f t="shared" si="2"/>
        <v>4.0000000000000036</v>
      </c>
      <c r="Q7" s="42">
        <f t="shared" si="3"/>
        <v>18.218995542893904</v>
      </c>
      <c r="R7" s="42">
        <f t="shared" si="4"/>
        <v>7.0000000000000009</v>
      </c>
    </row>
    <row r="8" spans="1:18" x14ac:dyDescent="0.25">
      <c r="A8" s="41" t="s">
        <v>129</v>
      </c>
      <c r="B8" s="41" t="s">
        <v>69</v>
      </c>
      <c r="C8" s="41">
        <v>25257</v>
      </c>
      <c r="D8" s="41">
        <v>0.54</v>
      </c>
      <c r="E8" s="41">
        <f t="shared" si="0"/>
        <v>54</v>
      </c>
      <c r="F8" s="41">
        <v>23545</v>
      </c>
      <c r="G8" s="41">
        <v>0.53</v>
      </c>
      <c r="I8" s="41" t="s">
        <v>0</v>
      </c>
      <c r="J8" s="41">
        <v>16662</v>
      </c>
      <c r="K8" s="41">
        <v>0.52</v>
      </c>
      <c r="L8" s="41">
        <v>15649</v>
      </c>
      <c r="M8" s="41">
        <v>0.52</v>
      </c>
      <c r="O8" s="42">
        <f t="shared" si="1"/>
        <v>51.584443644220379</v>
      </c>
      <c r="P8" s="42">
        <f t="shared" si="2"/>
        <v>2.0000000000000018</v>
      </c>
      <c r="Q8" s="42">
        <f t="shared" si="3"/>
        <v>50.456898204358104</v>
      </c>
      <c r="R8" s="42">
        <f t="shared" si="4"/>
        <v>1.0000000000000009</v>
      </c>
    </row>
    <row r="9" spans="1:18" x14ac:dyDescent="0.25">
      <c r="A9" s="41" t="s">
        <v>128</v>
      </c>
      <c r="B9" s="41" t="s">
        <v>69</v>
      </c>
      <c r="C9" s="41">
        <v>32571</v>
      </c>
      <c r="D9" s="41">
        <v>0.62</v>
      </c>
      <c r="E9" s="41">
        <f t="shared" si="0"/>
        <v>62</v>
      </c>
      <c r="F9" s="41">
        <v>22846</v>
      </c>
      <c r="G9" s="41">
        <v>0.6</v>
      </c>
      <c r="I9" s="41" t="s">
        <v>0</v>
      </c>
      <c r="J9" s="41">
        <v>17200</v>
      </c>
      <c r="K9" s="41">
        <v>0.44</v>
      </c>
      <c r="L9" s="41" t="s">
        <v>70</v>
      </c>
      <c r="M9" s="41" t="s">
        <v>70</v>
      </c>
      <c r="O9" s="42">
        <f t="shared" si="1"/>
        <v>89.366279069767444</v>
      </c>
      <c r="P9" s="42">
        <f t="shared" si="2"/>
        <v>18</v>
      </c>
      <c r="Q9" s="42" t="e">
        <f t="shared" si="3"/>
        <v>#VALUE!</v>
      </c>
      <c r="R9" s="42" t="e">
        <f t="shared" si="4"/>
        <v>#VALUE!</v>
      </c>
    </row>
    <row r="10" spans="1:18" x14ac:dyDescent="0.25">
      <c r="A10" s="41" t="s">
        <v>127</v>
      </c>
      <c r="B10" s="41" t="s">
        <v>69</v>
      </c>
      <c r="C10" s="41">
        <v>22065</v>
      </c>
      <c r="D10" s="41">
        <v>0.51</v>
      </c>
      <c r="E10" s="41">
        <f t="shared" si="0"/>
        <v>51</v>
      </c>
      <c r="F10" s="41">
        <v>20672</v>
      </c>
      <c r="G10" s="41">
        <v>0.5</v>
      </c>
      <c r="I10" s="41" t="s">
        <v>0</v>
      </c>
      <c r="J10" s="41">
        <v>15601</v>
      </c>
      <c r="K10" s="41">
        <v>0.43</v>
      </c>
      <c r="L10" s="41">
        <v>14312</v>
      </c>
      <c r="M10" s="41">
        <v>0.42</v>
      </c>
      <c r="O10" s="42">
        <f t="shared" si="1"/>
        <v>41.433241458880843</v>
      </c>
      <c r="P10" s="42">
        <f t="shared" si="2"/>
        <v>8.0000000000000018</v>
      </c>
      <c r="Q10" s="42">
        <f t="shared" si="3"/>
        <v>44.438233650083845</v>
      </c>
      <c r="R10" s="42">
        <f t="shared" si="4"/>
        <v>8.0000000000000018</v>
      </c>
    </row>
    <row r="11" spans="1:18" x14ac:dyDescent="0.25">
      <c r="A11" s="41" t="s">
        <v>126</v>
      </c>
      <c r="B11" s="41" t="s">
        <v>69</v>
      </c>
      <c r="C11" s="41">
        <v>22833</v>
      </c>
      <c r="D11" s="41">
        <v>0.61</v>
      </c>
      <c r="E11" s="41">
        <f t="shared" si="0"/>
        <v>61</v>
      </c>
      <c r="F11" s="41">
        <v>20611</v>
      </c>
      <c r="G11" s="41">
        <v>0.59</v>
      </c>
      <c r="I11" s="41" t="s">
        <v>0</v>
      </c>
      <c r="J11" s="41">
        <v>15071</v>
      </c>
      <c r="K11" s="41">
        <v>0.54</v>
      </c>
      <c r="L11" s="41">
        <v>13526</v>
      </c>
      <c r="M11" s="41">
        <v>0.53</v>
      </c>
      <c r="O11" s="42">
        <f t="shared" si="1"/>
        <v>51.502886338000131</v>
      </c>
      <c r="P11" s="42">
        <f t="shared" si="2"/>
        <v>6.9999999999999947</v>
      </c>
      <c r="Q11" s="42">
        <f t="shared" si="3"/>
        <v>52.380600325299419</v>
      </c>
      <c r="R11" s="42">
        <f t="shared" si="4"/>
        <v>5.9999999999999947</v>
      </c>
    </row>
    <row r="12" spans="1:18" x14ac:dyDescent="0.25">
      <c r="A12" s="41" t="s">
        <v>125</v>
      </c>
      <c r="B12" s="41" t="s">
        <v>69</v>
      </c>
      <c r="C12" s="41">
        <v>25036</v>
      </c>
      <c r="D12" s="41">
        <v>0.56999999999999995</v>
      </c>
      <c r="E12" s="41">
        <f t="shared" si="0"/>
        <v>56.999999999999993</v>
      </c>
      <c r="F12" s="41">
        <v>23310</v>
      </c>
      <c r="G12" s="41">
        <v>0.56000000000000005</v>
      </c>
      <c r="I12" s="41" t="s">
        <v>0</v>
      </c>
      <c r="J12" s="41">
        <v>16176</v>
      </c>
      <c r="K12" s="41">
        <v>0.55000000000000004</v>
      </c>
      <c r="L12" s="41">
        <v>14517</v>
      </c>
      <c r="M12" s="41">
        <v>0.49</v>
      </c>
      <c r="O12" s="42">
        <f t="shared" si="1"/>
        <v>54.772502472799211</v>
      </c>
      <c r="P12" s="42">
        <f t="shared" si="2"/>
        <v>1.9999999999999907</v>
      </c>
      <c r="Q12" s="42">
        <f t="shared" si="3"/>
        <v>60.570365778053315</v>
      </c>
      <c r="R12" s="42">
        <f t="shared" si="4"/>
        <v>7.0000000000000062</v>
      </c>
    </row>
    <row r="13" spans="1:18" x14ac:dyDescent="0.25">
      <c r="A13" s="41" t="s">
        <v>124</v>
      </c>
      <c r="B13" s="41" t="s">
        <v>69</v>
      </c>
      <c r="C13" s="41">
        <v>21640</v>
      </c>
      <c r="D13" s="41">
        <v>0.45</v>
      </c>
      <c r="E13" s="41">
        <f t="shared" si="0"/>
        <v>45</v>
      </c>
      <c r="F13" s="41">
        <v>20740</v>
      </c>
      <c r="G13" s="41">
        <v>0.44</v>
      </c>
      <c r="I13" s="41" t="s">
        <v>0</v>
      </c>
      <c r="J13" s="41">
        <v>17228</v>
      </c>
      <c r="K13" s="41">
        <v>0.47</v>
      </c>
      <c r="L13" s="41">
        <v>16628</v>
      </c>
      <c r="M13" s="41">
        <v>0.47</v>
      </c>
      <c r="O13" s="42">
        <f t="shared" si="1"/>
        <v>25.60947295100998</v>
      </c>
      <c r="P13" s="42">
        <f t="shared" si="2"/>
        <v>-1.9999999999999962</v>
      </c>
      <c r="Q13" s="42">
        <f t="shared" si="3"/>
        <v>24.729372143372625</v>
      </c>
      <c r="R13" s="42">
        <f t="shared" si="4"/>
        <v>-2.9999999999999973</v>
      </c>
    </row>
    <row r="14" spans="1:18" x14ac:dyDescent="0.25">
      <c r="A14" s="41" t="s">
        <v>123</v>
      </c>
      <c r="B14" s="41" t="s">
        <v>69</v>
      </c>
      <c r="C14" s="41">
        <v>25156</v>
      </c>
      <c r="D14" s="41">
        <v>0.57999999999999996</v>
      </c>
      <c r="E14" s="41">
        <f t="shared" si="0"/>
        <v>57.999999999999993</v>
      </c>
      <c r="F14" s="41">
        <v>21366</v>
      </c>
      <c r="G14" s="41">
        <v>0.56000000000000005</v>
      </c>
      <c r="I14" s="41" t="s">
        <v>0</v>
      </c>
      <c r="J14" s="41">
        <v>16741</v>
      </c>
      <c r="K14" s="41">
        <v>0.49</v>
      </c>
      <c r="L14" s="41">
        <v>14317</v>
      </c>
      <c r="M14" s="41">
        <v>0.47</v>
      </c>
      <c r="O14" s="42">
        <f t="shared" si="1"/>
        <v>50.265814467475053</v>
      </c>
      <c r="P14" s="42">
        <f t="shared" si="2"/>
        <v>8.9999999999999964</v>
      </c>
      <c r="Q14" s="42">
        <f t="shared" si="3"/>
        <v>49.235174966822662</v>
      </c>
      <c r="R14" s="42">
        <f t="shared" si="4"/>
        <v>9.0000000000000071</v>
      </c>
    </row>
    <row r="15" spans="1:18" x14ac:dyDescent="0.25">
      <c r="A15" s="41" t="s">
        <v>122</v>
      </c>
      <c r="B15" s="41" t="s">
        <v>69</v>
      </c>
      <c r="C15" s="41">
        <v>27222</v>
      </c>
      <c r="D15" s="41">
        <v>0.56999999999999995</v>
      </c>
      <c r="E15" s="41">
        <f t="shared" si="0"/>
        <v>56.999999999999993</v>
      </c>
      <c r="F15" s="41">
        <v>25774</v>
      </c>
      <c r="G15" s="41">
        <v>0.56000000000000005</v>
      </c>
      <c r="I15" s="41" t="s">
        <v>0</v>
      </c>
      <c r="J15" s="41">
        <v>19465</v>
      </c>
      <c r="K15" s="41">
        <v>0.52</v>
      </c>
      <c r="L15" s="41">
        <v>18248</v>
      </c>
      <c r="M15" s="41">
        <v>0.51</v>
      </c>
      <c r="O15" s="42">
        <f t="shared" si="1"/>
        <v>39.851014641664527</v>
      </c>
      <c r="P15" s="42">
        <f t="shared" si="2"/>
        <v>4.9999999999999929</v>
      </c>
      <c r="Q15" s="42">
        <f t="shared" si="3"/>
        <v>41.242875931608943</v>
      </c>
      <c r="R15" s="42">
        <f t="shared" si="4"/>
        <v>5.0000000000000044</v>
      </c>
    </row>
    <row r="16" spans="1:18" x14ac:dyDescent="0.25">
      <c r="A16" s="41" t="s">
        <v>121</v>
      </c>
      <c r="B16" s="41" t="s">
        <v>69</v>
      </c>
      <c r="C16" s="41">
        <v>23440</v>
      </c>
      <c r="D16" s="41">
        <v>0.61</v>
      </c>
      <c r="E16" s="41">
        <f t="shared" si="0"/>
        <v>61</v>
      </c>
      <c r="F16" s="41">
        <v>21986</v>
      </c>
      <c r="G16" s="41">
        <v>0.57999999999999996</v>
      </c>
      <c r="I16" s="41" t="s">
        <v>0</v>
      </c>
      <c r="J16" s="41">
        <v>15434</v>
      </c>
      <c r="K16" s="41">
        <v>0.54</v>
      </c>
      <c r="L16" s="41">
        <v>14939</v>
      </c>
      <c r="M16" s="41">
        <v>0.49</v>
      </c>
      <c r="O16" s="42">
        <f t="shared" si="1"/>
        <v>51.872489309317096</v>
      </c>
      <c r="P16" s="42">
        <f t="shared" si="2"/>
        <v>6.9999999999999947</v>
      </c>
      <c r="Q16" s="42">
        <f t="shared" si="3"/>
        <v>47.171832117276921</v>
      </c>
      <c r="R16" s="42">
        <f t="shared" si="4"/>
        <v>8.9999999999999964</v>
      </c>
    </row>
    <row r="17" spans="1:18" x14ac:dyDescent="0.25">
      <c r="A17" s="41" t="s">
        <v>120</v>
      </c>
      <c r="B17" s="41" t="s">
        <v>69</v>
      </c>
      <c r="C17" s="41">
        <v>20750</v>
      </c>
      <c r="D17" s="41">
        <v>0.52</v>
      </c>
      <c r="E17" s="41">
        <f t="shared" si="0"/>
        <v>52</v>
      </c>
      <c r="F17" s="41">
        <v>20414</v>
      </c>
      <c r="G17" s="41">
        <v>0.5</v>
      </c>
      <c r="I17" s="41" t="s">
        <v>0</v>
      </c>
      <c r="J17" s="41">
        <v>18549</v>
      </c>
      <c r="K17" s="41">
        <v>0.53</v>
      </c>
      <c r="L17" s="41">
        <v>16911</v>
      </c>
      <c r="M17" s="41">
        <v>0.52</v>
      </c>
      <c r="O17" s="42">
        <f t="shared" si="1"/>
        <v>11.865868779988139</v>
      </c>
      <c r="P17" s="42">
        <f t="shared" si="2"/>
        <v>-1.0000000000000009</v>
      </c>
      <c r="Q17" s="42">
        <f t="shared" si="3"/>
        <v>20.714327952220447</v>
      </c>
      <c r="R17" s="42">
        <f t="shared" si="4"/>
        <v>-2.0000000000000018</v>
      </c>
    </row>
    <row r="18" spans="1:18" x14ac:dyDescent="0.25">
      <c r="A18" s="41" t="s">
        <v>119</v>
      </c>
      <c r="B18" s="41" t="s">
        <v>69</v>
      </c>
      <c r="C18" s="41">
        <v>29407</v>
      </c>
      <c r="D18" s="41">
        <v>0.56999999999999995</v>
      </c>
      <c r="E18" s="41">
        <f t="shared" si="0"/>
        <v>56.999999999999993</v>
      </c>
      <c r="F18" s="41">
        <v>24173</v>
      </c>
      <c r="G18" s="41">
        <v>0.56000000000000005</v>
      </c>
      <c r="I18" s="41" t="s">
        <v>0</v>
      </c>
      <c r="J18" s="41">
        <v>21076</v>
      </c>
      <c r="K18" s="41">
        <v>0.54</v>
      </c>
      <c r="L18" s="41">
        <v>17787</v>
      </c>
      <c r="M18" s="41">
        <v>0.51</v>
      </c>
      <c r="O18" s="42">
        <f t="shared" si="1"/>
        <v>39.528373505409</v>
      </c>
      <c r="P18" s="42">
        <f t="shared" si="2"/>
        <v>2.9999999999999916</v>
      </c>
      <c r="Q18" s="42">
        <f t="shared" si="3"/>
        <v>35.902625513015124</v>
      </c>
      <c r="R18" s="42">
        <f t="shared" si="4"/>
        <v>5.0000000000000044</v>
      </c>
    </row>
    <row r="19" spans="1:18" x14ac:dyDescent="0.25">
      <c r="A19" s="41" t="s">
        <v>118</v>
      </c>
      <c r="B19" s="41" t="s">
        <v>69</v>
      </c>
      <c r="C19" s="41">
        <v>24016</v>
      </c>
      <c r="D19" s="41">
        <v>0.57999999999999996</v>
      </c>
      <c r="E19" s="41">
        <f t="shared" si="0"/>
        <v>57.999999999999993</v>
      </c>
      <c r="F19" s="41">
        <v>22204</v>
      </c>
      <c r="G19" s="41">
        <v>0.59</v>
      </c>
      <c r="I19" s="41" t="s">
        <v>0</v>
      </c>
      <c r="J19" s="41">
        <v>20345</v>
      </c>
      <c r="K19" s="41">
        <v>0.46</v>
      </c>
      <c r="L19" s="41">
        <v>18183</v>
      </c>
      <c r="M19" s="41">
        <v>0.44</v>
      </c>
      <c r="O19" s="42">
        <f t="shared" si="1"/>
        <v>18.043745391988203</v>
      </c>
      <c r="P19" s="42">
        <f t="shared" si="2"/>
        <v>11.999999999999995</v>
      </c>
      <c r="Q19" s="42">
        <f t="shared" si="3"/>
        <v>22.114062585931915</v>
      </c>
      <c r="R19" s="42">
        <f t="shared" si="4"/>
        <v>14.999999999999996</v>
      </c>
    </row>
    <row r="20" spans="1:18" x14ac:dyDescent="0.25">
      <c r="A20" s="41" t="s">
        <v>117</v>
      </c>
      <c r="B20" s="41" t="s">
        <v>69</v>
      </c>
      <c r="C20" s="41">
        <v>23860</v>
      </c>
      <c r="D20" s="41">
        <v>0.57999999999999996</v>
      </c>
      <c r="E20" s="41">
        <f t="shared" si="0"/>
        <v>57.999999999999993</v>
      </c>
      <c r="F20" s="41">
        <v>21922</v>
      </c>
      <c r="G20" s="41">
        <v>0.56999999999999995</v>
      </c>
      <c r="I20" s="41" t="s">
        <v>0</v>
      </c>
      <c r="J20" s="41">
        <v>17732</v>
      </c>
      <c r="K20" s="41">
        <v>0.6</v>
      </c>
      <c r="L20" s="41">
        <v>16623</v>
      </c>
      <c r="M20" s="41">
        <v>0.6</v>
      </c>
      <c r="O20" s="42">
        <f t="shared" si="1"/>
        <v>34.558989397699072</v>
      </c>
      <c r="P20" s="42">
        <f t="shared" si="2"/>
        <v>-2.0000000000000018</v>
      </c>
      <c r="Q20" s="42">
        <f t="shared" si="3"/>
        <v>31.877519100042111</v>
      </c>
      <c r="R20" s="42">
        <f t="shared" si="4"/>
        <v>-3.0000000000000027</v>
      </c>
    </row>
    <row r="21" spans="1:18" x14ac:dyDescent="0.25">
      <c r="A21" s="41" t="s">
        <v>116</v>
      </c>
      <c r="B21" s="41" t="s">
        <v>69</v>
      </c>
      <c r="C21" s="41">
        <v>26380</v>
      </c>
      <c r="D21" s="41">
        <v>0.56000000000000005</v>
      </c>
      <c r="E21" s="41">
        <f t="shared" si="0"/>
        <v>56.000000000000007</v>
      </c>
      <c r="F21" s="41">
        <v>22348</v>
      </c>
      <c r="G21" s="41">
        <v>0.54</v>
      </c>
      <c r="I21" s="41" t="s">
        <v>0</v>
      </c>
      <c r="J21" s="41">
        <v>18298</v>
      </c>
      <c r="K21" s="41">
        <v>0.55000000000000004</v>
      </c>
      <c r="L21" s="41">
        <v>15250</v>
      </c>
      <c r="M21" s="41">
        <v>0.52</v>
      </c>
      <c r="O21" s="42">
        <f t="shared" si="1"/>
        <v>44.168761613291068</v>
      </c>
      <c r="P21" s="42">
        <f t="shared" si="2"/>
        <v>1.0000000000000009</v>
      </c>
      <c r="Q21" s="42">
        <f t="shared" si="3"/>
        <v>46.544262295081964</v>
      </c>
      <c r="R21" s="42">
        <f t="shared" si="4"/>
        <v>2.0000000000000018</v>
      </c>
    </row>
    <row r="22" spans="1:18" x14ac:dyDescent="0.25">
      <c r="A22" s="41" t="s">
        <v>115</v>
      </c>
      <c r="B22" s="41" t="s">
        <v>69</v>
      </c>
      <c r="C22" s="41">
        <v>27264</v>
      </c>
      <c r="D22" s="41">
        <v>0.7</v>
      </c>
      <c r="E22" s="41">
        <f t="shared" si="0"/>
        <v>70</v>
      </c>
      <c r="F22" s="41">
        <v>23461</v>
      </c>
      <c r="G22" s="41">
        <v>0.62</v>
      </c>
      <c r="I22" s="41" t="s">
        <v>0</v>
      </c>
      <c r="J22" s="41">
        <v>18366</v>
      </c>
      <c r="K22" s="41">
        <v>0.68</v>
      </c>
      <c r="L22" s="41">
        <v>17560</v>
      </c>
      <c r="M22" s="41">
        <v>0.68</v>
      </c>
      <c r="O22" s="42">
        <f t="shared" si="1"/>
        <v>48.448219536099316</v>
      </c>
      <c r="P22" s="42">
        <f t="shared" si="2"/>
        <v>1.9999999999999907</v>
      </c>
      <c r="Q22" s="42">
        <f t="shared" si="3"/>
        <v>33.60478359908884</v>
      </c>
      <c r="R22" s="42">
        <f t="shared" si="4"/>
        <v>-6.0000000000000053</v>
      </c>
    </row>
    <row r="23" spans="1:18" x14ac:dyDescent="0.25">
      <c r="O23" s="42"/>
      <c r="P23" s="42"/>
      <c r="Q23" s="42"/>
      <c r="R23" s="42"/>
    </row>
    <row r="24" spans="1:18" x14ac:dyDescent="0.25">
      <c r="A24" s="41" t="s">
        <v>114</v>
      </c>
      <c r="B24" s="41" t="s">
        <v>69</v>
      </c>
      <c r="C24" s="43">
        <f>AVERAGE(C25:C37)</f>
        <v>22915.384615384617</v>
      </c>
      <c r="D24" s="43">
        <f>AVERAGE(D25:D37)</f>
        <v>0.53615384615384609</v>
      </c>
      <c r="E24" s="41">
        <f t="shared" ref="E24:E37" si="5">D24*100</f>
        <v>53.615384615384606</v>
      </c>
      <c r="F24" s="43">
        <f>AVERAGE(F25:F37)</f>
        <v>21033.76923076923</v>
      </c>
      <c r="G24" s="43">
        <f>AVERAGE(G25:G37)</f>
        <v>0.52769230769230768</v>
      </c>
      <c r="I24" s="41" t="s">
        <v>0</v>
      </c>
      <c r="J24" s="43">
        <f>AVERAGE(J25:J37)</f>
        <v>17984</v>
      </c>
      <c r="K24" s="43">
        <f>AVERAGE(K25:K37)</f>
        <v>0.4936363636363636</v>
      </c>
      <c r="L24" s="43">
        <f>AVERAGE(L25:L37)</f>
        <v>15466.363636363636</v>
      </c>
      <c r="M24" s="43">
        <f>AVERAGE(M25:M37)</f>
        <v>0.47727272727272729</v>
      </c>
      <c r="O24" s="42">
        <f t="shared" ref="O24:O37" si="6">((C24-J24)/J24)*100</f>
        <v>27.420955379140445</v>
      </c>
      <c r="P24" s="42">
        <f t="shared" ref="P24:P37" si="7">(D24-K24)*100</f>
        <v>4.2517482517482499</v>
      </c>
      <c r="Q24" s="42">
        <f t="shared" ref="Q24:Q37" si="8">((F24-L24)/L24)*100</f>
        <v>35.996862128055923</v>
      </c>
      <c r="R24" s="42">
        <f t="shared" ref="R24:R37" si="9">(G24-M24)*100</f>
        <v>5.041958041958039</v>
      </c>
    </row>
    <row r="25" spans="1:18" x14ac:dyDescent="0.25">
      <c r="A25" s="41" t="s">
        <v>113</v>
      </c>
      <c r="B25" s="41" t="s">
        <v>69</v>
      </c>
      <c r="C25" s="41">
        <v>29467</v>
      </c>
      <c r="D25" s="41">
        <v>0.49</v>
      </c>
      <c r="E25" s="41">
        <f t="shared" si="5"/>
        <v>49</v>
      </c>
      <c r="F25" s="41">
        <v>22737</v>
      </c>
      <c r="G25" s="41">
        <v>0.47</v>
      </c>
      <c r="I25" s="41" t="s">
        <v>0</v>
      </c>
      <c r="J25" s="41">
        <v>28597</v>
      </c>
      <c r="K25" s="41">
        <v>0.54</v>
      </c>
      <c r="L25" s="41">
        <v>14740</v>
      </c>
      <c r="M25" s="41">
        <v>0.45</v>
      </c>
      <c r="O25" s="42">
        <f t="shared" si="6"/>
        <v>3.0422771619400635</v>
      </c>
      <c r="P25" s="42">
        <f t="shared" si="7"/>
        <v>-5.0000000000000044</v>
      </c>
      <c r="Q25" s="42">
        <f t="shared" si="8"/>
        <v>54.253731343283583</v>
      </c>
      <c r="R25" s="42">
        <f t="shared" si="9"/>
        <v>1.9999999999999962</v>
      </c>
    </row>
    <row r="26" spans="1:18" x14ac:dyDescent="0.25">
      <c r="A26" s="41" t="s">
        <v>112</v>
      </c>
      <c r="B26" s="41" t="s">
        <v>69</v>
      </c>
      <c r="C26" s="41">
        <v>22165</v>
      </c>
      <c r="D26" s="41">
        <v>0.54</v>
      </c>
      <c r="E26" s="41">
        <f t="shared" si="5"/>
        <v>54</v>
      </c>
      <c r="F26" s="41">
        <v>20491</v>
      </c>
      <c r="G26" s="41">
        <v>0.56000000000000005</v>
      </c>
      <c r="I26" s="41" t="s">
        <v>0</v>
      </c>
      <c r="J26" s="41">
        <v>17340</v>
      </c>
      <c r="K26" s="41">
        <v>0.44</v>
      </c>
      <c r="L26" s="41">
        <v>14648</v>
      </c>
      <c r="M26" s="41">
        <v>0.44</v>
      </c>
      <c r="O26" s="42">
        <f t="shared" si="6"/>
        <v>27.825836216839679</v>
      </c>
      <c r="P26" s="42">
        <f t="shared" si="7"/>
        <v>10.000000000000004</v>
      </c>
      <c r="Q26" s="42">
        <f t="shared" si="8"/>
        <v>39.889404696886949</v>
      </c>
      <c r="R26" s="42">
        <f t="shared" si="9"/>
        <v>12.000000000000005</v>
      </c>
    </row>
    <row r="27" spans="1:18" x14ac:dyDescent="0.25">
      <c r="A27" s="41" t="s">
        <v>111</v>
      </c>
      <c r="B27" s="41" t="s">
        <v>69</v>
      </c>
      <c r="C27" s="41">
        <v>18066</v>
      </c>
      <c r="D27" s="41">
        <v>0.53</v>
      </c>
      <c r="E27" s="41">
        <f t="shared" si="5"/>
        <v>53</v>
      </c>
      <c r="F27" s="41">
        <v>17322</v>
      </c>
      <c r="G27" s="41">
        <v>0.53</v>
      </c>
      <c r="I27" s="41" t="s">
        <v>0</v>
      </c>
      <c r="J27" s="41">
        <v>14541</v>
      </c>
      <c r="K27" s="41">
        <v>0.43</v>
      </c>
      <c r="L27" s="41">
        <v>14118</v>
      </c>
      <c r="M27" s="41">
        <v>0.43</v>
      </c>
      <c r="O27" s="42">
        <f t="shared" si="6"/>
        <v>24.241799050959358</v>
      </c>
      <c r="P27" s="42">
        <f t="shared" si="7"/>
        <v>10.000000000000004</v>
      </c>
      <c r="Q27" s="42">
        <f t="shared" si="8"/>
        <v>22.694432639184019</v>
      </c>
      <c r="R27" s="42">
        <f t="shared" si="9"/>
        <v>10.000000000000004</v>
      </c>
    </row>
    <row r="28" spans="1:18" x14ac:dyDescent="0.25">
      <c r="A28" s="41" t="s">
        <v>110</v>
      </c>
      <c r="B28" s="41" t="s">
        <v>69</v>
      </c>
      <c r="C28" s="41">
        <v>23937</v>
      </c>
      <c r="D28" s="41">
        <v>0.55000000000000004</v>
      </c>
      <c r="E28" s="41">
        <f t="shared" si="5"/>
        <v>55.000000000000007</v>
      </c>
      <c r="F28" s="41">
        <v>20824</v>
      </c>
      <c r="G28" s="41">
        <v>0.54</v>
      </c>
      <c r="I28" s="41" t="s">
        <v>0</v>
      </c>
      <c r="J28" s="41">
        <v>18762</v>
      </c>
      <c r="K28" s="41">
        <v>0.52</v>
      </c>
      <c r="L28" s="41">
        <v>16111</v>
      </c>
      <c r="M28" s="41">
        <v>0.51</v>
      </c>
      <c r="O28" s="42">
        <f t="shared" si="6"/>
        <v>27.582347297729452</v>
      </c>
      <c r="P28" s="42">
        <f t="shared" si="7"/>
        <v>3.0000000000000027</v>
      </c>
      <c r="Q28" s="42">
        <f t="shared" si="8"/>
        <v>29.253305195208242</v>
      </c>
      <c r="R28" s="42">
        <f t="shared" si="9"/>
        <v>3.0000000000000027</v>
      </c>
    </row>
    <row r="29" spans="1:18" x14ac:dyDescent="0.25">
      <c r="A29" s="41" t="s">
        <v>109</v>
      </c>
      <c r="B29" s="41" t="s">
        <v>69</v>
      </c>
      <c r="C29" s="41">
        <v>21979</v>
      </c>
      <c r="D29" s="41">
        <v>0.46</v>
      </c>
      <c r="E29" s="41">
        <f t="shared" si="5"/>
        <v>46</v>
      </c>
      <c r="F29" s="41">
        <v>19823</v>
      </c>
      <c r="G29" s="41">
        <v>0.45</v>
      </c>
      <c r="I29" s="41" t="s">
        <v>0</v>
      </c>
      <c r="J29" s="41">
        <v>15156</v>
      </c>
      <c r="K29" s="41">
        <v>0.37</v>
      </c>
      <c r="L29" s="41">
        <v>13881</v>
      </c>
      <c r="M29" s="41">
        <v>0.36</v>
      </c>
      <c r="O29" s="42">
        <f t="shared" si="6"/>
        <v>45.018474531538665</v>
      </c>
      <c r="P29" s="42">
        <f t="shared" si="7"/>
        <v>9.0000000000000018</v>
      </c>
      <c r="Q29" s="42">
        <f t="shared" si="8"/>
        <v>42.806714213673366</v>
      </c>
      <c r="R29" s="42">
        <f t="shared" si="9"/>
        <v>9.0000000000000018</v>
      </c>
    </row>
    <row r="30" spans="1:18" x14ac:dyDescent="0.25">
      <c r="A30" s="41" t="s">
        <v>108</v>
      </c>
      <c r="B30" s="41" t="s">
        <v>69</v>
      </c>
      <c r="C30" s="41">
        <v>26385</v>
      </c>
      <c r="D30" s="41">
        <v>0.68</v>
      </c>
      <c r="E30" s="41">
        <f t="shared" si="5"/>
        <v>68</v>
      </c>
      <c r="F30" s="41">
        <v>25794</v>
      </c>
      <c r="G30" s="41">
        <v>0.67</v>
      </c>
      <c r="I30" s="41" t="s">
        <v>0</v>
      </c>
      <c r="J30" s="41" t="s">
        <v>70</v>
      </c>
      <c r="K30" s="41" t="s">
        <v>70</v>
      </c>
      <c r="L30" s="41" t="s">
        <v>70</v>
      </c>
      <c r="M30" s="41" t="s">
        <v>70</v>
      </c>
      <c r="O30" s="42" t="e">
        <f t="shared" si="6"/>
        <v>#VALUE!</v>
      </c>
      <c r="P30" s="42" t="e">
        <f t="shared" si="7"/>
        <v>#VALUE!</v>
      </c>
      <c r="Q30" s="42" t="e">
        <f t="shared" si="8"/>
        <v>#VALUE!</v>
      </c>
      <c r="R30" s="42" t="e">
        <f t="shared" si="9"/>
        <v>#VALUE!</v>
      </c>
    </row>
    <row r="31" spans="1:18" x14ac:dyDescent="0.25">
      <c r="A31" s="41" t="s">
        <v>107</v>
      </c>
      <c r="B31" s="41" t="s">
        <v>69</v>
      </c>
      <c r="C31" s="41">
        <v>28030</v>
      </c>
      <c r="D31" s="41">
        <v>0.65</v>
      </c>
      <c r="E31" s="41">
        <f t="shared" si="5"/>
        <v>65</v>
      </c>
      <c r="F31" s="41">
        <v>27282</v>
      </c>
      <c r="G31" s="41">
        <v>0.65</v>
      </c>
      <c r="I31" s="41" t="s">
        <v>0</v>
      </c>
      <c r="J31" s="41">
        <v>20217</v>
      </c>
      <c r="K31" s="41">
        <v>0.68</v>
      </c>
      <c r="L31" s="41">
        <v>19695</v>
      </c>
      <c r="M31" s="41">
        <v>0.68</v>
      </c>
      <c r="O31" s="42">
        <f t="shared" si="6"/>
        <v>38.64569421773755</v>
      </c>
      <c r="P31" s="42">
        <f t="shared" si="7"/>
        <v>-3.0000000000000027</v>
      </c>
      <c r="Q31" s="42">
        <f t="shared" si="8"/>
        <v>38.522467631378518</v>
      </c>
      <c r="R31" s="42">
        <f t="shared" si="9"/>
        <v>-3.0000000000000027</v>
      </c>
    </row>
    <row r="32" spans="1:18" x14ac:dyDescent="0.25">
      <c r="A32" s="41" t="s">
        <v>106</v>
      </c>
      <c r="B32" s="41" t="s">
        <v>69</v>
      </c>
      <c r="C32" s="41">
        <v>21577</v>
      </c>
      <c r="D32" s="41">
        <v>0.43</v>
      </c>
      <c r="E32" s="41">
        <f t="shared" si="5"/>
        <v>43</v>
      </c>
      <c r="F32" s="41">
        <v>20129</v>
      </c>
      <c r="G32" s="41">
        <v>0.42</v>
      </c>
      <c r="I32" s="41" t="s">
        <v>0</v>
      </c>
      <c r="J32" s="41">
        <v>17921</v>
      </c>
      <c r="K32" s="41">
        <v>0.4</v>
      </c>
      <c r="L32" s="41">
        <v>16732</v>
      </c>
      <c r="M32" s="41">
        <v>0.39</v>
      </c>
      <c r="O32" s="42">
        <f t="shared" si="6"/>
        <v>20.400647285307741</v>
      </c>
      <c r="P32" s="42">
        <f t="shared" si="7"/>
        <v>2.9999999999999973</v>
      </c>
      <c r="Q32" s="42">
        <f t="shared" si="8"/>
        <v>20.302414535022713</v>
      </c>
      <c r="R32" s="42">
        <f t="shared" si="9"/>
        <v>2.9999999999999973</v>
      </c>
    </row>
    <row r="33" spans="1:18" x14ac:dyDescent="0.25">
      <c r="A33" s="41" t="s">
        <v>105</v>
      </c>
      <c r="B33" s="41" t="s">
        <v>69</v>
      </c>
      <c r="C33" s="41">
        <v>18473</v>
      </c>
      <c r="D33" s="41">
        <v>0.54</v>
      </c>
      <c r="E33" s="41">
        <f t="shared" si="5"/>
        <v>54</v>
      </c>
      <c r="F33" s="41">
        <v>18133</v>
      </c>
      <c r="G33" s="41">
        <v>0.53</v>
      </c>
      <c r="I33" s="41" t="s">
        <v>0</v>
      </c>
      <c r="J33" s="41" t="s">
        <v>70</v>
      </c>
      <c r="K33" s="41" t="s">
        <v>70</v>
      </c>
      <c r="L33" s="41" t="s">
        <v>70</v>
      </c>
      <c r="M33" s="41" t="s">
        <v>70</v>
      </c>
      <c r="O33" s="42" t="e">
        <f t="shared" si="6"/>
        <v>#VALUE!</v>
      </c>
      <c r="P33" s="42" t="e">
        <f t="shared" si="7"/>
        <v>#VALUE!</v>
      </c>
      <c r="Q33" s="42" t="e">
        <f t="shared" si="8"/>
        <v>#VALUE!</v>
      </c>
      <c r="R33" s="42" t="e">
        <f t="shared" si="9"/>
        <v>#VALUE!</v>
      </c>
    </row>
    <row r="34" spans="1:18" x14ac:dyDescent="0.25">
      <c r="A34" s="41" t="s">
        <v>104</v>
      </c>
      <c r="B34" s="41" t="s">
        <v>69</v>
      </c>
      <c r="C34" s="41">
        <v>24248</v>
      </c>
      <c r="D34" s="41">
        <v>0.56000000000000005</v>
      </c>
      <c r="E34" s="41">
        <f t="shared" si="5"/>
        <v>56.000000000000007</v>
      </c>
      <c r="F34" s="41">
        <v>22147</v>
      </c>
      <c r="G34" s="41">
        <v>0.55000000000000004</v>
      </c>
      <c r="I34" s="41" t="s">
        <v>0</v>
      </c>
      <c r="J34" s="41">
        <v>20291</v>
      </c>
      <c r="K34" s="41">
        <v>0.59</v>
      </c>
      <c r="L34" s="41">
        <v>17918</v>
      </c>
      <c r="M34" s="41">
        <v>0.57999999999999996</v>
      </c>
      <c r="O34" s="42">
        <f t="shared" si="6"/>
        <v>19.501256714799663</v>
      </c>
      <c r="P34" s="42">
        <f t="shared" si="7"/>
        <v>-2.9999999999999916</v>
      </c>
      <c r="Q34" s="42">
        <f t="shared" si="8"/>
        <v>23.601964504967071</v>
      </c>
      <c r="R34" s="42">
        <f t="shared" si="9"/>
        <v>-2.9999999999999916</v>
      </c>
    </row>
    <row r="35" spans="1:18" x14ac:dyDescent="0.25">
      <c r="A35" s="41" t="s">
        <v>103</v>
      </c>
      <c r="B35" s="41" t="s">
        <v>69</v>
      </c>
      <c r="C35" s="41">
        <v>18065</v>
      </c>
      <c r="D35" s="41">
        <v>0.51</v>
      </c>
      <c r="E35" s="41">
        <f t="shared" si="5"/>
        <v>51</v>
      </c>
      <c r="F35" s="41">
        <v>16355</v>
      </c>
      <c r="G35" s="41">
        <v>0.49</v>
      </c>
      <c r="I35" s="41" t="s">
        <v>0</v>
      </c>
      <c r="J35" s="41">
        <v>11996</v>
      </c>
      <c r="K35" s="41">
        <v>0.46</v>
      </c>
      <c r="L35" s="41">
        <v>11487</v>
      </c>
      <c r="M35" s="41">
        <v>0.44</v>
      </c>
      <c r="O35" s="42">
        <f t="shared" si="6"/>
        <v>50.591863954651551</v>
      </c>
      <c r="P35" s="42">
        <f t="shared" si="7"/>
        <v>4.9999999999999991</v>
      </c>
      <c r="Q35" s="42">
        <f t="shared" si="8"/>
        <v>42.378340733002524</v>
      </c>
      <c r="R35" s="42">
        <f t="shared" si="9"/>
        <v>4.9999999999999991</v>
      </c>
    </row>
    <row r="36" spans="1:18" x14ac:dyDescent="0.25">
      <c r="A36" s="41" t="s">
        <v>102</v>
      </c>
      <c r="B36" s="41" t="s">
        <v>69</v>
      </c>
      <c r="C36" s="41">
        <v>22629</v>
      </c>
      <c r="D36" s="41">
        <v>0.55000000000000004</v>
      </c>
      <c r="E36" s="41">
        <f t="shared" si="5"/>
        <v>55.000000000000007</v>
      </c>
      <c r="F36" s="41">
        <v>21172</v>
      </c>
      <c r="G36" s="41">
        <v>0.53</v>
      </c>
      <c r="I36" s="41" t="s">
        <v>0</v>
      </c>
      <c r="J36" s="41">
        <v>16696</v>
      </c>
      <c r="K36" s="41">
        <v>0.52</v>
      </c>
      <c r="L36" s="41">
        <v>15898</v>
      </c>
      <c r="M36" s="41">
        <v>0.5</v>
      </c>
      <c r="O36" s="42">
        <f t="shared" si="6"/>
        <v>35.535457594633449</v>
      </c>
      <c r="P36" s="42">
        <f t="shared" si="7"/>
        <v>3.0000000000000027</v>
      </c>
      <c r="Q36" s="42">
        <f t="shared" si="8"/>
        <v>33.17398414894955</v>
      </c>
      <c r="R36" s="42">
        <f t="shared" si="9"/>
        <v>3.0000000000000027</v>
      </c>
    </row>
    <row r="37" spans="1:18" x14ac:dyDescent="0.25">
      <c r="A37" s="41" t="s">
        <v>101</v>
      </c>
      <c r="B37" s="41" t="s">
        <v>69</v>
      </c>
      <c r="C37" s="41">
        <v>22879</v>
      </c>
      <c r="D37" s="41">
        <v>0.48</v>
      </c>
      <c r="E37" s="41">
        <f t="shared" si="5"/>
        <v>48</v>
      </c>
      <c r="F37" s="41">
        <v>21230</v>
      </c>
      <c r="G37" s="41">
        <v>0.47</v>
      </c>
      <c r="I37" s="41" t="s">
        <v>0</v>
      </c>
      <c r="J37" s="41">
        <v>16307</v>
      </c>
      <c r="K37" s="41">
        <v>0.48</v>
      </c>
      <c r="L37" s="41">
        <v>14902</v>
      </c>
      <c r="M37" s="41">
        <v>0.47</v>
      </c>
      <c r="O37" s="42">
        <f t="shared" si="6"/>
        <v>40.301710921690074</v>
      </c>
      <c r="P37" s="42">
        <f t="shared" si="7"/>
        <v>0</v>
      </c>
      <c r="Q37" s="42">
        <f t="shared" si="8"/>
        <v>42.464098778687429</v>
      </c>
      <c r="R37" s="42">
        <f t="shared" si="9"/>
        <v>0</v>
      </c>
    </row>
    <row r="38" spans="1:18" x14ac:dyDescent="0.25">
      <c r="O38" s="42"/>
      <c r="P38" s="42"/>
      <c r="Q38" s="42"/>
      <c r="R38" s="42"/>
    </row>
    <row r="39" spans="1:18" x14ac:dyDescent="0.25">
      <c r="A39" s="41" t="s">
        <v>100</v>
      </c>
      <c r="B39" s="41" t="s">
        <v>69</v>
      </c>
      <c r="C39" s="43">
        <f>AVERAGE(C40:C51)</f>
        <v>26948.81818181818</v>
      </c>
      <c r="D39" s="43">
        <f>AVERAGE(D40:D51)</f>
        <v>0.64727272727272733</v>
      </c>
      <c r="E39" s="41">
        <f t="shared" ref="E39:E51" si="10">D39*100</f>
        <v>64.727272727272734</v>
      </c>
      <c r="F39" s="43">
        <f>AVERAGE(F40:F51)</f>
        <v>23812</v>
      </c>
      <c r="G39" s="43">
        <f>AVERAGE(G40:G51)</f>
        <v>0.64181818181818184</v>
      </c>
      <c r="I39" s="41" t="s">
        <v>0</v>
      </c>
      <c r="J39" s="43">
        <f>AVERAGE(J40:J51)</f>
        <v>21376</v>
      </c>
      <c r="K39" s="43">
        <f>AVERAGE(K40:K51)</f>
        <v>0.63272727272727269</v>
      </c>
      <c r="L39" s="43">
        <f>AVERAGE(L40:L51)</f>
        <v>17756.454545454544</v>
      </c>
      <c r="M39" s="43">
        <f>AVERAGE(M40:M51)</f>
        <v>0.60636363636363655</v>
      </c>
      <c r="O39" s="42">
        <f t="shared" ref="O39:O51" si="11">((C39-J39)/J39)*100</f>
        <v>26.070444338595529</v>
      </c>
      <c r="P39" s="44">
        <f t="shared" ref="P39:P51" si="12">(D39-K39)*100</f>
        <v>1.4545454545454639</v>
      </c>
      <c r="Q39" s="42">
        <f t="shared" ref="Q39:Q51" si="13">((F39-L39)/L39)*100</f>
        <v>34.10334782230278</v>
      </c>
      <c r="R39" s="42">
        <f t="shared" ref="R39:R51" si="14">(G39-M39)*100</f>
        <v>3.5454545454545294</v>
      </c>
    </row>
    <row r="40" spans="1:18" x14ac:dyDescent="0.25">
      <c r="A40" s="41" t="s">
        <v>99</v>
      </c>
      <c r="B40" s="41" t="s">
        <v>69</v>
      </c>
      <c r="C40" s="41">
        <v>28260</v>
      </c>
      <c r="D40" s="41">
        <v>0.67</v>
      </c>
      <c r="E40" s="41">
        <f t="shared" si="10"/>
        <v>67</v>
      </c>
      <c r="F40" s="41">
        <v>24744</v>
      </c>
      <c r="G40" s="41">
        <v>0.68</v>
      </c>
      <c r="I40" s="41" t="s">
        <v>0</v>
      </c>
      <c r="J40" s="41">
        <v>17666</v>
      </c>
      <c r="K40" s="41">
        <v>0.52</v>
      </c>
      <c r="L40" s="41">
        <v>14672</v>
      </c>
      <c r="M40" s="41">
        <v>0.52</v>
      </c>
      <c r="O40" s="42">
        <f t="shared" si="11"/>
        <v>59.968300690592102</v>
      </c>
      <c r="P40" s="42">
        <f t="shared" si="12"/>
        <v>15.000000000000002</v>
      </c>
      <c r="Q40" s="42">
        <f t="shared" si="13"/>
        <v>68.647764449291174</v>
      </c>
      <c r="R40" s="42">
        <f t="shared" si="14"/>
        <v>16.000000000000004</v>
      </c>
    </row>
    <row r="41" spans="1:18" x14ac:dyDescent="0.25">
      <c r="A41" s="41" t="s">
        <v>98</v>
      </c>
      <c r="B41" s="41" t="s">
        <v>69</v>
      </c>
      <c r="C41" s="41">
        <v>27878</v>
      </c>
      <c r="D41" s="41">
        <v>0.6</v>
      </c>
      <c r="E41" s="41">
        <f t="shared" si="10"/>
        <v>60</v>
      </c>
      <c r="F41" s="41">
        <v>24485</v>
      </c>
      <c r="G41" s="41">
        <v>0.59</v>
      </c>
      <c r="I41" s="41" t="s">
        <v>0</v>
      </c>
      <c r="J41" s="41">
        <v>22261</v>
      </c>
      <c r="K41" s="41">
        <v>0.6</v>
      </c>
      <c r="L41" s="41">
        <v>17870</v>
      </c>
      <c r="M41" s="41">
        <v>0.57999999999999996</v>
      </c>
      <c r="O41" s="42">
        <f t="shared" si="11"/>
        <v>25.232469340999952</v>
      </c>
      <c r="P41" s="42">
        <f t="shared" si="12"/>
        <v>0</v>
      </c>
      <c r="Q41" s="42">
        <f t="shared" si="13"/>
        <v>37.017347509792948</v>
      </c>
      <c r="R41" s="42">
        <f t="shared" si="14"/>
        <v>1.0000000000000009</v>
      </c>
    </row>
    <row r="42" spans="1:18" x14ac:dyDescent="0.25">
      <c r="A42" s="41" t="s">
        <v>97</v>
      </c>
      <c r="B42" s="41" t="s">
        <v>69</v>
      </c>
      <c r="C42" s="41">
        <v>27695</v>
      </c>
      <c r="D42" s="41">
        <v>0.64</v>
      </c>
      <c r="E42" s="41">
        <f t="shared" si="10"/>
        <v>64</v>
      </c>
      <c r="F42" s="41">
        <v>23588</v>
      </c>
      <c r="G42" s="41">
        <v>0.64</v>
      </c>
      <c r="I42" s="41" t="s">
        <v>0</v>
      </c>
      <c r="J42" s="41">
        <v>26763</v>
      </c>
      <c r="K42" s="41">
        <v>0.68</v>
      </c>
      <c r="L42" s="41">
        <v>20012</v>
      </c>
      <c r="M42" s="41">
        <v>0.66</v>
      </c>
      <c r="O42" s="42">
        <f t="shared" si="11"/>
        <v>3.4824197586219783</v>
      </c>
      <c r="P42" s="42">
        <f t="shared" si="12"/>
        <v>-4.0000000000000036</v>
      </c>
      <c r="Q42" s="42">
        <f t="shared" si="13"/>
        <v>17.869278432940234</v>
      </c>
      <c r="R42" s="42">
        <f t="shared" si="14"/>
        <v>-2.0000000000000018</v>
      </c>
    </row>
    <row r="43" spans="1:18" x14ac:dyDescent="0.25">
      <c r="A43" s="41" t="s">
        <v>96</v>
      </c>
      <c r="B43" s="41" t="s">
        <v>69</v>
      </c>
      <c r="C43" s="41">
        <v>26087</v>
      </c>
      <c r="D43" s="41">
        <v>0.63</v>
      </c>
      <c r="E43" s="41">
        <f t="shared" si="10"/>
        <v>63</v>
      </c>
      <c r="F43" s="41">
        <v>24338</v>
      </c>
      <c r="G43" s="41">
        <v>0.62</v>
      </c>
      <c r="I43" s="41" t="s">
        <v>0</v>
      </c>
      <c r="J43" s="41">
        <v>19049</v>
      </c>
      <c r="K43" s="41">
        <v>0.54</v>
      </c>
      <c r="L43" s="41">
        <v>17574</v>
      </c>
      <c r="M43" s="41">
        <v>0.45</v>
      </c>
      <c r="O43" s="42">
        <f t="shared" si="11"/>
        <v>36.946821355451732</v>
      </c>
      <c r="P43" s="42">
        <f t="shared" si="12"/>
        <v>8.9999999999999964</v>
      </c>
      <c r="Q43" s="42">
        <f t="shared" si="13"/>
        <v>38.488676453852285</v>
      </c>
      <c r="R43" s="42">
        <f t="shared" si="14"/>
        <v>17</v>
      </c>
    </row>
    <row r="44" spans="1:18" x14ac:dyDescent="0.25">
      <c r="A44" s="41" t="s">
        <v>95</v>
      </c>
      <c r="B44" s="41" t="s">
        <v>69</v>
      </c>
      <c r="C44" s="41">
        <v>29092</v>
      </c>
      <c r="D44" s="41">
        <v>0.61</v>
      </c>
      <c r="E44" s="41">
        <f t="shared" si="10"/>
        <v>61</v>
      </c>
      <c r="F44" s="41">
        <v>25547</v>
      </c>
      <c r="G44" s="41">
        <v>0.63</v>
      </c>
      <c r="I44" s="41" t="s">
        <v>0</v>
      </c>
      <c r="J44" s="41">
        <v>21488</v>
      </c>
      <c r="K44" s="41">
        <v>0.54</v>
      </c>
      <c r="L44" s="41">
        <v>18249</v>
      </c>
      <c r="M44" s="41">
        <v>0.47</v>
      </c>
      <c r="O44" s="42">
        <f t="shared" si="11"/>
        <v>35.387192851824274</v>
      </c>
      <c r="P44" s="42">
        <f t="shared" si="12"/>
        <v>6.9999999999999947</v>
      </c>
      <c r="Q44" s="42">
        <f t="shared" si="13"/>
        <v>39.991232396295686</v>
      </c>
      <c r="R44" s="42">
        <f t="shared" si="14"/>
        <v>16.000000000000004</v>
      </c>
    </row>
    <row r="45" spans="1:18" x14ac:dyDescent="0.25">
      <c r="A45" s="41" t="s">
        <v>94</v>
      </c>
      <c r="B45" s="41" t="s">
        <v>69</v>
      </c>
      <c r="C45" s="41">
        <v>29657</v>
      </c>
      <c r="D45" s="41">
        <v>0.69</v>
      </c>
      <c r="E45" s="41">
        <f t="shared" si="10"/>
        <v>69</v>
      </c>
      <c r="F45" s="41">
        <v>22635</v>
      </c>
      <c r="G45" s="41">
        <v>0.65</v>
      </c>
      <c r="I45" s="41" t="s">
        <v>0</v>
      </c>
      <c r="J45" s="41">
        <v>23526</v>
      </c>
      <c r="K45" s="41">
        <v>0.71</v>
      </c>
      <c r="L45" s="41">
        <v>15971</v>
      </c>
      <c r="M45" s="41">
        <v>0.69</v>
      </c>
      <c r="O45" s="42">
        <f t="shared" si="11"/>
        <v>26.060528776672619</v>
      </c>
      <c r="P45" s="42">
        <f t="shared" si="12"/>
        <v>-2.0000000000000018</v>
      </c>
      <c r="Q45" s="42">
        <f t="shared" si="13"/>
        <v>41.725627700206623</v>
      </c>
      <c r="R45" s="42">
        <f t="shared" si="14"/>
        <v>-3.9999999999999925</v>
      </c>
    </row>
    <row r="46" spans="1:18" x14ac:dyDescent="0.25">
      <c r="A46" s="41" t="s">
        <v>93</v>
      </c>
      <c r="B46" s="41" t="s">
        <v>69</v>
      </c>
      <c r="C46" s="41">
        <v>24353</v>
      </c>
      <c r="D46" s="41">
        <v>0.67</v>
      </c>
      <c r="E46" s="41">
        <f t="shared" si="10"/>
        <v>67</v>
      </c>
      <c r="F46" s="41">
        <v>22626</v>
      </c>
      <c r="G46" s="41">
        <v>0.67</v>
      </c>
      <c r="I46" s="41" t="s">
        <v>0</v>
      </c>
      <c r="J46" s="41">
        <v>20521</v>
      </c>
      <c r="K46" s="41">
        <v>0.7</v>
      </c>
      <c r="L46" s="41">
        <v>18121</v>
      </c>
      <c r="M46" s="41">
        <v>0.67</v>
      </c>
      <c r="O46" s="42">
        <f t="shared" si="11"/>
        <v>18.67355392037425</v>
      </c>
      <c r="P46" s="42">
        <f t="shared" si="12"/>
        <v>-2.9999999999999916</v>
      </c>
      <c r="Q46" s="42">
        <f t="shared" si="13"/>
        <v>24.860658904033993</v>
      </c>
      <c r="R46" s="42">
        <f t="shared" si="14"/>
        <v>0</v>
      </c>
    </row>
    <row r="47" spans="1:18" x14ac:dyDescent="0.25">
      <c r="A47" s="41" t="s">
        <v>92</v>
      </c>
      <c r="B47" s="41" t="s">
        <v>69</v>
      </c>
      <c r="C47" s="41">
        <v>24130</v>
      </c>
      <c r="D47" s="41">
        <v>0.59</v>
      </c>
      <c r="E47" s="41">
        <f t="shared" si="10"/>
        <v>59</v>
      </c>
      <c r="F47" s="41">
        <v>22634</v>
      </c>
      <c r="G47" s="41">
        <v>0.57999999999999996</v>
      </c>
      <c r="I47" s="41" t="s">
        <v>0</v>
      </c>
      <c r="J47" s="41">
        <v>18893</v>
      </c>
      <c r="K47" s="41">
        <v>0.59</v>
      </c>
      <c r="L47" s="41">
        <v>17432</v>
      </c>
      <c r="M47" s="41">
        <v>0.62</v>
      </c>
      <c r="O47" s="42">
        <f t="shared" si="11"/>
        <v>27.719261101995446</v>
      </c>
      <c r="P47" s="42">
        <f t="shared" si="12"/>
        <v>0</v>
      </c>
      <c r="Q47" s="42">
        <f t="shared" si="13"/>
        <v>29.841670491050941</v>
      </c>
      <c r="R47" s="42">
        <f t="shared" si="14"/>
        <v>-4.0000000000000036</v>
      </c>
    </row>
    <row r="48" spans="1:18" x14ac:dyDescent="0.25">
      <c r="A48" s="41" t="s">
        <v>91</v>
      </c>
      <c r="B48" s="41" t="s">
        <v>69</v>
      </c>
      <c r="C48" s="41" t="s">
        <v>70</v>
      </c>
      <c r="D48" s="41" t="s">
        <v>70</v>
      </c>
      <c r="E48" s="41" t="e">
        <f t="shared" si="10"/>
        <v>#VALUE!</v>
      </c>
      <c r="F48" s="41" t="s">
        <v>70</v>
      </c>
      <c r="G48" s="41" t="s">
        <v>70</v>
      </c>
      <c r="I48" s="41" t="s">
        <v>0</v>
      </c>
      <c r="J48" s="41" t="s">
        <v>70</v>
      </c>
      <c r="K48" s="41" t="s">
        <v>70</v>
      </c>
      <c r="L48" s="41" t="s">
        <v>70</v>
      </c>
      <c r="M48" s="41" t="s">
        <v>70</v>
      </c>
      <c r="O48" s="42" t="e">
        <f t="shared" si="11"/>
        <v>#VALUE!</v>
      </c>
      <c r="P48" s="42" t="e">
        <f t="shared" si="12"/>
        <v>#VALUE!</v>
      </c>
      <c r="Q48" s="42" t="e">
        <f t="shared" si="13"/>
        <v>#VALUE!</v>
      </c>
      <c r="R48" s="42" t="e">
        <f t="shared" si="14"/>
        <v>#VALUE!</v>
      </c>
    </row>
    <row r="49" spans="1:18" x14ac:dyDescent="0.25">
      <c r="A49" s="41" t="s">
        <v>90</v>
      </c>
      <c r="B49" s="41" t="s">
        <v>69</v>
      </c>
      <c r="C49" s="41">
        <v>28010</v>
      </c>
      <c r="D49" s="41">
        <v>0.65</v>
      </c>
      <c r="E49" s="41">
        <f t="shared" si="10"/>
        <v>65</v>
      </c>
      <c r="F49" s="41">
        <v>24293</v>
      </c>
      <c r="G49" s="41">
        <v>0.65</v>
      </c>
      <c r="I49" s="41" t="s">
        <v>0</v>
      </c>
      <c r="J49" s="41">
        <v>23217</v>
      </c>
      <c r="K49" s="41">
        <v>0.63</v>
      </c>
      <c r="L49" s="41">
        <v>17571</v>
      </c>
      <c r="M49" s="41">
        <v>0.61</v>
      </c>
      <c r="O49" s="42">
        <f t="shared" si="11"/>
        <v>20.644355429211352</v>
      </c>
      <c r="P49" s="42">
        <f t="shared" si="12"/>
        <v>2.0000000000000018</v>
      </c>
      <c r="Q49" s="42">
        <f t="shared" si="13"/>
        <v>38.25621763132434</v>
      </c>
      <c r="R49" s="42">
        <f t="shared" si="14"/>
        <v>4.0000000000000036</v>
      </c>
    </row>
    <row r="50" spans="1:18" x14ac:dyDescent="0.25">
      <c r="A50" s="41" t="s">
        <v>89</v>
      </c>
      <c r="B50" s="41" t="s">
        <v>69</v>
      </c>
      <c r="C50" s="41">
        <v>24181</v>
      </c>
      <c r="D50" s="41">
        <v>0.7</v>
      </c>
      <c r="E50" s="41">
        <f t="shared" si="10"/>
        <v>70</v>
      </c>
      <c r="F50" s="41">
        <v>23378</v>
      </c>
      <c r="G50" s="41">
        <v>0.69</v>
      </c>
      <c r="I50" s="41" t="s">
        <v>0</v>
      </c>
      <c r="J50" s="41">
        <v>21963</v>
      </c>
      <c r="K50" s="41">
        <v>0.83</v>
      </c>
      <c r="L50" s="41">
        <v>20764</v>
      </c>
      <c r="M50" s="41">
        <v>0.79</v>
      </c>
      <c r="O50" s="42">
        <f t="shared" si="11"/>
        <v>10.098802531530302</v>
      </c>
      <c r="P50" s="42">
        <f t="shared" si="12"/>
        <v>-13</v>
      </c>
      <c r="Q50" s="42">
        <f t="shared" si="13"/>
        <v>12.589096513195916</v>
      </c>
      <c r="R50" s="42">
        <f t="shared" si="14"/>
        <v>-10.000000000000009</v>
      </c>
    </row>
    <row r="51" spans="1:18" x14ac:dyDescent="0.25">
      <c r="A51" s="41" t="s">
        <v>88</v>
      </c>
      <c r="B51" s="41" t="s">
        <v>69</v>
      </c>
      <c r="C51" s="41">
        <v>27094</v>
      </c>
      <c r="D51" s="41">
        <v>0.67</v>
      </c>
      <c r="E51" s="41">
        <f t="shared" si="10"/>
        <v>67</v>
      </c>
      <c r="F51" s="41">
        <v>23664</v>
      </c>
      <c r="G51" s="41">
        <v>0.66</v>
      </c>
      <c r="I51" s="41" t="s">
        <v>0</v>
      </c>
      <c r="J51" s="41">
        <v>19789</v>
      </c>
      <c r="K51" s="41">
        <v>0.62</v>
      </c>
      <c r="L51" s="41">
        <v>17085</v>
      </c>
      <c r="M51" s="41">
        <v>0.61</v>
      </c>
      <c r="O51" s="42">
        <f t="shared" si="11"/>
        <v>36.914447420283999</v>
      </c>
      <c r="P51" s="42">
        <f t="shared" si="12"/>
        <v>5.0000000000000044</v>
      </c>
      <c r="Q51" s="42">
        <f t="shared" si="13"/>
        <v>38.507462686567159</v>
      </c>
      <c r="R51" s="42">
        <f t="shared" si="14"/>
        <v>5.0000000000000044</v>
      </c>
    </row>
    <row r="52" spans="1:18" x14ac:dyDescent="0.25">
      <c r="O52" s="42"/>
      <c r="P52" s="42"/>
      <c r="Q52" s="42"/>
      <c r="R52" s="42"/>
    </row>
    <row r="53" spans="1:18" x14ac:dyDescent="0.25">
      <c r="A53" s="41" t="s">
        <v>87</v>
      </c>
      <c r="B53" s="41" t="s">
        <v>69</v>
      </c>
      <c r="C53" s="43">
        <f>AVERAGE(C54:C62)</f>
        <v>28596.555555555555</v>
      </c>
      <c r="D53" s="43">
        <f>AVERAGE(D54:D62)</f>
        <v>0.70777777777777784</v>
      </c>
      <c r="E53" s="41">
        <f t="shared" ref="E53:E62" si="15">D53*100</f>
        <v>70.777777777777786</v>
      </c>
      <c r="F53" s="43">
        <f>AVERAGE(F54:F62)</f>
        <v>23449.666666666668</v>
      </c>
      <c r="G53" s="43">
        <f>AVERAGE(G54:G62)</f>
        <v>0.69333333333333336</v>
      </c>
      <c r="I53" s="41" t="s">
        <v>0</v>
      </c>
      <c r="J53" s="43">
        <f>AVERAGE(J54:J62)</f>
        <v>21498.875</v>
      </c>
      <c r="K53" s="43">
        <f>AVERAGE(K54:K62)</f>
        <v>0.65749999999999997</v>
      </c>
      <c r="L53" s="43">
        <f>AVERAGE(L54:L62)</f>
        <v>16340.625</v>
      </c>
      <c r="M53" s="43">
        <f>AVERAGE(M54:M62)</f>
        <v>0.64624999999999999</v>
      </c>
      <c r="O53" s="42">
        <f t="shared" ref="O53:O62" si="16">((C53-J53)/J53)*100</f>
        <v>33.014195187215869</v>
      </c>
      <c r="P53" s="42">
        <f t="shared" ref="P53:P62" si="17">(D53-K53)*100</f>
        <v>5.0277777777777866</v>
      </c>
      <c r="Q53" s="42">
        <f t="shared" ref="Q53:Q62" si="18">((F53-L53)/L53)*100</f>
        <v>43.505322878816862</v>
      </c>
      <c r="R53" s="42">
        <f t="shared" ref="R53:R62" si="19">(G53-M53)*100</f>
        <v>4.7083333333333366</v>
      </c>
    </row>
    <row r="54" spans="1:18" x14ac:dyDescent="0.25">
      <c r="A54" s="41" t="s">
        <v>86</v>
      </c>
      <c r="B54" s="41" t="s">
        <v>69</v>
      </c>
      <c r="C54" s="41">
        <v>25348</v>
      </c>
      <c r="D54" s="41">
        <v>0.65</v>
      </c>
      <c r="E54" s="41">
        <f t="shared" si="15"/>
        <v>65</v>
      </c>
      <c r="F54" s="41">
        <v>21729</v>
      </c>
      <c r="G54" s="41">
        <v>0.62</v>
      </c>
      <c r="I54" s="41" t="s">
        <v>0</v>
      </c>
      <c r="J54" s="41">
        <v>19869</v>
      </c>
      <c r="K54" s="41">
        <v>0.57999999999999996</v>
      </c>
      <c r="L54" s="41">
        <v>15642</v>
      </c>
      <c r="M54" s="41">
        <v>0.61</v>
      </c>
      <c r="O54" s="42">
        <f t="shared" si="16"/>
        <v>27.575620313050482</v>
      </c>
      <c r="P54" s="42">
        <f t="shared" si="17"/>
        <v>7.0000000000000062</v>
      </c>
      <c r="Q54" s="42">
        <f t="shared" si="18"/>
        <v>38.914461066359799</v>
      </c>
      <c r="R54" s="42">
        <f t="shared" si="19"/>
        <v>1.0000000000000009</v>
      </c>
    </row>
    <row r="55" spans="1:18" x14ac:dyDescent="0.25">
      <c r="A55" s="41" t="s">
        <v>85</v>
      </c>
      <c r="B55" s="41" t="s">
        <v>69</v>
      </c>
      <c r="C55" s="41">
        <v>31449</v>
      </c>
      <c r="D55" s="41">
        <v>0.77</v>
      </c>
      <c r="E55" s="41">
        <f t="shared" si="15"/>
        <v>77</v>
      </c>
      <c r="F55" s="41">
        <v>25681</v>
      </c>
      <c r="G55" s="41">
        <v>0.75</v>
      </c>
      <c r="I55" s="41" t="s">
        <v>0</v>
      </c>
      <c r="J55" s="41" t="s">
        <v>70</v>
      </c>
      <c r="K55" s="41" t="s">
        <v>70</v>
      </c>
      <c r="L55" s="41" t="s">
        <v>70</v>
      </c>
      <c r="M55" s="41" t="s">
        <v>70</v>
      </c>
      <c r="O55" s="42" t="e">
        <f t="shared" si="16"/>
        <v>#VALUE!</v>
      </c>
      <c r="P55" s="42" t="e">
        <f t="shared" si="17"/>
        <v>#VALUE!</v>
      </c>
      <c r="Q55" s="42" t="e">
        <f t="shared" si="18"/>
        <v>#VALUE!</v>
      </c>
      <c r="R55" s="42" t="e">
        <f t="shared" si="19"/>
        <v>#VALUE!</v>
      </c>
    </row>
    <row r="56" spans="1:18" x14ac:dyDescent="0.25">
      <c r="A56" s="41" t="s">
        <v>84</v>
      </c>
      <c r="B56" s="41" t="s">
        <v>69</v>
      </c>
      <c r="C56" s="41">
        <v>27348</v>
      </c>
      <c r="D56" s="41">
        <v>0.74</v>
      </c>
      <c r="E56" s="41">
        <f t="shared" si="15"/>
        <v>74</v>
      </c>
      <c r="F56" s="41">
        <v>23466</v>
      </c>
      <c r="G56" s="41">
        <v>0.73</v>
      </c>
      <c r="I56" s="41" t="s">
        <v>0</v>
      </c>
      <c r="J56" s="41">
        <v>19556</v>
      </c>
      <c r="K56" s="41">
        <v>0.63</v>
      </c>
      <c r="L56" s="41">
        <v>15293</v>
      </c>
      <c r="M56" s="41">
        <v>0.61</v>
      </c>
      <c r="O56" s="42">
        <f t="shared" si="16"/>
        <v>39.844548987523012</v>
      </c>
      <c r="P56" s="42">
        <f t="shared" si="17"/>
        <v>10.999999999999998</v>
      </c>
      <c r="Q56" s="42">
        <f t="shared" si="18"/>
        <v>53.442751585692804</v>
      </c>
      <c r="R56" s="42">
        <f t="shared" si="19"/>
        <v>12</v>
      </c>
    </row>
    <row r="57" spans="1:18" x14ac:dyDescent="0.25">
      <c r="A57" s="41" t="s">
        <v>83</v>
      </c>
      <c r="B57" s="41" t="s">
        <v>69</v>
      </c>
      <c r="C57" s="41">
        <v>34170</v>
      </c>
      <c r="D57" s="41">
        <v>0.79</v>
      </c>
      <c r="E57" s="41">
        <f t="shared" si="15"/>
        <v>79</v>
      </c>
      <c r="F57" s="41">
        <v>25090</v>
      </c>
      <c r="G57" s="41">
        <v>0.78</v>
      </c>
      <c r="I57" s="41" t="s">
        <v>0</v>
      </c>
      <c r="J57" s="41">
        <v>26493</v>
      </c>
      <c r="K57" s="41">
        <v>0.77</v>
      </c>
      <c r="L57" s="41">
        <v>17014</v>
      </c>
      <c r="M57" s="41">
        <v>0.74</v>
      </c>
      <c r="O57" s="42">
        <f t="shared" si="16"/>
        <v>28.977465745668667</v>
      </c>
      <c r="P57" s="42">
        <f t="shared" si="17"/>
        <v>2.0000000000000018</v>
      </c>
      <c r="Q57" s="42">
        <f t="shared" si="18"/>
        <v>47.466792053602916</v>
      </c>
      <c r="R57" s="42">
        <f t="shared" si="19"/>
        <v>4.0000000000000036</v>
      </c>
    </row>
    <row r="58" spans="1:18" x14ac:dyDescent="0.25">
      <c r="A58" s="41" t="s">
        <v>82</v>
      </c>
      <c r="B58" s="41" t="s">
        <v>69</v>
      </c>
      <c r="C58" s="41">
        <v>27914</v>
      </c>
      <c r="D58" s="41">
        <v>0.7</v>
      </c>
      <c r="E58" s="41">
        <f t="shared" si="15"/>
        <v>70</v>
      </c>
      <c r="F58" s="41">
        <v>22982</v>
      </c>
      <c r="G58" s="41">
        <v>0.68</v>
      </c>
      <c r="I58" s="41" t="s">
        <v>0</v>
      </c>
      <c r="J58" s="41">
        <v>18835</v>
      </c>
      <c r="K58" s="41">
        <v>0.67</v>
      </c>
      <c r="L58" s="41">
        <v>16167</v>
      </c>
      <c r="M58" s="41">
        <v>0.66</v>
      </c>
      <c r="O58" s="42">
        <f t="shared" si="16"/>
        <v>48.202813910273427</v>
      </c>
      <c r="P58" s="42">
        <f t="shared" si="17"/>
        <v>2.9999999999999916</v>
      </c>
      <c r="Q58" s="42">
        <f t="shared" si="18"/>
        <v>42.153770025360302</v>
      </c>
      <c r="R58" s="42">
        <f t="shared" si="19"/>
        <v>2.0000000000000018</v>
      </c>
    </row>
    <row r="59" spans="1:18" x14ac:dyDescent="0.25">
      <c r="A59" s="41" t="s">
        <v>81</v>
      </c>
      <c r="B59" s="41" t="s">
        <v>69</v>
      </c>
      <c r="C59" s="41">
        <v>21720</v>
      </c>
      <c r="D59" s="41">
        <v>0.55000000000000004</v>
      </c>
      <c r="E59" s="41">
        <f t="shared" si="15"/>
        <v>55.000000000000007</v>
      </c>
      <c r="F59" s="41">
        <v>19319</v>
      </c>
      <c r="G59" s="41">
        <v>0.53</v>
      </c>
      <c r="I59" s="41" t="s">
        <v>0</v>
      </c>
      <c r="J59" s="41">
        <v>18026</v>
      </c>
      <c r="K59" s="41">
        <v>0.56000000000000005</v>
      </c>
      <c r="L59" s="41">
        <v>15880</v>
      </c>
      <c r="M59" s="41">
        <v>0.55000000000000004</v>
      </c>
      <c r="O59" s="42">
        <f t="shared" si="16"/>
        <v>20.492621768556528</v>
      </c>
      <c r="P59" s="42">
        <f t="shared" si="17"/>
        <v>-1.0000000000000009</v>
      </c>
      <c r="Q59" s="42">
        <f t="shared" si="18"/>
        <v>21.656171284634762</v>
      </c>
      <c r="R59" s="42">
        <f t="shared" si="19"/>
        <v>-2.0000000000000018</v>
      </c>
    </row>
    <row r="60" spans="1:18" x14ac:dyDescent="0.25">
      <c r="A60" s="41" t="s">
        <v>80</v>
      </c>
      <c r="B60" s="41" t="s">
        <v>69</v>
      </c>
      <c r="C60" s="41">
        <v>32659</v>
      </c>
      <c r="D60" s="41">
        <v>0.74</v>
      </c>
      <c r="E60" s="41">
        <f t="shared" si="15"/>
        <v>74</v>
      </c>
      <c r="F60" s="41">
        <v>25892</v>
      </c>
      <c r="G60" s="41">
        <v>0.73</v>
      </c>
      <c r="I60" s="41" t="s">
        <v>0</v>
      </c>
      <c r="J60" s="41">
        <v>24126</v>
      </c>
      <c r="K60" s="41">
        <v>0.72</v>
      </c>
      <c r="L60" s="41">
        <v>17983</v>
      </c>
      <c r="M60" s="41">
        <v>0.71</v>
      </c>
      <c r="O60" s="42">
        <f t="shared" si="16"/>
        <v>35.368482135455523</v>
      </c>
      <c r="P60" s="42">
        <f t="shared" si="17"/>
        <v>2.0000000000000018</v>
      </c>
      <c r="Q60" s="42">
        <f t="shared" si="18"/>
        <v>43.980425957849079</v>
      </c>
      <c r="R60" s="42">
        <f t="shared" si="19"/>
        <v>2.0000000000000018</v>
      </c>
    </row>
    <row r="61" spans="1:18" x14ac:dyDescent="0.25">
      <c r="A61" s="41" t="s">
        <v>79</v>
      </c>
      <c r="B61" s="41" t="s">
        <v>69</v>
      </c>
      <c r="C61" s="41">
        <v>28875</v>
      </c>
      <c r="D61" s="41">
        <v>0.78</v>
      </c>
      <c r="E61" s="41">
        <f t="shared" si="15"/>
        <v>78</v>
      </c>
      <c r="F61" s="41">
        <v>24427</v>
      </c>
      <c r="G61" s="41">
        <v>0.77</v>
      </c>
      <c r="I61" s="41" t="s">
        <v>0</v>
      </c>
      <c r="J61" s="41">
        <v>20029</v>
      </c>
      <c r="K61" s="41">
        <v>0.72</v>
      </c>
      <c r="L61" s="41">
        <v>17155</v>
      </c>
      <c r="M61" s="41">
        <v>0.69</v>
      </c>
      <c r="O61" s="42">
        <f t="shared" si="16"/>
        <v>44.165959358929555</v>
      </c>
      <c r="P61" s="42">
        <f t="shared" si="17"/>
        <v>6.0000000000000053</v>
      </c>
      <c r="Q61" s="42">
        <f t="shared" si="18"/>
        <v>42.389973768580589</v>
      </c>
      <c r="R61" s="42">
        <f t="shared" si="19"/>
        <v>8.0000000000000071</v>
      </c>
    </row>
    <row r="62" spans="1:18" x14ac:dyDescent="0.25">
      <c r="A62" s="41" t="s">
        <v>78</v>
      </c>
      <c r="B62" s="41" t="s">
        <v>69</v>
      </c>
      <c r="C62" s="41">
        <v>27886</v>
      </c>
      <c r="D62" s="41">
        <v>0.65</v>
      </c>
      <c r="E62" s="41">
        <f t="shared" si="15"/>
        <v>65</v>
      </c>
      <c r="F62" s="41">
        <v>22461</v>
      </c>
      <c r="G62" s="41">
        <v>0.65</v>
      </c>
      <c r="I62" s="41" t="s">
        <v>0</v>
      </c>
      <c r="J62" s="41">
        <v>25057</v>
      </c>
      <c r="K62" s="41">
        <v>0.61</v>
      </c>
      <c r="L62" s="41">
        <v>15591</v>
      </c>
      <c r="M62" s="41">
        <v>0.6</v>
      </c>
      <c r="O62" s="42">
        <f t="shared" si="16"/>
        <v>11.290258211278285</v>
      </c>
      <c r="P62" s="42">
        <f t="shared" si="17"/>
        <v>4.0000000000000036</v>
      </c>
      <c r="Q62" s="42">
        <f t="shared" si="18"/>
        <v>44.063883009428515</v>
      </c>
      <c r="R62" s="42">
        <f t="shared" si="19"/>
        <v>5.0000000000000044</v>
      </c>
    </row>
    <row r="63" spans="1:18" x14ac:dyDescent="0.25">
      <c r="O63" s="42"/>
      <c r="P63" s="42"/>
      <c r="Q63" s="42"/>
      <c r="R63" s="42"/>
    </row>
    <row r="64" spans="1:18" x14ac:dyDescent="0.25">
      <c r="A64" s="41" t="s">
        <v>77</v>
      </c>
      <c r="B64" s="41" t="s">
        <v>69</v>
      </c>
      <c r="C64" s="41" t="s">
        <v>70</v>
      </c>
      <c r="D64" s="41" t="s">
        <v>70</v>
      </c>
      <c r="E64" s="41" t="e">
        <f>D64*100</f>
        <v>#VALUE!</v>
      </c>
      <c r="F64" s="41" t="s">
        <v>70</v>
      </c>
      <c r="G64" s="41" t="s">
        <v>70</v>
      </c>
      <c r="I64" s="41" t="s">
        <v>0</v>
      </c>
      <c r="J64" s="41" t="s">
        <v>70</v>
      </c>
      <c r="K64" s="41" t="s">
        <v>70</v>
      </c>
      <c r="L64" s="41" t="s">
        <v>70</v>
      </c>
      <c r="M64" s="41" t="s">
        <v>70</v>
      </c>
      <c r="O64" s="42" t="e">
        <f>((C64-J64)/J64)*100</f>
        <v>#VALUE!</v>
      </c>
      <c r="P64" s="42" t="e">
        <f>(D64-K64)*100</f>
        <v>#VALUE!</v>
      </c>
      <c r="Q64" s="42" t="e">
        <f>((F64-L64)/L64)*100</f>
        <v>#VALUE!</v>
      </c>
      <c r="R64" s="42" t="e">
        <f>(G64-M64)*100</f>
        <v>#VALUE!</v>
      </c>
    </row>
    <row r="86" spans="1:1" x14ac:dyDescent="0.25">
      <c r="A86" s="41" t="s">
        <v>76</v>
      </c>
    </row>
    <row r="87" spans="1:1" x14ac:dyDescent="0.25">
      <c r="A87" s="41" t="s">
        <v>75</v>
      </c>
    </row>
    <row r="88" spans="1:1" x14ac:dyDescent="0.25">
      <c r="A88" s="41" t="s">
        <v>74</v>
      </c>
    </row>
    <row r="89" spans="1:1" x14ac:dyDescent="0.25">
      <c r="A89" s="41" t="s">
        <v>73</v>
      </c>
    </row>
    <row r="90" spans="1:1" x14ac:dyDescent="0.25">
      <c r="A90" s="41" t="s">
        <v>72</v>
      </c>
    </row>
    <row r="91" spans="1:1" x14ac:dyDescent="0.25">
      <c r="A91" s="41" t="s">
        <v>71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43"/>
  <sheetViews>
    <sheetView workbookViewId="0">
      <selection activeCell="O8" sqref="O8"/>
    </sheetView>
  </sheetViews>
  <sheetFormatPr defaultRowHeight="12.75" x14ac:dyDescent="0.2"/>
  <cols>
    <col min="1" max="1" width="41.7109375" customWidth="1"/>
    <col min="3" max="5" width="10.140625" customWidth="1"/>
    <col min="6" max="6" width="10.7109375" customWidth="1"/>
    <col min="7" max="8" width="10.140625" customWidth="1"/>
    <col min="10" max="11" width="10.28515625" customWidth="1"/>
    <col min="12" max="12" width="10" customWidth="1"/>
    <col min="13" max="13" width="11.5703125" customWidth="1"/>
    <col min="15" max="15" width="11.42578125" customWidth="1"/>
    <col min="16" max="16" width="9.85546875" customWidth="1"/>
    <col min="17" max="18" width="10.5703125" customWidth="1"/>
  </cols>
  <sheetData>
    <row r="1" spans="1:18" x14ac:dyDescent="0.2">
      <c r="A1" t="s">
        <v>144</v>
      </c>
    </row>
    <row r="3" spans="1:18" ht="105" x14ac:dyDescent="0.25">
      <c r="A3" s="49" t="s">
        <v>7</v>
      </c>
      <c r="B3" s="49" t="s">
        <v>137</v>
      </c>
      <c r="C3" s="49" t="s">
        <v>11</v>
      </c>
      <c r="D3" s="49" t="s">
        <v>8</v>
      </c>
      <c r="E3" s="49"/>
      <c r="F3" s="49" t="s">
        <v>10</v>
      </c>
      <c r="G3" s="49" t="s">
        <v>9</v>
      </c>
      <c r="H3" s="49"/>
      <c r="I3" s="49" t="s">
        <v>137</v>
      </c>
      <c r="J3" s="49" t="s">
        <v>11</v>
      </c>
      <c r="K3" s="49" t="s">
        <v>8</v>
      </c>
      <c r="L3" s="49" t="s">
        <v>10</v>
      </c>
      <c r="M3" s="49" t="s">
        <v>9</v>
      </c>
      <c r="N3" s="49"/>
      <c r="O3" s="45" t="s">
        <v>136</v>
      </c>
      <c r="P3" s="45" t="s">
        <v>135</v>
      </c>
      <c r="Q3" s="45" t="s">
        <v>134</v>
      </c>
      <c r="R3" s="45" t="s">
        <v>133</v>
      </c>
    </row>
    <row r="4" spans="1:18" ht="15" x14ac:dyDescent="0.25">
      <c r="A4" s="49" t="s">
        <v>145</v>
      </c>
      <c r="B4" t="s">
        <v>142</v>
      </c>
      <c r="C4">
        <v>25902</v>
      </c>
      <c r="D4">
        <v>0.6</v>
      </c>
      <c r="E4">
        <f>D4*100</f>
        <v>60</v>
      </c>
      <c r="F4">
        <v>22901</v>
      </c>
      <c r="G4">
        <v>0.59</v>
      </c>
      <c r="I4" t="s">
        <v>146</v>
      </c>
      <c r="J4" s="49">
        <v>20459</v>
      </c>
      <c r="K4" s="49">
        <v>0.56000000000000005</v>
      </c>
      <c r="L4" s="49">
        <v>17167</v>
      </c>
      <c r="M4" s="49">
        <v>0.54</v>
      </c>
      <c r="N4" s="49"/>
      <c r="O4" s="50">
        <f>((C4-J4)/J4)*100</f>
        <v>26.604428368932986</v>
      </c>
      <c r="P4" s="50">
        <f>(D4-K4)*100</f>
        <v>3.9999999999999925</v>
      </c>
      <c r="Q4" s="50">
        <f>((F4-L4)/L4)*100</f>
        <v>33.40129317877323</v>
      </c>
      <c r="R4" s="50">
        <f>(G4-M4)*100</f>
        <v>4.9999999999999929</v>
      </c>
    </row>
    <row r="5" spans="1:18" ht="15" x14ac:dyDescent="0.25">
      <c r="A5" s="49" t="s">
        <v>131</v>
      </c>
      <c r="B5" t="s">
        <v>142</v>
      </c>
      <c r="C5" s="51">
        <f>AVERAGE(C7:C22)</f>
        <v>26063.8125</v>
      </c>
      <c r="D5" s="51">
        <f>AVERAGE(D7:D22)</f>
        <v>0.57687499999999992</v>
      </c>
      <c r="E5">
        <f t="shared" ref="E5:E62" si="0">D5*100</f>
        <v>57.687499999999993</v>
      </c>
      <c r="F5" s="51">
        <f>AVERAGE(F7:F22)</f>
        <v>23263.5625</v>
      </c>
      <c r="G5" s="51">
        <f>AVERAGE(F7:F22)</f>
        <v>23263.5625</v>
      </c>
      <c r="H5" s="51"/>
      <c r="I5" t="s">
        <v>146</v>
      </c>
      <c r="J5" s="51">
        <f>AVERAGE(J7:J22)</f>
        <v>18975.125</v>
      </c>
      <c r="K5" s="51">
        <f>AVERAGE(K7:K22)</f>
        <v>0.51750000000000007</v>
      </c>
      <c r="L5" s="51">
        <f>AVERAGE(L7:L22)</f>
        <v>16834.133333333335</v>
      </c>
      <c r="M5" s="51">
        <f>AVERAGE(M7:M22)</f>
        <v>0.5073333333333333</v>
      </c>
      <c r="N5" s="49"/>
      <c r="O5" s="50">
        <f t="shared" ref="O5:O62" si="1">((C5-J5)/J5)*100</f>
        <v>37.357790791892015</v>
      </c>
      <c r="P5" s="50">
        <f t="shared" ref="P5:P62" si="2">(D5-K5)*100</f>
        <v>5.937499999999984</v>
      </c>
      <c r="Q5" s="50">
        <f t="shared" ref="Q5:Q62" si="3">((F5-L5)/L5)*100</f>
        <v>38.192813608858181</v>
      </c>
      <c r="R5" s="50">
        <f t="shared" ref="R5:R62" si="4">(G5-M5)*100</f>
        <v>2326305.5166666666</v>
      </c>
    </row>
    <row r="6" spans="1:18" ht="15" x14ac:dyDescent="0.25">
      <c r="A6" s="49"/>
      <c r="C6" s="51"/>
      <c r="D6" s="51"/>
      <c r="F6" s="51"/>
      <c r="G6" s="51"/>
      <c r="H6" s="51"/>
      <c r="J6" s="51"/>
      <c r="K6" s="51"/>
      <c r="L6" s="51"/>
      <c r="M6" s="51"/>
      <c r="N6" s="49"/>
      <c r="O6" s="50"/>
      <c r="P6" s="50"/>
      <c r="Q6" s="50"/>
      <c r="R6" s="50"/>
    </row>
    <row r="7" spans="1:18" ht="15" x14ac:dyDescent="0.25">
      <c r="A7" t="s">
        <v>130</v>
      </c>
      <c r="B7" t="s">
        <v>142</v>
      </c>
      <c r="C7">
        <v>29706</v>
      </c>
      <c r="D7">
        <v>0.51</v>
      </c>
      <c r="E7">
        <f t="shared" si="0"/>
        <v>51</v>
      </c>
      <c r="F7">
        <v>25926</v>
      </c>
      <c r="G7">
        <v>0.5</v>
      </c>
      <c r="I7" t="s">
        <v>146</v>
      </c>
      <c r="J7">
        <v>24009</v>
      </c>
      <c r="K7">
        <v>0.51</v>
      </c>
      <c r="L7">
        <v>19763</v>
      </c>
      <c r="M7">
        <v>0.49</v>
      </c>
      <c r="O7" s="50">
        <f t="shared" si="1"/>
        <v>23.728601774334624</v>
      </c>
      <c r="P7" s="50">
        <f t="shared" si="2"/>
        <v>0</v>
      </c>
      <c r="Q7" s="50">
        <f>((F7-L7)/L7)*100</f>
        <v>31.18453676061327</v>
      </c>
      <c r="R7" s="50">
        <f>(G7-M7)*100</f>
        <v>1.0000000000000009</v>
      </c>
    </row>
    <row r="8" spans="1:18" ht="15" x14ac:dyDescent="0.25">
      <c r="A8" t="s">
        <v>129</v>
      </c>
      <c r="B8" t="s">
        <v>142</v>
      </c>
      <c r="C8">
        <v>25512</v>
      </c>
      <c r="D8">
        <v>0.54</v>
      </c>
      <c r="E8">
        <f t="shared" si="0"/>
        <v>54</v>
      </c>
      <c r="F8">
        <v>23882</v>
      </c>
      <c r="G8">
        <v>0.54</v>
      </c>
      <c r="I8" t="s">
        <v>146</v>
      </c>
      <c r="J8">
        <v>17835</v>
      </c>
      <c r="K8">
        <v>0.53</v>
      </c>
      <c r="L8">
        <v>16751</v>
      </c>
      <c r="M8">
        <v>0.53</v>
      </c>
      <c r="O8" s="50">
        <f t="shared" si="1"/>
        <v>43.044575273338943</v>
      </c>
      <c r="P8" s="50">
        <f t="shared" si="2"/>
        <v>1.0000000000000009</v>
      </c>
      <c r="Q8" s="50">
        <f t="shared" si="3"/>
        <v>42.570592800429822</v>
      </c>
      <c r="R8" s="50">
        <f t="shared" si="4"/>
        <v>1.0000000000000009</v>
      </c>
    </row>
    <row r="9" spans="1:18" ht="15" x14ac:dyDescent="0.25">
      <c r="A9" t="s">
        <v>128</v>
      </c>
      <c r="B9" t="s">
        <v>142</v>
      </c>
      <c r="C9">
        <v>33808</v>
      </c>
      <c r="D9">
        <v>0.62</v>
      </c>
      <c r="E9">
        <f t="shared" si="0"/>
        <v>62</v>
      </c>
      <c r="F9">
        <v>24664</v>
      </c>
      <c r="G9">
        <v>0.61</v>
      </c>
      <c r="I9" t="s">
        <v>146</v>
      </c>
      <c r="J9">
        <v>17200</v>
      </c>
      <c r="K9">
        <v>0.44</v>
      </c>
      <c r="L9" t="s">
        <v>70</v>
      </c>
      <c r="M9" t="s">
        <v>70</v>
      </c>
      <c r="O9" s="50">
        <f t="shared" si="1"/>
        <v>96.558139534883722</v>
      </c>
      <c r="P9" s="50">
        <f t="shared" si="2"/>
        <v>18</v>
      </c>
      <c r="Q9" s="50" t="s">
        <v>70</v>
      </c>
      <c r="R9" s="50" t="s">
        <v>70</v>
      </c>
    </row>
    <row r="10" spans="1:18" ht="15" x14ac:dyDescent="0.25">
      <c r="A10" t="s">
        <v>127</v>
      </c>
      <c r="B10" t="s">
        <v>142</v>
      </c>
      <c r="C10">
        <v>22947</v>
      </c>
      <c r="D10">
        <v>0.52</v>
      </c>
      <c r="E10">
        <f t="shared" si="0"/>
        <v>52</v>
      </c>
      <c r="F10">
        <v>22011</v>
      </c>
      <c r="G10">
        <v>0.52</v>
      </c>
      <c r="I10" t="s">
        <v>146</v>
      </c>
      <c r="J10">
        <v>17705</v>
      </c>
      <c r="K10">
        <v>0.44</v>
      </c>
      <c r="L10">
        <v>15732</v>
      </c>
      <c r="M10">
        <v>0.43</v>
      </c>
      <c r="O10" s="50">
        <f t="shared" si="1"/>
        <v>29.607455521039256</v>
      </c>
      <c r="P10" s="50">
        <f t="shared" si="2"/>
        <v>8.0000000000000018</v>
      </c>
      <c r="Q10" s="50">
        <f t="shared" si="3"/>
        <v>39.912280701754391</v>
      </c>
      <c r="R10" s="50">
        <f t="shared" si="4"/>
        <v>9.0000000000000018</v>
      </c>
    </row>
    <row r="11" spans="1:18" ht="15" x14ac:dyDescent="0.25">
      <c r="A11" t="s">
        <v>126</v>
      </c>
      <c r="B11" t="s">
        <v>142</v>
      </c>
      <c r="C11">
        <v>25582</v>
      </c>
      <c r="D11">
        <v>0.62</v>
      </c>
      <c r="E11">
        <f t="shared" si="0"/>
        <v>62</v>
      </c>
      <c r="F11">
        <v>22907</v>
      </c>
      <c r="G11">
        <v>0.6</v>
      </c>
      <c r="I11" t="s">
        <v>146</v>
      </c>
      <c r="J11">
        <v>14588</v>
      </c>
      <c r="K11">
        <v>0.56999999999999995</v>
      </c>
      <c r="L11">
        <v>13031</v>
      </c>
      <c r="M11">
        <v>0.55000000000000004</v>
      </c>
      <c r="O11" s="50">
        <f t="shared" si="1"/>
        <v>75.363312311488897</v>
      </c>
      <c r="P11" s="50">
        <f t="shared" si="2"/>
        <v>5.0000000000000044</v>
      </c>
      <c r="Q11" s="50">
        <f t="shared" si="3"/>
        <v>75.788504335814594</v>
      </c>
      <c r="R11" s="50">
        <f t="shared" si="4"/>
        <v>4.9999999999999929</v>
      </c>
    </row>
    <row r="12" spans="1:18" ht="15" x14ac:dyDescent="0.25">
      <c r="A12" t="s">
        <v>125</v>
      </c>
      <c r="B12" t="s">
        <v>142</v>
      </c>
      <c r="C12">
        <v>26486</v>
      </c>
      <c r="D12">
        <v>0.63</v>
      </c>
      <c r="E12">
        <f t="shared" si="0"/>
        <v>63</v>
      </c>
      <c r="F12">
        <v>25189</v>
      </c>
      <c r="G12">
        <v>0.63</v>
      </c>
      <c r="I12" t="s">
        <v>146</v>
      </c>
      <c r="J12">
        <v>18855</v>
      </c>
      <c r="K12">
        <v>0.49</v>
      </c>
      <c r="L12">
        <v>16765</v>
      </c>
      <c r="M12">
        <v>0.47</v>
      </c>
      <c r="O12" s="50">
        <f t="shared" si="1"/>
        <v>40.472023335985149</v>
      </c>
      <c r="P12" s="50">
        <f t="shared" si="2"/>
        <v>14.000000000000002</v>
      </c>
      <c r="Q12" s="50">
        <f t="shared" si="3"/>
        <v>50.24753951685058</v>
      </c>
      <c r="R12" s="50">
        <f t="shared" si="4"/>
        <v>16.000000000000004</v>
      </c>
    </row>
    <row r="13" spans="1:18" ht="15" x14ac:dyDescent="0.25">
      <c r="A13" t="s">
        <v>124</v>
      </c>
      <c r="B13" t="s">
        <v>142</v>
      </c>
      <c r="C13">
        <v>20844</v>
      </c>
      <c r="D13">
        <v>0.44</v>
      </c>
      <c r="E13">
        <f t="shared" si="0"/>
        <v>44</v>
      </c>
      <c r="F13">
        <v>19538</v>
      </c>
      <c r="G13">
        <v>0.44</v>
      </c>
      <c r="I13" t="s">
        <v>146</v>
      </c>
      <c r="J13">
        <v>17948</v>
      </c>
      <c r="K13">
        <v>0.46</v>
      </c>
      <c r="L13">
        <v>16517</v>
      </c>
      <c r="M13">
        <v>0.46</v>
      </c>
      <c r="O13" s="50">
        <f t="shared" si="1"/>
        <v>16.135502562959662</v>
      </c>
      <c r="P13" s="50">
        <f t="shared" si="2"/>
        <v>-2.0000000000000018</v>
      </c>
      <c r="Q13" s="50">
        <f t="shared" si="3"/>
        <v>18.290246412786825</v>
      </c>
      <c r="R13" s="50">
        <f t="shared" si="4"/>
        <v>-2.0000000000000018</v>
      </c>
    </row>
    <row r="14" spans="1:18" ht="15" x14ac:dyDescent="0.25">
      <c r="A14" t="s">
        <v>123</v>
      </c>
      <c r="B14" t="s">
        <v>142</v>
      </c>
      <c r="C14">
        <v>26413</v>
      </c>
      <c r="D14">
        <v>0.56000000000000005</v>
      </c>
      <c r="E14">
        <f t="shared" si="0"/>
        <v>56.000000000000007</v>
      </c>
      <c r="F14">
        <v>22291</v>
      </c>
      <c r="G14">
        <v>0.55000000000000004</v>
      </c>
      <c r="I14" t="s">
        <v>146</v>
      </c>
      <c r="J14">
        <v>18011</v>
      </c>
      <c r="K14">
        <v>0.45</v>
      </c>
      <c r="L14">
        <v>14340</v>
      </c>
      <c r="M14">
        <v>0.43</v>
      </c>
      <c r="O14" s="50">
        <f t="shared" si="1"/>
        <v>46.649269890622399</v>
      </c>
      <c r="P14" s="50">
        <f t="shared" si="2"/>
        <v>11.000000000000004</v>
      </c>
      <c r="Q14" s="50">
        <f t="shared" si="3"/>
        <v>55.446304044630402</v>
      </c>
      <c r="R14" s="50">
        <f t="shared" si="4"/>
        <v>12.000000000000005</v>
      </c>
    </row>
    <row r="15" spans="1:18" ht="15" x14ac:dyDescent="0.25">
      <c r="A15" t="s">
        <v>122</v>
      </c>
      <c r="B15" t="s">
        <v>142</v>
      </c>
      <c r="C15">
        <v>25966</v>
      </c>
      <c r="D15">
        <v>0.6</v>
      </c>
      <c r="E15">
        <f t="shared" si="0"/>
        <v>60</v>
      </c>
      <c r="F15">
        <v>24834</v>
      </c>
      <c r="G15">
        <v>0.6</v>
      </c>
      <c r="I15" t="s">
        <v>146</v>
      </c>
      <c r="J15">
        <v>21521</v>
      </c>
      <c r="K15">
        <v>0.52</v>
      </c>
      <c r="L15">
        <v>20000</v>
      </c>
      <c r="M15">
        <v>0.52</v>
      </c>
      <c r="O15" s="50">
        <f t="shared" si="1"/>
        <v>20.65424469123182</v>
      </c>
      <c r="P15" s="50">
        <f t="shared" si="2"/>
        <v>7.9999999999999964</v>
      </c>
      <c r="Q15" s="50">
        <f t="shared" si="3"/>
        <v>24.169999999999998</v>
      </c>
      <c r="R15" s="50">
        <f t="shared" si="4"/>
        <v>7.9999999999999964</v>
      </c>
    </row>
    <row r="16" spans="1:18" ht="15" x14ac:dyDescent="0.25">
      <c r="A16" t="s">
        <v>121</v>
      </c>
      <c r="B16" t="s">
        <v>142</v>
      </c>
      <c r="C16">
        <v>24358</v>
      </c>
      <c r="D16">
        <v>0.62</v>
      </c>
      <c r="E16">
        <f t="shared" si="0"/>
        <v>62</v>
      </c>
      <c r="F16">
        <v>22179</v>
      </c>
      <c r="G16">
        <v>0.59</v>
      </c>
      <c r="I16" t="s">
        <v>146</v>
      </c>
      <c r="J16">
        <v>17373</v>
      </c>
      <c r="K16">
        <v>0.53</v>
      </c>
      <c r="L16">
        <v>16067</v>
      </c>
      <c r="M16">
        <v>0.5</v>
      </c>
      <c r="O16" s="50">
        <f t="shared" si="1"/>
        <v>40.206066885396879</v>
      </c>
      <c r="P16" s="50">
        <f t="shared" si="2"/>
        <v>8.9999999999999964</v>
      </c>
      <c r="Q16" s="50">
        <f t="shared" si="3"/>
        <v>38.040704549698141</v>
      </c>
      <c r="R16" s="50">
        <f t="shared" si="4"/>
        <v>8.9999999999999964</v>
      </c>
    </row>
    <row r="17" spans="1:18" ht="15" x14ac:dyDescent="0.25">
      <c r="A17" t="s">
        <v>120</v>
      </c>
      <c r="B17" t="s">
        <v>142</v>
      </c>
      <c r="C17">
        <v>22329</v>
      </c>
      <c r="D17">
        <v>0.54</v>
      </c>
      <c r="E17">
        <f t="shared" si="0"/>
        <v>54</v>
      </c>
      <c r="F17">
        <v>21936</v>
      </c>
      <c r="G17">
        <v>0.53</v>
      </c>
      <c r="I17" t="s">
        <v>146</v>
      </c>
      <c r="J17">
        <v>18450</v>
      </c>
      <c r="K17">
        <v>0.55000000000000004</v>
      </c>
      <c r="L17">
        <v>16349</v>
      </c>
      <c r="M17">
        <v>0.51</v>
      </c>
      <c r="O17" s="50">
        <f t="shared" si="1"/>
        <v>21.024390243902438</v>
      </c>
      <c r="P17" s="50">
        <f t="shared" si="2"/>
        <v>-1.0000000000000009</v>
      </c>
      <c r="Q17" s="50">
        <f t="shared" si="3"/>
        <v>34.173343935408894</v>
      </c>
      <c r="R17" s="50">
        <f t="shared" si="4"/>
        <v>2.0000000000000018</v>
      </c>
    </row>
    <row r="18" spans="1:18" ht="15" x14ac:dyDescent="0.25">
      <c r="A18" t="s">
        <v>119</v>
      </c>
      <c r="B18" t="s">
        <v>142</v>
      </c>
      <c r="C18">
        <v>29106</v>
      </c>
      <c r="D18">
        <v>0.57999999999999996</v>
      </c>
      <c r="E18">
        <f t="shared" si="0"/>
        <v>57.999999999999993</v>
      </c>
      <c r="F18">
        <v>24108</v>
      </c>
      <c r="G18">
        <v>0.56999999999999995</v>
      </c>
      <c r="I18" t="s">
        <v>146</v>
      </c>
      <c r="J18">
        <v>21958</v>
      </c>
      <c r="K18">
        <v>0.53</v>
      </c>
      <c r="L18">
        <v>17904</v>
      </c>
      <c r="M18">
        <v>0.51</v>
      </c>
      <c r="O18" s="50">
        <f t="shared" si="1"/>
        <v>32.553055833864654</v>
      </c>
      <c r="P18" s="50">
        <f t="shared" si="2"/>
        <v>4.9999999999999929</v>
      </c>
      <c r="Q18" s="50">
        <f t="shared" si="3"/>
        <v>34.651474530831102</v>
      </c>
      <c r="R18" s="50">
        <f t="shared" si="4"/>
        <v>5.9999999999999947</v>
      </c>
    </row>
    <row r="19" spans="1:18" ht="15" x14ac:dyDescent="0.25">
      <c r="A19" t="s">
        <v>118</v>
      </c>
      <c r="B19" t="s">
        <v>142</v>
      </c>
      <c r="C19">
        <v>25133</v>
      </c>
      <c r="D19">
        <v>0.6</v>
      </c>
      <c r="E19">
        <f t="shared" si="0"/>
        <v>60</v>
      </c>
      <c r="F19">
        <v>23784</v>
      </c>
      <c r="G19">
        <v>0.6</v>
      </c>
      <c r="I19" t="s">
        <v>146</v>
      </c>
      <c r="J19">
        <v>21475</v>
      </c>
      <c r="K19">
        <v>0.47</v>
      </c>
      <c r="L19">
        <v>18025</v>
      </c>
      <c r="M19">
        <v>0.45</v>
      </c>
      <c r="O19" s="50">
        <f t="shared" si="1"/>
        <v>17.033760186263098</v>
      </c>
      <c r="P19" s="50">
        <f t="shared" si="2"/>
        <v>13</v>
      </c>
      <c r="Q19" s="50">
        <f t="shared" si="3"/>
        <v>31.950069348127602</v>
      </c>
      <c r="R19" s="50">
        <f t="shared" si="4"/>
        <v>14.999999999999996</v>
      </c>
    </row>
    <row r="20" spans="1:18" ht="15" x14ac:dyDescent="0.25">
      <c r="A20" t="s">
        <v>117</v>
      </c>
      <c r="B20" t="s">
        <v>142</v>
      </c>
      <c r="C20">
        <v>24804</v>
      </c>
      <c r="D20">
        <v>0.59</v>
      </c>
      <c r="E20">
        <f t="shared" si="0"/>
        <v>59</v>
      </c>
      <c r="F20">
        <v>22761</v>
      </c>
      <c r="G20">
        <v>0.57999999999999996</v>
      </c>
      <c r="I20" t="s">
        <v>146</v>
      </c>
      <c r="J20">
        <v>18748</v>
      </c>
      <c r="K20">
        <v>0.56999999999999995</v>
      </c>
      <c r="L20">
        <v>16964</v>
      </c>
      <c r="M20">
        <v>0.56000000000000005</v>
      </c>
      <c r="O20" s="50">
        <f t="shared" si="1"/>
        <v>32.302112225304029</v>
      </c>
      <c r="P20" s="50">
        <f t="shared" si="2"/>
        <v>2.0000000000000018</v>
      </c>
      <c r="Q20" s="50">
        <f t="shared" si="3"/>
        <v>34.172365008252768</v>
      </c>
      <c r="R20" s="50">
        <f t="shared" si="4"/>
        <v>1.9999999999999907</v>
      </c>
    </row>
    <row r="21" spans="1:18" ht="15" x14ac:dyDescent="0.25">
      <c r="A21" t="s">
        <v>116</v>
      </c>
      <c r="B21" t="s">
        <v>142</v>
      </c>
      <c r="C21">
        <v>27368</v>
      </c>
      <c r="D21">
        <v>0.56999999999999995</v>
      </c>
      <c r="E21">
        <f t="shared" si="0"/>
        <v>56.999999999999993</v>
      </c>
      <c r="F21">
        <v>23378</v>
      </c>
      <c r="G21">
        <v>0.54</v>
      </c>
      <c r="I21" t="s">
        <v>146</v>
      </c>
      <c r="J21">
        <v>19675</v>
      </c>
      <c r="K21">
        <v>0.55000000000000004</v>
      </c>
      <c r="L21">
        <v>16231</v>
      </c>
      <c r="M21">
        <v>0.53</v>
      </c>
      <c r="O21" s="50">
        <f t="shared" si="1"/>
        <v>39.100381194409152</v>
      </c>
      <c r="P21" s="50">
        <f t="shared" si="2"/>
        <v>1.9999999999999907</v>
      </c>
      <c r="Q21" s="50">
        <f t="shared" si="3"/>
        <v>44.033023227157905</v>
      </c>
      <c r="R21" s="50">
        <f t="shared" si="4"/>
        <v>1.0000000000000009</v>
      </c>
    </row>
    <row r="22" spans="1:18" ht="15" x14ac:dyDescent="0.25">
      <c r="A22" t="s">
        <v>115</v>
      </c>
      <c r="B22" t="s">
        <v>142</v>
      </c>
      <c r="C22">
        <v>26659</v>
      </c>
      <c r="D22">
        <v>0.69</v>
      </c>
      <c r="E22">
        <f t="shared" si="0"/>
        <v>69</v>
      </c>
      <c r="F22">
        <v>22829</v>
      </c>
      <c r="G22">
        <v>0.61</v>
      </c>
      <c r="I22" t="s">
        <v>146</v>
      </c>
      <c r="J22">
        <v>18251</v>
      </c>
      <c r="K22">
        <v>0.67</v>
      </c>
      <c r="L22">
        <v>18073</v>
      </c>
      <c r="M22">
        <v>0.67</v>
      </c>
      <c r="O22" s="50">
        <f t="shared" si="1"/>
        <v>46.068708563914306</v>
      </c>
      <c r="P22" s="50">
        <f t="shared" si="2"/>
        <v>1.9999999999999907</v>
      </c>
      <c r="Q22" s="50">
        <f t="shared" si="3"/>
        <v>26.315498257068555</v>
      </c>
      <c r="R22" s="50">
        <f t="shared" si="4"/>
        <v>-6.0000000000000053</v>
      </c>
    </row>
    <row r="23" spans="1:18" ht="15" x14ac:dyDescent="0.25">
      <c r="A23" t="s">
        <v>114</v>
      </c>
      <c r="B23" t="s">
        <v>142</v>
      </c>
      <c r="C23" s="51">
        <f>AVERAGE(C25:C37)</f>
        <v>23278.384615384617</v>
      </c>
      <c r="D23" s="51">
        <f t="shared" ref="D23:G23" si="5">AVERAGE(D25:D37)</f>
        <v>0.54384615384615376</v>
      </c>
      <c r="E23">
        <f t="shared" si="0"/>
        <v>54.384615384615373</v>
      </c>
      <c r="F23" s="51">
        <f t="shared" si="5"/>
        <v>21476.846153846152</v>
      </c>
      <c r="G23" s="51">
        <f t="shared" si="5"/>
        <v>0.53692307692307695</v>
      </c>
      <c r="H23" s="51"/>
      <c r="I23" t="s">
        <v>146</v>
      </c>
      <c r="J23" s="52">
        <f>AVERAGE(J25:J37)</f>
        <v>19191.7</v>
      </c>
      <c r="K23" s="52">
        <f>AVERAGE(K25:K37)</f>
        <v>0.50700000000000001</v>
      </c>
      <c r="L23" s="52">
        <f>AVERAGE(L25:L37)</f>
        <v>16521.3</v>
      </c>
      <c r="M23" s="52">
        <f>AVERAGE(M25:M37)</f>
        <v>0.49199999999999999</v>
      </c>
      <c r="O23" s="50">
        <f t="shared" si="1"/>
        <v>21.294020932927342</v>
      </c>
      <c r="P23" s="50">
        <f t="shared" si="2"/>
        <v>3.6846153846153751</v>
      </c>
      <c r="Q23" s="50">
        <f t="shared" si="3"/>
        <v>29.994892374366145</v>
      </c>
      <c r="R23" s="50">
        <f t="shared" si="4"/>
        <v>4.4923076923076959</v>
      </c>
    </row>
    <row r="24" spans="1:18" ht="15" x14ac:dyDescent="0.25">
      <c r="C24" s="51"/>
      <c r="D24" s="51"/>
      <c r="F24" s="51"/>
      <c r="G24" s="51"/>
      <c r="H24" s="51"/>
      <c r="J24" s="52"/>
      <c r="K24" s="52"/>
      <c r="L24" s="52"/>
      <c r="M24" s="52"/>
      <c r="O24" s="50"/>
      <c r="P24" s="50"/>
      <c r="Q24" s="50"/>
      <c r="R24" s="50"/>
    </row>
    <row r="25" spans="1:18" ht="15" x14ac:dyDescent="0.25">
      <c r="A25" t="s">
        <v>113</v>
      </c>
      <c r="B25" t="s">
        <v>142</v>
      </c>
      <c r="C25">
        <v>27728</v>
      </c>
      <c r="D25">
        <v>0.5</v>
      </c>
      <c r="E25">
        <f t="shared" si="0"/>
        <v>50</v>
      </c>
      <c r="F25">
        <v>22792</v>
      </c>
      <c r="G25">
        <v>0.48</v>
      </c>
      <c r="I25" t="s">
        <v>146</v>
      </c>
      <c r="J25">
        <v>24707</v>
      </c>
      <c r="K25">
        <v>0.51</v>
      </c>
      <c r="L25">
        <v>15316</v>
      </c>
      <c r="M25">
        <v>0.48</v>
      </c>
      <c r="O25" s="50">
        <f t="shared" si="1"/>
        <v>12.227304002914154</v>
      </c>
      <c r="P25" s="50">
        <f t="shared" si="2"/>
        <v>-1.0000000000000009</v>
      </c>
      <c r="Q25" s="50">
        <f t="shared" si="3"/>
        <v>48.811700182815358</v>
      </c>
      <c r="R25" s="50">
        <f t="shared" si="4"/>
        <v>0</v>
      </c>
    </row>
    <row r="26" spans="1:18" ht="15" x14ac:dyDescent="0.25">
      <c r="A26" t="s">
        <v>112</v>
      </c>
      <c r="B26" t="s">
        <v>142</v>
      </c>
      <c r="C26">
        <v>22575</v>
      </c>
      <c r="D26">
        <v>0.56999999999999995</v>
      </c>
      <c r="E26">
        <f t="shared" si="0"/>
        <v>56.999999999999993</v>
      </c>
      <c r="F26">
        <v>20472</v>
      </c>
      <c r="G26">
        <v>0.57999999999999996</v>
      </c>
      <c r="I26" t="s">
        <v>146</v>
      </c>
      <c r="J26">
        <v>17428</v>
      </c>
      <c r="K26">
        <v>0.45</v>
      </c>
      <c r="L26">
        <v>14325</v>
      </c>
      <c r="M26">
        <v>0.44</v>
      </c>
      <c r="O26" s="50">
        <f t="shared" si="1"/>
        <v>29.532935506082165</v>
      </c>
      <c r="P26" s="50">
        <f t="shared" si="2"/>
        <v>11.999999999999995</v>
      </c>
      <c r="Q26" s="50">
        <f t="shared" si="3"/>
        <v>42.910994764397905</v>
      </c>
      <c r="R26" s="50">
        <f t="shared" si="4"/>
        <v>13.999999999999996</v>
      </c>
    </row>
    <row r="27" spans="1:18" ht="15" x14ac:dyDescent="0.25">
      <c r="A27" t="s">
        <v>111</v>
      </c>
      <c r="B27" t="s">
        <v>142</v>
      </c>
      <c r="C27">
        <v>19476</v>
      </c>
      <c r="D27">
        <v>0.53</v>
      </c>
      <c r="E27">
        <f t="shared" si="0"/>
        <v>53</v>
      </c>
      <c r="F27">
        <v>18370</v>
      </c>
      <c r="G27">
        <v>0.53</v>
      </c>
      <c r="I27" t="s">
        <v>146</v>
      </c>
      <c r="J27">
        <v>14739</v>
      </c>
      <c r="K27">
        <v>0.45</v>
      </c>
      <c r="L27">
        <v>14112</v>
      </c>
      <c r="M27">
        <v>0.45</v>
      </c>
      <c r="O27" s="50">
        <f t="shared" si="1"/>
        <v>32.139222470995321</v>
      </c>
      <c r="P27" s="50">
        <f t="shared" si="2"/>
        <v>8.0000000000000018</v>
      </c>
      <c r="Q27" s="50">
        <f t="shared" si="3"/>
        <v>30.172902494331066</v>
      </c>
      <c r="R27" s="50">
        <f t="shared" si="4"/>
        <v>8.0000000000000018</v>
      </c>
    </row>
    <row r="28" spans="1:18" ht="15" x14ac:dyDescent="0.25">
      <c r="A28" t="s">
        <v>110</v>
      </c>
      <c r="B28" t="s">
        <v>142</v>
      </c>
      <c r="C28">
        <v>24741</v>
      </c>
      <c r="D28">
        <v>0.56999999999999995</v>
      </c>
      <c r="E28">
        <f t="shared" si="0"/>
        <v>56.999999999999993</v>
      </c>
      <c r="F28">
        <v>21810</v>
      </c>
      <c r="G28">
        <v>0.55000000000000004</v>
      </c>
      <c r="I28" t="s">
        <v>146</v>
      </c>
      <c r="J28">
        <v>20087</v>
      </c>
      <c r="K28">
        <v>0.54</v>
      </c>
      <c r="L28">
        <v>17284</v>
      </c>
      <c r="M28">
        <v>0.53</v>
      </c>
      <c r="O28" s="50">
        <f t="shared" si="1"/>
        <v>23.169213919450389</v>
      </c>
      <c r="P28" s="50">
        <f t="shared" si="2"/>
        <v>2.9999999999999916</v>
      </c>
      <c r="Q28" s="50">
        <f t="shared" si="3"/>
        <v>26.186068039805598</v>
      </c>
      <c r="R28" s="50">
        <f t="shared" si="4"/>
        <v>2.0000000000000018</v>
      </c>
    </row>
    <row r="29" spans="1:18" ht="15" x14ac:dyDescent="0.25">
      <c r="A29" t="s">
        <v>109</v>
      </c>
      <c r="B29" t="s">
        <v>142</v>
      </c>
      <c r="C29">
        <v>24277</v>
      </c>
      <c r="D29">
        <v>0.45</v>
      </c>
      <c r="E29">
        <f t="shared" si="0"/>
        <v>45</v>
      </c>
      <c r="F29">
        <v>22187</v>
      </c>
      <c r="G29">
        <v>0.45</v>
      </c>
      <c r="I29" t="s">
        <v>146</v>
      </c>
      <c r="J29" t="s">
        <v>70</v>
      </c>
      <c r="K29" t="s">
        <v>70</v>
      </c>
      <c r="L29" t="s">
        <v>70</v>
      </c>
      <c r="M29" t="s">
        <v>70</v>
      </c>
      <c r="O29" s="50" t="s">
        <v>70</v>
      </c>
      <c r="P29" s="50" t="s">
        <v>70</v>
      </c>
      <c r="Q29" s="50" t="s">
        <v>70</v>
      </c>
      <c r="R29" s="50" t="s">
        <v>70</v>
      </c>
    </row>
    <row r="30" spans="1:18" ht="15" x14ac:dyDescent="0.25">
      <c r="A30" t="s">
        <v>108</v>
      </c>
      <c r="B30" t="s">
        <v>142</v>
      </c>
      <c r="C30">
        <v>25892</v>
      </c>
      <c r="D30">
        <v>0.71</v>
      </c>
      <c r="E30">
        <f t="shared" si="0"/>
        <v>71</v>
      </c>
      <c r="F30">
        <v>24955</v>
      </c>
      <c r="G30">
        <v>0.71</v>
      </c>
      <c r="I30" t="s">
        <v>146</v>
      </c>
      <c r="J30" t="s">
        <v>70</v>
      </c>
      <c r="K30" t="s">
        <v>70</v>
      </c>
      <c r="L30" t="s">
        <v>70</v>
      </c>
      <c r="M30" t="s">
        <v>70</v>
      </c>
      <c r="O30" s="50" t="s">
        <v>70</v>
      </c>
      <c r="P30" s="50" t="s">
        <v>70</v>
      </c>
      <c r="Q30" s="50" t="s">
        <v>70</v>
      </c>
      <c r="R30" s="50" t="s">
        <v>70</v>
      </c>
    </row>
    <row r="31" spans="1:18" ht="15" x14ac:dyDescent="0.25">
      <c r="A31" t="s">
        <v>107</v>
      </c>
      <c r="B31" t="s">
        <v>142</v>
      </c>
      <c r="C31">
        <v>27049</v>
      </c>
      <c r="D31">
        <v>0.66</v>
      </c>
      <c r="E31">
        <f t="shared" si="0"/>
        <v>66</v>
      </c>
      <c r="F31">
        <v>26150</v>
      </c>
      <c r="G31">
        <v>0.65</v>
      </c>
      <c r="I31" t="s">
        <v>146</v>
      </c>
      <c r="J31">
        <v>22223</v>
      </c>
      <c r="K31">
        <v>0.68</v>
      </c>
      <c r="L31">
        <v>21193</v>
      </c>
      <c r="M31">
        <v>0.68</v>
      </c>
      <c r="O31" s="50">
        <f t="shared" si="1"/>
        <v>21.716239931602395</v>
      </c>
      <c r="P31" s="50">
        <f t="shared" si="2"/>
        <v>-2.0000000000000018</v>
      </c>
      <c r="Q31" s="50">
        <f t="shared" si="3"/>
        <v>23.389798518378711</v>
      </c>
      <c r="R31" s="50">
        <f t="shared" si="4"/>
        <v>-3.0000000000000027</v>
      </c>
    </row>
    <row r="32" spans="1:18" ht="15" x14ac:dyDescent="0.25">
      <c r="A32" t="s">
        <v>106</v>
      </c>
      <c r="B32" t="s">
        <v>142</v>
      </c>
      <c r="C32">
        <v>20211</v>
      </c>
      <c r="D32">
        <v>0.46</v>
      </c>
      <c r="E32">
        <f t="shared" si="0"/>
        <v>46</v>
      </c>
      <c r="F32">
        <v>19519</v>
      </c>
      <c r="G32">
        <v>0.45</v>
      </c>
      <c r="I32" t="s">
        <v>146</v>
      </c>
      <c r="J32">
        <v>16742</v>
      </c>
      <c r="K32">
        <v>0.37</v>
      </c>
      <c r="L32">
        <v>14739</v>
      </c>
      <c r="M32">
        <v>0.36</v>
      </c>
      <c r="O32" s="50">
        <f t="shared" si="1"/>
        <v>20.720344044916974</v>
      </c>
      <c r="P32" s="50">
        <f t="shared" si="2"/>
        <v>9.0000000000000018</v>
      </c>
      <c r="Q32" s="50">
        <f t="shared" si="3"/>
        <v>32.430965465771081</v>
      </c>
      <c r="R32" s="50">
        <f t="shared" si="4"/>
        <v>9.0000000000000018</v>
      </c>
    </row>
    <row r="33" spans="1:18" ht="15" x14ac:dyDescent="0.25">
      <c r="A33" t="s">
        <v>105</v>
      </c>
      <c r="B33" t="s">
        <v>142</v>
      </c>
      <c r="C33">
        <v>18794</v>
      </c>
      <c r="D33">
        <v>0.48</v>
      </c>
      <c r="E33">
        <f t="shared" si="0"/>
        <v>48</v>
      </c>
      <c r="F33">
        <v>18417</v>
      </c>
      <c r="G33">
        <v>0.47</v>
      </c>
      <c r="I33" t="s">
        <v>146</v>
      </c>
      <c r="J33">
        <v>20483</v>
      </c>
      <c r="K33">
        <v>0.45</v>
      </c>
      <c r="L33">
        <v>17983</v>
      </c>
      <c r="M33">
        <v>0.45</v>
      </c>
      <c r="O33" s="50">
        <f t="shared" si="1"/>
        <v>-8.2458624224967032</v>
      </c>
      <c r="P33" s="50">
        <f t="shared" si="2"/>
        <v>2.9999999999999973</v>
      </c>
      <c r="Q33" s="50">
        <f t="shared" si="3"/>
        <v>2.4133904242896067</v>
      </c>
      <c r="R33" s="50">
        <f t="shared" si="4"/>
        <v>1.9999999999999962</v>
      </c>
    </row>
    <row r="34" spans="1:18" ht="15" x14ac:dyDescent="0.25">
      <c r="A34" t="s">
        <v>104</v>
      </c>
      <c r="B34" t="s">
        <v>142</v>
      </c>
      <c r="C34">
        <v>25862</v>
      </c>
      <c r="D34">
        <v>0.59</v>
      </c>
      <c r="E34">
        <f t="shared" si="0"/>
        <v>59</v>
      </c>
      <c r="F34">
        <v>23478</v>
      </c>
      <c r="G34">
        <v>0.59</v>
      </c>
      <c r="I34" t="s">
        <v>146</v>
      </c>
      <c r="J34">
        <v>21618</v>
      </c>
      <c r="K34">
        <v>0.59</v>
      </c>
      <c r="L34">
        <v>19123</v>
      </c>
      <c r="M34">
        <v>0.56000000000000005</v>
      </c>
      <c r="O34" s="50">
        <f t="shared" si="1"/>
        <v>19.63178832454436</v>
      </c>
      <c r="P34" s="50">
        <f t="shared" si="2"/>
        <v>0</v>
      </c>
      <c r="Q34" s="50">
        <f t="shared" si="3"/>
        <v>22.773623385452073</v>
      </c>
      <c r="R34" s="50">
        <f t="shared" si="4"/>
        <v>2.9999999999999916</v>
      </c>
    </row>
    <row r="35" spans="1:18" ht="15" x14ac:dyDescent="0.25">
      <c r="A35" t="s">
        <v>103</v>
      </c>
      <c r="B35" t="s">
        <v>142</v>
      </c>
      <c r="C35">
        <v>18992</v>
      </c>
      <c r="D35">
        <v>0.54</v>
      </c>
      <c r="E35">
        <f t="shared" si="0"/>
        <v>54</v>
      </c>
      <c r="F35">
        <v>18442</v>
      </c>
      <c r="G35">
        <v>0.52</v>
      </c>
      <c r="I35" t="s">
        <v>146</v>
      </c>
      <c r="J35" t="s">
        <v>70</v>
      </c>
      <c r="K35" t="s">
        <v>70</v>
      </c>
      <c r="L35" t="s">
        <v>70</v>
      </c>
      <c r="M35" t="s">
        <v>70</v>
      </c>
      <c r="O35" s="50" t="s">
        <v>70</v>
      </c>
      <c r="P35" s="50" t="s">
        <v>70</v>
      </c>
      <c r="Q35" s="50" t="s">
        <v>70</v>
      </c>
      <c r="R35" s="50" t="s">
        <v>70</v>
      </c>
    </row>
    <row r="36" spans="1:18" ht="15" x14ac:dyDescent="0.25">
      <c r="A36" t="s">
        <v>102</v>
      </c>
      <c r="B36" t="s">
        <v>142</v>
      </c>
      <c r="C36">
        <v>23314</v>
      </c>
      <c r="D36">
        <v>0.55000000000000004</v>
      </c>
      <c r="E36">
        <f t="shared" si="0"/>
        <v>55.000000000000007</v>
      </c>
      <c r="F36">
        <v>21884</v>
      </c>
      <c r="G36">
        <v>0.54</v>
      </c>
      <c r="I36" t="s">
        <v>146</v>
      </c>
      <c r="J36">
        <v>16806</v>
      </c>
      <c r="K36">
        <v>0.53</v>
      </c>
      <c r="L36">
        <v>16011</v>
      </c>
      <c r="M36">
        <v>0.48</v>
      </c>
      <c r="O36" s="50">
        <f t="shared" si="1"/>
        <v>38.724265143401162</v>
      </c>
      <c r="P36" s="50">
        <f t="shared" si="2"/>
        <v>2.0000000000000018</v>
      </c>
      <c r="Q36" s="50">
        <f t="shared" si="3"/>
        <v>36.681031790643928</v>
      </c>
      <c r="R36" s="50">
        <f t="shared" si="4"/>
        <v>6.0000000000000053</v>
      </c>
    </row>
    <row r="37" spans="1:18" ht="15" x14ac:dyDescent="0.25">
      <c r="A37" t="s">
        <v>101</v>
      </c>
      <c r="B37" t="s">
        <v>142</v>
      </c>
      <c r="C37">
        <v>23708</v>
      </c>
      <c r="D37">
        <v>0.46</v>
      </c>
      <c r="E37">
        <f t="shared" si="0"/>
        <v>46</v>
      </c>
      <c r="F37">
        <v>20723</v>
      </c>
      <c r="G37">
        <v>0.46</v>
      </c>
      <c r="I37" t="s">
        <v>146</v>
      </c>
      <c r="J37">
        <v>17084</v>
      </c>
      <c r="K37">
        <v>0.5</v>
      </c>
      <c r="L37">
        <v>15127</v>
      </c>
      <c r="M37">
        <v>0.49</v>
      </c>
      <c r="O37" s="50">
        <f t="shared" si="1"/>
        <v>38.773121048934676</v>
      </c>
      <c r="P37" s="50">
        <f t="shared" si="2"/>
        <v>-3.9999999999999982</v>
      </c>
      <c r="Q37" s="50">
        <f t="shared" si="3"/>
        <v>36.993455410854764</v>
      </c>
      <c r="R37" s="50">
        <f t="shared" si="4"/>
        <v>-2.9999999999999973</v>
      </c>
    </row>
    <row r="38" spans="1:18" ht="15" x14ac:dyDescent="0.25">
      <c r="A38" t="s">
        <v>100</v>
      </c>
      <c r="B38" t="s">
        <v>142</v>
      </c>
      <c r="C38" s="52">
        <f t="shared" ref="C38:D38" si="6">AVERAGE(C40:C51)</f>
        <v>27296.18181818182</v>
      </c>
      <c r="D38" s="52">
        <f t="shared" si="6"/>
        <v>0.64</v>
      </c>
      <c r="E38">
        <f t="shared" si="0"/>
        <v>64</v>
      </c>
      <c r="F38" s="52">
        <f t="shared" ref="F38:G38" si="7">AVERAGE(F40:F51)</f>
        <v>23883.636363636364</v>
      </c>
      <c r="G38" s="52">
        <f t="shared" si="7"/>
        <v>0.63</v>
      </c>
      <c r="H38" s="52"/>
      <c r="I38" t="s">
        <v>146</v>
      </c>
      <c r="J38" s="52">
        <f>AVERAGE(J40:J51)</f>
        <v>22624.909090909092</v>
      </c>
      <c r="K38" s="52">
        <f>AVERAGE(K40:K51)</f>
        <v>0.63272727272727269</v>
      </c>
      <c r="L38" s="52">
        <f>AVERAGE(L40:L51)</f>
        <v>18643.909090909092</v>
      </c>
      <c r="M38" s="52">
        <f>AVERAGE(M40:M51)</f>
        <v>0.61363636363636365</v>
      </c>
      <c r="O38" s="50">
        <f t="shared" si="1"/>
        <v>20.646592251500763</v>
      </c>
      <c r="P38" s="50">
        <f t="shared" si="2"/>
        <v>0.72727272727273196</v>
      </c>
      <c r="Q38" s="50">
        <f t="shared" si="3"/>
        <v>28.104230969899984</v>
      </c>
      <c r="R38" s="50">
        <f t="shared" si="4"/>
        <v>1.6363636363636358</v>
      </c>
    </row>
    <row r="39" spans="1:18" ht="15" x14ac:dyDescent="0.25">
      <c r="C39" s="52"/>
      <c r="D39" s="52"/>
      <c r="F39" s="52"/>
      <c r="G39" s="52"/>
      <c r="H39" s="52"/>
      <c r="J39" s="52"/>
      <c r="K39" s="52"/>
      <c r="L39" s="52"/>
      <c r="M39" s="52"/>
      <c r="O39" s="50"/>
      <c r="P39" s="50"/>
      <c r="Q39" s="50"/>
      <c r="R39" s="50"/>
    </row>
    <row r="40" spans="1:18" ht="15" x14ac:dyDescent="0.25">
      <c r="A40" t="s">
        <v>99</v>
      </c>
      <c r="B40" t="s">
        <v>142</v>
      </c>
      <c r="C40">
        <v>28940</v>
      </c>
      <c r="D40">
        <v>0.66</v>
      </c>
      <c r="E40">
        <f t="shared" si="0"/>
        <v>66</v>
      </c>
      <c r="F40">
        <v>25328</v>
      </c>
      <c r="G40">
        <v>0.67</v>
      </c>
      <c r="I40" t="s">
        <v>146</v>
      </c>
      <c r="J40">
        <v>20192</v>
      </c>
      <c r="K40">
        <v>0.54</v>
      </c>
      <c r="L40">
        <v>16423</v>
      </c>
      <c r="M40">
        <v>0.54</v>
      </c>
      <c r="O40" s="50">
        <f t="shared" si="1"/>
        <v>43.324088748019015</v>
      </c>
      <c r="P40" s="50">
        <f t="shared" si="2"/>
        <v>12</v>
      </c>
      <c r="Q40" s="50">
        <f t="shared" si="3"/>
        <v>54.222736406259521</v>
      </c>
      <c r="R40" s="50">
        <f t="shared" si="4"/>
        <v>13</v>
      </c>
    </row>
    <row r="41" spans="1:18" ht="15" x14ac:dyDescent="0.25">
      <c r="A41" t="s">
        <v>98</v>
      </c>
      <c r="B41" t="s">
        <v>142</v>
      </c>
      <c r="C41">
        <v>28324</v>
      </c>
      <c r="D41">
        <v>0.6</v>
      </c>
      <c r="E41">
        <f t="shared" si="0"/>
        <v>60</v>
      </c>
      <c r="F41">
        <v>24947</v>
      </c>
      <c r="G41">
        <v>0.59</v>
      </c>
      <c r="I41" t="s">
        <v>146</v>
      </c>
      <c r="J41">
        <v>24487</v>
      </c>
      <c r="K41">
        <v>0.6</v>
      </c>
      <c r="L41">
        <v>19193</v>
      </c>
      <c r="M41">
        <v>0.57999999999999996</v>
      </c>
      <c r="O41" s="50">
        <f t="shared" si="1"/>
        <v>15.669538939028874</v>
      </c>
      <c r="P41" s="50">
        <f t="shared" si="2"/>
        <v>0</v>
      </c>
      <c r="Q41" s="50">
        <f t="shared" si="3"/>
        <v>29.9796800917001</v>
      </c>
      <c r="R41" s="50">
        <f t="shared" si="4"/>
        <v>1.0000000000000009</v>
      </c>
    </row>
    <row r="42" spans="1:18" ht="15" x14ac:dyDescent="0.25">
      <c r="A42" t="s">
        <v>97</v>
      </c>
      <c r="B42" t="s">
        <v>142</v>
      </c>
      <c r="C42">
        <v>27523</v>
      </c>
      <c r="D42">
        <v>0.62</v>
      </c>
      <c r="E42">
        <f t="shared" si="0"/>
        <v>62</v>
      </c>
      <c r="F42">
        <v>23719</v>
      </c>
      <c r="G42">
        <v>0.61</v>
      </c>
      <c r="I42" t="s">
        <v>146</v>
      </c>
      <c r="J42">
        <v>26066</v>
      </c>
      <c r="K42">
        <v>0.69</v>
      </c>
      <c r="L42">
        <v>20403</v>
      </c>
      <c r="M42">
        <v>0.67</v>
      </c>
      <c r="O42" s="50">
        <f t="shared" si="1"/>
        <v>5.5896570244763293</v>
      </c>
      <c r="P42" s="50">
        <f t="shared" si="2"/>
        <v>-6.9999999999999947</v>
      </c>
      <c r="Q42" s="50">
        <f t="shared" si="3"/>
        <v>16.252511885507033</v>
      </c>
      <c r="R42" s="50">
        <f t="shared" si="4"/>
        <v>-6.0000000000000053</v>
      </c>
    </row>
    <row r="43" spans="1:18" ht="15" x14ac:dyDescent="0.25">
      <c r="A43" t="s">
        <v>96</v>
      </c>
      <c r="B43" t="s">
        <v>142</v>
      </c>
      <c r="C43">
        <v>25610</v>
      </c>
      <c r="D43">
        <v>0.63</v>
      </c>
      <c r="E43">
        <f t="shared" si="0"/>
        <v>63</v>
      </c>
      <c r="F43">
        <v>23948</v>
      </c>
      <c r="G43">
        <v>0.61</v>
      </c>
      <c r="I43" t="s">
        <v>146</v>
      </c>
      <c r="J43">
        <v>19553</v>
      </c>
      <c r="K43">
        <v>0.55000000000000004</v>
      </c>
      <c r="L43">
        <v>17745</v>
      </c>
      <c r="M43">
        <v>0.52</v>
      </c>
      <c r="O43" s="50">
        <f t="shared" si="1"/>
        <v>30.977343630133486</v>
      </c>
      <c r="P43" s="50">
        <f t="shared" si="2"/>
        <v>7.9999999999999964</v>
      </c>
      <c r="Q43" s="50">
        <f t="shared" si="3"/>
        <v>34.956325725556496</v>
      </c>
      <c r="R43" s="50">
        <f t="shared" si="4"/>
        <v>8.9999999999999964</v>
      </c>
    </row>
    <row r="44" spans="1:18" ht="15" x14ac:dyDescent="0.25">
      <c r="A44" t="s">
        <v>95</v>
      </c>
      <c r="B44" t="s">
        <v>142</v>
      </c>
      <c r="C44">
        <v>29142</v>
      </c>
      <c r="D44">
        <v>0.61</v>
      </c>
      <c r="E44">
        <f t="shared" si="0"/>
        <v>61</v>
      </c>
      <c r="F44">
        <v>25694</v>
      </c>
      <c r="G44">
        <v>0.64</v>
      </c>
      <c r="I44" t="s">
        <v>146</v>
      </c>
      <c r="J44">
        <v>24252</v>
      </c>
      <c r="K44">
        <v>0.56000000000000005</v>
      </c>
      <c r="L44">
        <v>19536</v>
      </c>
      <c r="M44">
        <v>0.57999999999999996</v>
      </c>
      <c r="O44" s="50">
        <f t="shared" si="1"/>
        <v>20.163285502226621</v>
      </c>
      <c r="P44" s="50">
        <f t="shared" si="2"/>
        <v>4.9999999999999929</v>
      </c>
      <c r="Q44" s="50">
        <f t="shared" si="3"/>
        <v>31.521294021294022</v>
      </c>
      <c r="R44" s="50">
        <f t="shared" si="4"/>
        <v>6.0000000000000053</v>
      </c>
    </row>
    <row r="45" spans="1:18" ht="15" x14ac:dyDescent="0.25">
      <c r="A45" t="s">
        <v>94</v>
      </c>
      <c r="B45" t="s">
        <v>142</v>
      </c>
      <c r="C45">
        <v>29800</v>
      </c>
      <c r="D45">
        <v>0.69</v>
      </c>
      <c r="E45">
        <f t="shared" si="0"/>
        <v>69</v>
      </c>
      <c r="F45">
        <v>22965</v>
      </c>
      <c r="G45">
        <v>0.67</v>
      </c>
      <c r="I45" t="s">
        <v>146</v>
      </c>
      <c r="J45">
        <v>26308</v>
      </c>
      <c r="K45">
        <v>0.71</v>
      </c>
      <c r="L45">
        <v>17322</v>
      </c>
      <c r="M45">
        <v>0.68</v>
      </c>
      <c r="O45" s="50">
        <f t="shared" si="1"/>
        <v>13.273528964573513</v>
      </c>
      <c r="P45" s="50">
        <f t="shared" si="2"/>
        <v>-2.0000000000000018</v>
      </c>
      <c r="Q45" s="50">
        <f t="shared" si="3"/>
        <v>32.577069622445443</v>
      </c>
      <c r="R45" s="50">
        <f t="shared" si="4"/>
        <v>-1.0000000000000009</v>
      </c>
    </row>
    <row r="46" spans="1:18" ht="15" x14ac:dyDescent="0.25">
      <c r="A46" t="s">
        <v>93</v>
      </c>
      <c r="B46" t="s">
        <v>142</v>
      </c>
      <c r="C46">
        <v>26147</v>
      </c>
      <c r="D46">
        <v>0.62</v>
      </c>
      <c r="E46">
        <f t="shared" si="0"/>
        <v>62</v>
      </c>
      <c r="F46">
        <v>24289</v>
      </c>
      <c r="G46">
        <v>0.56999999999999995</v>
      </c>
      <c r="I46" t="s">
        <v>146</v>
      </c>
      <c r="J46">
        <v>20774</v>
      </c>
      <c r="K46">
        <v>0.66</v>
      </c>
      <c r="L46">
        <v>18076</v>
      </c>
      <c r="M46">
        <v>0.64</v>
      </c>
      <c r="O46" s="50">
        <f t="shared" si="1"/>
        <v>25.86406084528738</v>
      </c>
      <c r="P46" s="50">
        <f t="shared" si="2"/>
        <v>-4.0000000000000036</v>
      </c>
      <c r="Q46" s="50">
        <f t="shared" si="3"/>
        <v>34.371542376632</v>
      </c>
      <c r="R46" s="50">
        <f t="shared" si="4"/>
        <v>-7.0000000000000062</v>
      </c>
    </row>
    <row r="47" spans="1:18" ht="15" x14ac:dyDescent="0.25">
      <c r="A47" t="s">
        <v>92</v>
      </c>
      <c r="B47" t="s">
        <v>142</v>
      </c>
      <c r="C47">
        <v>24599</v>
      </c>
      <c r="D47">
        <v>0.61</v>
      </c>
      <c r="E47">
        <f t="shared" si="0"/>
        <v>61</v>
      </c>
      <c r="F47">
        <v>23143</v>
      </c>
      <c r="G47">
        <v>0.6</v>
      </c>
      <c r="I47" t="s">
        <v>146</v>
      </c>
      <c r="J47">
        <v>20080</v>
      </c>
      <c r="K47">
        <v>0.6</v>
      </c>
      <c r="L47">
        <v>18381</v>
      </c>
      <c r="M47">
        <v>0.59</v>
      </c>
      <c r="O47" s="50">
        <f t="shared" si="1"/>
        <v>22.504980079681275</v>
      </c>
      <c r="P47" s="50">
        <f t="shared" si="2"/>
        <v>1.0000000000000009</v>
      </c>
      <c r="Q47" s="50">
        <f t="shared" si="3"/>
        <v>25.907186768946193</v>
      </c>
      <c r="R47" s="50">
        <f t="shared" si="4"/>
        <v>1.0000000000000009</v>
      </c>
    </row>
    <row r="48" spans="1:18" ht="15" x14ac:dyDescent="0.25">
      <c r="A48" t="s">
        <v>91</v>
      </c>
      <c r="B48" t="s">
        <v>142</v>
      </c>
      <c r="C48" t="s">
        <v>70</v>
      </c>
      <c r="D48" t="s">
        <v>70</v>
      </c>
      <c r="E48" t="s">
        <v>70</v>
      </c>
      <c r="F48" t="s">
        <v>70</v>
      </c>
      <c r="G48" t="s">
        <v>70</v>
      </c>
      <c r="I48" t="s">
        <v>146</v>
      </c>
      <c r="J48" t="s">
        <v>70</v>
      </c>
      <c r="K48" t="s">
        <v>70</v>
      </c>
      <c r="L48" t="s">
        <v>70</v>
      </c>
      <c r="M48" t="s">
        <v>70</v>
      </c>
      <c r="O48" s="50" t="s">
        <v>70</v>
      </c>
      <c r="P48" s="50" t="s">
        <v>70</v>
      </c>
      <c r="Q48" s="50" t="s">
        <v>70</v>
      </c>
      <c r="R48" s="50" t="s">
        <v>70</v>
      </c>
    </row>
    <row r="49" spans="1:18" ht="15" x14ac:dyDescent="0.25">
      <c r="A49" t="s">
        <v>90</v>
      </c>
      <c r="B49" t="s">
        <v>142</v>
      </c>
      <c r="C49">
        <v>28146</v>
      </c>
      <c r="D49">
        <v>0.65</v>
      </c>
      <c r="E49">
        <f t="shared" si="0"/>
        <v>65</v>
      </c>
      <c r="F49">
        <v>24556</v>
      </c>
      <c r="G49">
        <v>0.64</v>
      </c>
      <c r="I49" t="s">
        <v>146</v>
      </c>
      <c r="J49">
        <v>23812</v>
      </c>
      <c r="K49">
        <v>0.64</v>
      </c>
      <c r="L49">
        <v>17714</v>
      </c>
      <c r="M49">
        <v>0.63</v>
      </c>
      <c r="O49" s="50">
        <f t="shared" si="1"/>
        <v>18.20090710566101</v>
      </c>
      <c r="P49" s="50">
        <f t="shared" si="2"/>
        <v>1.0000000000000009</v>
      </c>
      <c r="Q49" s="50">
        <f t="shared" si="3"/>
        <v>38.624816529298862</v>
      </c>
      <c r="R49" s="50">
        <f t="shared" si="4"/>
        <v>1.0000000000000009</v>
      </c>
    </row>
    <row r="50" spans="1:18" ht="15" x14ac:dyDescent="0.25">
      <c r="A50" t="s">
        <v>89</v>
      </c>
      <c r="B50" t="s">
        <v>142</v>
      </c>
      <c r="C50">
        <v>24414</v>
      </c>
      <c r="D50">
        <v>0.67</v>
      </c>
      <c r="E50">
        <f t="shared" si="0"/>
        <v>67</v>
      </c>
      <c r="F50">
        <v>23818</v>
      </c>
      <c r="G50">
        <v>0.67</v>
      </c>
      <c r="I50" t="s">
        <v>146</v>
      </c>
      <c r="J50">
        <v>22796</v>
      </c>
      <c r="K50">
        <v>0.78</v>
      </c>
      <c r="L50">
        <v>21901</v>
      </c>
      <c r="M50">
        <v>0.71</v>
      </c>
      <c r="O50" s="50">
        <f t="shared" si="1"/>
        <v>7.0977364449903488</v>
      </c>
      <c r="P50" s="50">
        <f t="shared" si="2"/>
        <v>-10.999999999999998</v>
      </c>
      <c r="Q50" s="50">
        <f t="shared" si="3"/>
        <v>8.7530249760284917</v>
      </c>
      <c r="R50" s="50">
        <f t="shared" si="4"/>
        <v>-3.9999999999999925</v>
      </c>
    </row>
    <row r="51" spans="1:18" ht="15" x14ac:dyDescent="0.25">
      <c r="A51" t="s">
        <v>88</v>
      </c>
      <c r="B51" t="s">
        <v>142</v>
      </c>
      <c r="C51">
        <v>27613</v>
      </c>
      <c r="D51">
        <v>0.68</v>
      </c>
      <c r="E51">
        <f t="shared" si="0"/>
        <v>68</v>
      </c>
      <c r="F51">
        <v>20313</v>
      </c>
      <c r="G51">
        <v>0.66</v>
      </c>
      <c r="I51" t="s">
        <v>146</v>
      </c>
      <c r="J51">
        <v>20554</v>
      </c>
      <c r="K51">
        <v>0.63</v>
      </c>
      <c r="L51">
        <v>18389</v>
      </c>
      <c r="M51">
        <v>0.61</v>
      </c>
      <c r="O51" s="50">
        <f t="shared" si="1"/>
        <v>34.343680062274984</v>
      </c>
      <c r="P51" s="50">
        <f t="shared" si="2"/>
        <v>5.0000000000000044</v>
      </c>
      <c r="Q51" s="50">
        <f t="shared" si="3"/>
        <v>10.46277665995976</v>
      </c>
      <c r="R51" s="50">
        <f t="shared" si="4"/>
        <v>5.0000000000000044</v>
      </c>
    </row>
    <row r="52" spans="1:18" ht="15" x14ac:dyDescent="0.25">
      <c r="A52" t="s">
        <v>87</v>
      </c>
      <c r="B52" t="s">
        <v>142</v>
      </c>
      <c r="C52" s="52">
        <f>AVERAGE(C54:C62)</f>
        <v>29220.777777777777</v>
      </c>
      <c r="D52" s="52">
        <f t="shared" ref="D52:G52" si="8">AVERAGE(D54:D62)</f>
        <v>0.70111111111111102</v>
      </c>
      <c r="E52">
        <f t="shared" si="0"/>
        <v>70.1111111111111</v>
      </c>
      <c r="F52" s="52">
        <f t="shared" si="8"/>
        <v>24171</v>
      </c>
      <c r="G52" s="52">
        <f t="shared" si="8"/>
        <v>0.68666666666666665</v>
      </c>
      <c r="H52" s="52"/>
      <c r="I52" t="s">
        <v>146</v>
      </c>
      <c r="J52" s="52">
        <f>AVERAGE(J54:J62)</f>
        <v>23748</v>
      </c>
      <c r="K52" s="52">
        <f>AVERAGE(K54:K62)</f>
        <v>0.66249999999999987</v>
      </c>
      <c r="L52" s="52">
        <f>AVERAGE(L54:L62)</f>
        <v>17590.125</v>
      </c>
      <c r="M52" s="52">
        <f>AVERAGE(M54:M62)</f>
        <v>0.64624999999999999</v>
      </c>
      <c r="O52" s="50">
        <f t="shared" si="1"/>
        <v>23.045215503527778</v>
      </c>
      <c r="P52" s="50">
        <f t="shared" si="2"/>
        <v>3.8611111111111152</v>
      </c>
      <c r="Q52" s="50">
        <f t="shared" si="3"/>
        <v>37.412326518430085</v>
      </c>
      <c r="R52" s="50">
        <f t="shared" si="4"/>
        <v>4.0416666666666661</v>
      </c>
    </row>
    <row r="53" spans="1:18" ht="15" x14ac:dyDescent="0.25">
      <c r="C53" s="52"/>
      <c r="D53" s="52"/>
      <c r="F53" s="52"/>
      <c r="G53" s="52"/>
      <c r="H53" s="52"/>
      <c r="J53" s="52"/>
      <c r="K53" s="52"/>
      <c r="L53" s="52"/>
      <c r="M53" s="52"/>
      <c r="O53" s="50"/>
      <c r="P53" s="50"/>
      <c r="Q53" s="50"/>
      <c r="R53" s="50"/>
    </row>
    <row r="54" spans="1:18" ht="15" x14ac:dyDescent="0.25">
      <c r="A54" t="s">
        <v>86</v>
      </c>
      <c r="B54" t="s">
        <v>142</v>
      </c>
      <c r="C54">
        <v>24831</v>
      </c>
      <c r="D54">
        <v>0.65</v>
      </c>
      <c r="E54">
        <f t="shared" si="0"/>
        <v>65</v>
      </c>
      <c r="F54">
        <v>21618</v>
      </c>
      <c r="G54">
        <v>0.61</v>
      </c>
      <c r="I54" t="s">
        <v>146</v>
      </c>
      <c r="J54">
        <v>20451</v>
      </c>
      <c r="K54">
        <v>0.56999999999999995</v>
      </c>
      <c r="L54">
        <v>15382</v>
      </c>
      <c r="M54">
        <v>0.55000000000000004</v>
      </c>
      <c r="O54" s="50">
        <f t="shared" si="1"/>
        <v>21.417045621241016</v>
      </c>
      <c r="P54" s="50">
        <f t="shared" si="2"/>
        <v>8.0000000000000071</v>
      </c>
      <c r="Q54" s="50">
        <f t="shared" si="3"/>
        <v>40.540891951631778</v>
      </c>
      <c r="R54" s="50">
        <f t="shared" si="4"/>
        <v>5.9999999999999947</v>
      </c>
    </row>
    <row r="55" spans="1:18" ht="15" x14ac:dyDescent="0.25">
      <c r="A55" t="s">
        <v>85</v>
      </c>
      <c r="B55" t="s">
        <v>142</v>
      </c>
      <c r="C55">
        <v>32345</v>
      </c>
      <c r="D55">
        <v>0.8</v>
      </c>
      <c r="E55">
        <f t="shared" si="0"/>
        <v>80</v>
      </c>
      <c r="F55">
        <v>26084</v>
      </c>
      <c r="G55">
        <v>0.78</v>
      </c>
      <c r="I55" t="s">
        <v>146</v>
      </c>
      <c r="J55" t="s">
        <v>70</v>
      </c>
      <c r="K55" t="s">
        <v>70</v>
      </c>
      <c r="L55" t="s">
        <v>70</v>
      </c>
      <c r="M55" t="s">
        <v>70</v>
      </c>
      <c r="O55" s="50" t="s">
        <v>70</v>
      </c>
      <c r="P55" s="50" t="s">
        <v>70</v>
      </c>
      <c r="Q55" s="50" t="s">
        <v>70</v>
      </c>
      <c r="R55" s="50" t="s">
        <v>70</v>
      </c>
    </row>
    <row r="56" spans="1:18" ht="15" x14ac:dyDescent="0.25">
      <c r="A56" t="s">
        <v>84</v>
      </c>
      <c r="B56" t="s">
        <v>142</v>
      </c>
      <c r="C56">
        <v>29038</v>
      </c>
      <c r="D56">
        <v>0.75</v>
      </c>
      <c r="E56">
        <f t="shared" si="0"/>
        <v>75</v>
      </c>
      <c r="F56">
        <v>24556</v>
      </c>
      <c r="G56">
        <v>0.74</v>
      </c>
      <c r="I56" t="s">
        <v>146</v>
      </c>
      <c r="J56">
        <v>21554</v>
      </c>
      <c r="K56">
        <v>0.69</v>
      </c>
      <c r="L56">
        <v>16579</v>
      </c>
      <c r="M56">
        <v>0.67</v>
      </c>
      <c r="O56" s="50">
        <f t="shared" si="1"/>
        <v>34.722093346942565</v>
      </c>
      <c r="P56" s="50">
        <f t="shared" si="2"/>
        <v>6.0000000000000053</v>
      </c>
      <c r="Q56" s="50">
        <f t="shared" si="3"/>
        <v>48.115085348935402</v>
      </c>
      <c r="R56" s="50">
        <f t="shared" si="4"/>
        <v>6.9999999999999947</v>
      </c>
    </row>
    <row r="57" spans="1:18" ht="15" x14ac:dyDescent="0.25">
      <c r="A57" t="s">
        <v>83</v>
      </c>
      <c r="B57" t="s">
        <v>142</v>
      </c>
      <c r="C57">
        <v>35044</v>
      </c>
      <c r="D57">
        <v>0.81</v>
      </c>
      <c r="E57">
        <f t="shared" si="0"/>
        <v>81</v>
      </c>
      <c r="F57">
        <v>25988</v>
      </c>
      <c r="G57">
        <v>0.8</v>
      </c>
      <c r="I57" t="s">
        <v>146</v>
      </c>
      <c r="J57">
        <v>29675</v>
      </c>
      <c r="K57">
        <v>0.76</v>
      </c>
      <c r="L57">
        <v>18473</v>
      </c>
      <c r="M57">
        <v>0.75</v>
      </c>
      <c r="O57" s="50">
        <f t="shared" si="1"/>
        <v>18.092670598146587</v>
      </c>
      <c r="P57" s="50">
        <f t="shared" si="2"/>
        <v>5.0000000000000044</v>
      </c>
      <c r="Q57" s="50">
        <f t="shared" si="3"/>
        <v>40.68099388296433</v>
      </c>
      <c r="R57" s="50">
        <f t="shared" si="4"/>
        <v>5.0000000000000044</v>
      </c>
    </row>
    <row r="58" spans="1:18" ht="15" x14ac:dyDescent="0.25">
      <c r="A58" t="s">
        <v>82</v>
      </c>
      <c r="B58" t="s">
        <v>142</v>
      </c>
      <c r="C58">
        <v>28345</v>
      </c>
      <c r="D58">
        <v>0.69</v>
      </c>
      <c r="E58">
        <f t="shared" si="0"/>
        <v>69</v>
      </c>
      <c r="F58">
        <v>24286</v>
      </c>
      <c r="G58">
        <v>0.68</v>
      </c>
      <c r="I58" t="s">
        <v>146</v>
      </c>
      <c r="J58">
        <v>22383</v>
      </c>
      <c r="K58">
        <v>0.62</v>
      </c>
      <c r="L58">
        <v>17743</v>
      </c>
      <c r="M58">
        <v>0.61</v>
      </c>
      <c r="O58" s="50">
        <f t="shared" si="1"/>
        <v>26.636286467408297</v>
      </c>
      <c r="P58" s="50">
        <f t="shared" si="2"/>
        <v>6.9999999999999947</v>
      </c>
      <c r="Q58" s="50">
        <f t="shared" si="3"/>
        <v>36.876514681846359</v>
      </c>
      <c r="R58" s="50">
        <f t="shared" si="4"/>
        <v>7.0000000000000062</v>
      </c>
    </row>
    <row r="59" spans="1:18" ht="15" x14ac:dyDescent="0.25">
      <c r="A59" t="s">
        <v>81</v>
      </c>
      <c r="B59" t="s">
        <v>142</v>
      </c>
      <c r="C59">
        <v>23774</v>
      </c>
      <c r="D59">
        <v>0.54</v>
      </c>
      <c r="E59">
        <f t="shared" si="0"/>
        <v>54</v>
      </c>
      <c r="F59">
        <v>21625</v>
      </c>
      <c r="G59">
        <v>0.53</v>
      </c>
      <c r="I59" t="s">
        <v>146</v>
      </c>
      <c r="J59">
        <v>20911</v>
      </c>
      <c r="K59">
        <v>0.56000000000000005</v>
      </c>
      <c r="L59">
        <v>18843</v>
      </c>
      <c r="M59">
        <v>0.54</v>
      </c>
      <c r="O59" s="50">
        <f t="shared" si="1"/>
        <v>13.691358615082972</v>
      </c>
      <c r="P59" s="50">
        <f t="shared" si="2"/>
        <v>-2.0000000000000018</v>
      </c>
      <c r="Q59" s="50">
        <f t="shared" si="3"/>
        <v>14.764103380565727</v>
      </c>
      <c r="R59" s="50">
        <f t="shared" si="4"/>
        <v>-1.0000000000000009</v>
      </c>
    </row>
    <row r="60" spans="1:18" ht="15" x14ac:dyDescent="0.25">
      <c r="A60" t="s">
        <v>80</v>
      </c>
      <c r="B60" t="s">
        <v>142</v>
      </c>
      <c r="C60">
        <v>33547</v>
      </c>
      <c r="D60">
        <v>0.72</v>
      </c>
      <c r="E60">
        <f t="shared" si="0"/>
        <v>72</v>
      </c>
      <c r="F60">
        <v>26194</v>
      </c>
      <c r="G60">
        <v>0.71</v>
      </c>
      <c r="I60" t="s">
        <v>146</v>
      </c>
      <c r="J60">
        <v>26005</v>
      </c>
      <c r="K60">
        <v>0.74</v>
      </c>
      <c r="L60">
        <v>19088</v>
      </c>
      <c r="M60">
        <v>0.73</v>
      </c>
      <c r="O60" s="50">
        <f t="shared" si="1"/>
        <v>29.002114977888866</v>
      </c>
      <c r="P60" s="50">
        <f t="shared" si="2"/>
        <v>-2.0000000000000018</v>
      </c>
      <c r="Q60" s="50">
        <f t="shared" si="3"/>
        <v>37.227577535624476</v>
      </c>
      <c r="R60" s="50">
        <f t="shared" si="4"/>
        <v>-2.0000000000000018</v>
      </c>
    </row>
    <row r="61" spans="1:18" ht="15" x14ac:dyDescent="0.25">
      <c r="A61" t="s">
        <v>79</v>
      </c>
      <c r="B61" t="s">
        <v>142</v>
      </c>
      <c r="C61">
        <v>29076</v>
      </c>
      <c r="D61">
        <v>0.71</v>
      </c>
      <c r="E61">
        <f t="shared" si="0"/>
        <v>71</v>
      </c>
      <c r="F61">
        <v>25512</v>
      </c>
      <c r="G61">
        <v>0.7</v>
      </c>
      <c r="I61" t="s">
        <v>146</v>
      </c>
      <c r="J61">
        <v>21386</v>
      </c>
      <c r="K61">
        <v>0.72</v>
      </c>
      <c r="L61">
        <v>18087</v>
      </c>
      <c r="M61">
        <v>0.69</v>
      </c>
      <c r="O61" s="50">
        <f t="shared" si="1"/>
        <v>35.95810343215188</v>
      </c>
      <c r="P61" s="50">
        <f t="shared" si="2"/>
        <v>-1.0000000000000009</v>
      </c>
      <c r="Q61" s="50">
        <f t="shared" si="3"/>
        <v>41.051584010615358</v>
      </c>
      <c r="R61" s="50">
        <f t="shared" si="4"/>
        <v>1.0000000000000009</v>
      </c>
    </row>
    <row r="62" spans="1:18" ht="15" x14ac:dyDescent="0.25">
      <c r="A62" t="s">
        <v>78</v>
      </c>
      <c r="B62" t="s">
        <v>142</v>
      </c>
      <c r="C62">
        <v>26987</v>
      </c>
      <c r="D62">
        <v>0.64</v>
      </c>
      <c r="E62">
        <f t="shared" si="0"/>
        <v>64</v>
      </c>
      <c r="F62">
        <v>21676</v>
      </c>
      <c r="G62">
        <v>0.63</v>
      </c>
      <c r="I62" t="s">
        <v>146</v>
      </c>
      <c r="J62">
        <v>27619</v>
      </c>
      <c r="K62">
        <v>0.64</v>
      </c>
      <c r="L62">
        <v>16526</v>
      </c>
      <c r="M62">
        <v>0.63</v>
      </c>
      <c r="O62" s="50">
        <f t="shared" si="1"/>
        <v>-2.2882798073789781</v>
      </c>
      <c r="P62" s="50">
        <f t="shared" si="2"/>
        <v>0</v>
      </c>
      <c r="Q62" s="50">
        <f t="shared" si="3"/>
        <v>31.163015853806126</v>
      </c>
      <c r="R62" s="50">
        <f t="shared" si="4"/>
        <v>0</v>
      </c>
    </row>
    <row r="63" spans="1:18" ht="15" x14ac:dyDescent="0.25">
      <c r="A63" t="s">
        <v>77</v>
      </c>
      <c r="B63" t="s">
        <v>142</v>
      </c>
      <c r="C63" t="s">
        <v>70</v>
      </c>
      <c r="D63" t="s">
        <v>70</v>
      </c>
      <c r="E63" t="s">
        <v>70</v>
      </c>
      <c r="F63" t="s">
        <v>70</v>
      </c>
      <c r="G63" t="s">
        <v>70</v>
      </c>
      <c r="I63" t="s">
        <v>146</v>
      </c>
      <c r="J63" t="s">
        <v>70</v>
      </c>
      <c r="K63" t="s">
        <v>70</v>
      </c>
      <c r="L63" t="s">
        <v>70</v>
      </c>
      <c r="M63" t="s">
        <v>70</v>
      </c>
      <c r="O63" s="50" t="s">
        <v>70</v>
      </c>
      <c r="P63" s="50" t="s">
        <v>70</v>
      </c>
      <c r="Q63" s="50" t="s">
        <v>70</v>
      </c>
      <c r="R63" s="50" t="s">
        <v>70</v>
      </c>
    </row>
    <row r="138" spans="1:1" x14ac:dyDescent="0.2">
      <c r="A138" t="s">
        <v>76</v>
      </c>
    </row>
    <row r="139" spans="1:1" x14ac:dyDescent="0.2">
      <c r="A139" t="s">
        <v>75</v>
      </c>
    </row>
    <row r="140" spans="1:1" x14ac:dyDescent="0.2">
      <c r="A140" t="s">
        <v>74</v>
      </c>
    </row>
    <row r="141" spans="1:1" x14ac:dyDescent="0.2">
      <c r="A141" t="s">
        <v>73</v>
      </c>
    </row>
    <row r="142" spans="1:1" x14ac:dyDescent="0.2">
      <c r="A142" t="s">
        <v>147</v>
      </c>
    </row>
    <row r="143" spans="1:1" x14ac:dyDescent="0.2">
      <c r="A143" t="s">
        <v>71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6097C-1693-4285-951A-3A8F4087E686}">
  <dimension ref="A1:R79"/>
  <sheetViews>
    <sheetView workbookViewId="0">
      <selection activeCell="O18" sqref="O18"/>
    </sheetView>
  </sheetViews>
  <sheetFormatPr defaultRowHeight="12.75" x14ac:dyDescent="0.2"/>
  <cols>
    <col min="15" max="15" width="11.42578125" customWidth="1"/>
    <col min="16" max="16" width="9.85546875" customWidth="1"/>
    <col min="17" max="18" width="10.5703125" customWidth="1"/>
  </cols>
  <sheetData>
    <row r="1" spans="1:18" x14ac:dyDescent="0.2">
      <c r="A1" t="s">
        <v>149</v>
      </c>
    </row>
    <row r="3" spans="1:18" s="49" customFormat="1" ht="105" x14ac:dyDescent="0.25">
      <c r="A3" s="49" t="s">
        <v>7</v>
      </c>
      <c r="B3" s="49" t="s">
        <v>137</v>
      </c>
      <c r="C3" s="49" t="s">
        <v>11</v>
      </c>
      <c r="D3" s="49" t="s">
        <v>8</v>
      </c>
      <c r="F3" s="49" t="s">
        <v>10</v>
      </c>
      <c r="G3" s="49" t="s">
        <v>9</v>
      </c>
      <c r="I3" s="49" t="s">
        <v>137</v>
      </c>
      <c r="J3" s="49" t="s">
        <v>11</v>
      </c>
      <c r="K3" s="49" t="s">
        <v>8</v>
      </c>
      <c r="L3" s="49" t="s">
        <v>10</v>
      </c>
      <c r="M3" s="49" t="s">
        <v>9</v>
      </c>
      <c r="O3" s="45" t="s">
        <v>136</v>
      </c>
      <c r="P3" s="45" t="s">
        <v>135</v>
      </c>
      <c r="Q3" s="45" t="s">
        <v>134</v>
      </c>
      <c r="R3" s="45" t="s">
        <v>133</v>
      </c>
    </row>
    <row r="4" spans="1:18" ht="15" x14ac:dyDescent="0.25">
      <c r="A4" t="s">
        <v>132</v>
      </c>
      <c r="B4" t="s">
        <v>148</v>
      </c>
      <c r="C4">
        <v>26470</v>
      </c>
      <c r="D4">
        <v>0.59</v>
      </c>
      <c r="E4">
        <f>D4*100</f>
        <v>59</v>
      </c>
      <c r="F4">
        <v>23375</v>
      </c>
      <c r="G4">
        <v>0.57999999999999996</v>
      </c>
      <c r="I4" t="s">
        <v>152</v>
      </c>
      <c r="J4">
        <v>21604</v>
      </c>
      <c r="K4">
        <v>0.56000000000000005</v>
      </c>
      <c r="L4">
        <v>18290</v>
      </c>
      <c r="M4">
        <v>0.55000000000000004</v>
      </c>
      <c r="O4" s="50">
        <f>((C4-J4)/J4)*100</f>
        <v>22.523606739492685</v>
      </c>
      <c r="P4" s="50">
        <f>(D4-K4)*100</f>
        <v>2.9999999999999916</v>
      </c>
      <c r="Q4" s="50">
        <f>((F4-L4)/L4)*100</f>
        <v>27.802077638053579</v>
      </c>
      <c r="R4" s="50">
        <f>(G4-M4)*100</f>
        <v>2.9999999999999916</v>
      </c>
    </row>
    <row r="5" spans="1:18" ht="15" x14ac:dyDescent="0.25">
      <c r="A5" s="49" t="s">
        <v>131</v>
      </c>
      <c r="B5" t="s">
        <v>142</v>
      </c>
      <c r="C5" s="51">
        <f>AVERAGE(C7:C22)</f>
        <v>27110.4375</v>
      </c>
      <c r="D5" s="51">
        <f>AVERAGE(D7:D22)</f>
        <v>0.57750000000000001</v>
      </c>
      <c r="E5">
        <f t="shared" ref="E5:E62" si="0">D5*100</f>
        <v>57.75</v>
      </c>
      <c r="F5" s="51">
        <f>AVERAGE(F7:F22)</f>
        <v>24350.5</v>
      </c>
      <c r="G5" s="51">
        <f>AVERAGE(G7:G22)</f>
        <v>0.56562500000000004</v>
      </c>
      <c r="H5" s="51"/>
      <c r="I5" t="s">
        <v>152</v>
      </c>
      <c r="J5" s="51">
        <f>AVERAGE(J7:J22)</f>
        <v>20348.933333333334</v>
      </c>
      <c r="K5" s="51">
        <f>AVERAGE(K7:K22)</f>
        <v>0.53199999999999992</v>
      </c>
      <c r="L5" s="51">
        <f>AVERAGE(L7:L22)</f>
        <v>18309.266666666666</v>
      </c>
      <c r="M5" s="51">
        <f>AVERAGE(M7:M22)</f>
        <v>0.51933333333333342</v>
      </c>
      <c r="N5" s="49"/>
      <c r="O5" s="50">
        <f t="shared" ref="O5" si="1">((C5-J5)/J5)*100</f>
        <v>33.227806371505139</v>
      </c>
      <c r="P5" s="50">
        <f t="shared" ref="P5" si="2">(D5-K5)*100</f>
        <v>4.5500000000000096</v>
      </c>
      <c r="Q5" s="50">
        <f t="shared" ref="Q5" si="3">((F5-L5)/L5)*100</f>
        <v>32.995495905534177</v>
      </c>
      <c r="R5" s="50">
        <f t="shared" ref="R5" si="4">(G5-M5)*100</f>
        <v>4.629166666666662</v>
      </c>
    </row>
    <row r="6" spans="1:18" ht="15" x14ac:dyDescent="0.25">
      <c r="O6" s="50"/>
      <c r="P6" s="50"/>
      <c r="Q6" s="50"/>
      <c r="R6" s="50"/>
    </row>
    <row r="7" spans="1:18" ht="15" x14ac:dyDescent="0.25">
      <c r="A7" t="s">
        <v>130</v>
      </c>
      <c r="B7" t="s">
        <v>148</v>
      </c>
      <c r="C7">
        <v>29439</v>
      </c>
      <c r="D7">
        <v>0.49</v>
      </c>
      <c r="E7">
        <f t="shared" si="0"/>
        <v>49</v>
      </c>
      <c r="F7">
        <v>25092</v>
      </c>
      <c r="G7">
        <v>0.48</v>
      </c>
      <c r="I7" t="s">
        <v>152</v>
      </c>
      <c r="J7">
        <v>25388</v>
      </c>
      <c r="K7">
        <v>0.55000000000000004</v>
      </c>
      <c r="L7">
        <v>21525</v>
      </c>
      <c r="M7">
        <v>0.53</v>
      </c>
      <c r="O7" s="50">
        <f t="shared" ref="O7:O62" si="5">((C7-J7)/J7)*100</f>
        <v>15.956357334173626</v>
      </c>
      <c r="P7" s="50">
        <f t="shared" ref="P7:P62" si="6">(D7-K7)*100</f>
        <v>-6.0000000000000053</v>
      </c>
      <c r="Q7" s="50">
        <f t="shared" ref="Q7:Q62" si="7">((F7-L7)/L7)*100</f>
        <v>16.571428571428569</v>
      </c>
      <c r="R7" s="50">
        <f t="shared" ref="R7:R62" si="8">(G7-M7)*100</f>
        <v>-5.0000000000000044</v>
      </c>
    </row>
    <row r="8" spans="1:18" ht="15" x14ac:dyDescent="0.25">
      <c r="A8" t="s">
        <v>129</v>
      </c>
      <c r="B8" t="s">
        <v>148</v>
      </c>
      <c r="C8">
        <v>26069</v>
      </c>
      <c r="D8">
        <v>0.55000000000000004</v>
      </c>
      <c r="E8">
        <f t="shared" si="0"/>
        <v>55.000000000000007</v>
      </c>
      <c r="F8">
        <v>24872</v>
      </c>
      <c r="G8">
        <v>0.54</v>
      </c>
      <c r="I8" t="s">
        <v>152</v>
      </c>
      <c r="J8">
        <v>19562</v>
      </c>
      <c r="K8">
        <v>0.54</v>
      </c>
      <c r="L8">
        <v>18278</v>
      </c>
      <c r="M8">
        <v>0.53</v>
      </c>
      <c r="O8" s="50">
        <f t="shared" si="5"/>
        <v>33.26346999284327</v>
      </c>
      <c r="P8" s="50">
        <f t="shared" si="6"/>
        <v>1.0000000000000009</v>
      </c>
      <c r="Q8" s="50">
        <f t="shared" si="7"/>
        <v>36.076157128788708</v>
      </c>
      <c r="R8" s="50">
        <f t="shared" si="8"/>
        <v>1.0000000000000009</v>
      </c>
    </row>
    <row r="9" spans="1:18" ht="15" x14ac:dyDescent="0.25">
      <c r="A9" t="s">
        <v>128</v>
      </c>
      <c r="B9" t="s">
        <v>148</v>
      </c>
      <c r="C9">
        <v>33849</v>
      </c>
      <c r="D9">
        <v>0.65</v>
      </c>
      <c r="E9">
        <f t="shared" si="0"/>
        <v>65</v>
      </c>
      <c r="F9">
        <v>25760</v>
      </c>
      <c r="G9">
        <v>0.65</v>
      </c>
      <c r="I9" t="s">
        <v>152</v>
      </c>
      <c r="J9" t="s">
        <v>70</v>
      </c>
      <c r="K9" t="s">
        <v>70</v>
      </c>
      <c r="L9" t="s">
        <v>70</v>
      </c>
      <c r="M9" t="s">
        <v>70</v>
      </c>
      <c r="O9" s="50" t="s">
        <v>70</v>
      </c>
      <c r="P9" s="50" t="s">
        <v>70</v>
      </c>
      <c r="Q9" s="50" t="s">
        <v>70</v>
      </c>
      <c r="R9" s="50" t="s">
        <v>70</v>
      </c>
    </row>
    <row r="10" spans="1:18" ht="15" x14ac:dyDescent="0.25">
      <c r="A10" t="s">
        <v>127</v>
      </c>
      <c r="B10" t="s">
        <v>148</v>
      </c>
      <c r="C10">
        <v>21639</v>
      </c>
      <c r="D10">
        <v>0.51</v>
      </c>
      <c r="E10">
        <f t="shared" si="0"/>
        <v>51</v>
      </c>
      <c r="F10">
        <v>21350</v>
      </c>
      <c r="G10">
        <v>0.51</v>
      </c>
      <c r="I10" t="s">
        <v>152</v>
      </c>
      <c r="J10">
        <v>19114</v>
      </c>
      <c r="K10">
        <v>0.45</v>
      </c>
      <c r="L10">
        <v>17609</v>
      </c>
      <c r="M10">
        <v>0.44</v>
      </c>
      <c r="O10" s="50">
        <f t="shared" si="5"/>
        <v>13.210212409752014</v>
      </c>
      <c r="P10" s="50">
        <f t="shared" si="6"/>
        <v>6</v>
      </c>
      <c r="Q10" s="50">
        <f t="shared" si="7"/>
        <v>21.244817990800158</v>
      </c>
      <c r="R10" s="50">
        <f t="shared" si="8"/>
        <v>7.0000000000000009</v>
      </c>
    </row>
    <row r="11" spans="1:18" ht="15" x14ac:dyDescent="0.25">
      <c r="A11" t="s">
        <v>126</v>
      </c>
      <c r="B11" t="s">
        <v>148</v>
      </c>
      <c r="C11">
        <v>26302</v>
      </c>
      <c r="D11">
        <v>0.61</v>
      </c>
      <c r="E11">
        <f t="shared" si="0"/>
        <v>61</v>
      </c>
      <c r="F11">
        <v>25032</v>
      </c>
      <c r="G11">
        <v>0.6</v>
      </c>
      <c r="I11" t="s">
        <v>152</v>
      </c>
      <c r="J11">
        <v>16434</v>
      </c>
      <c r="K11">
        <v>0.54</v>
      </c>
      <c r="L11">
        <v>14565</v>
      </c>
      <c r="M11">
        <v>0.52</v>
      </c>
      <c r="O11" s="50">
        <f t="shared" si="5"/>
        <v>60.046245588414259</v>
      </c>
      <c r="P11" s="50">
        <f t="shared" si="6"/>
        <v>6.9999999999999947</v>
      </c>
      <c r="Q11" s="50">
        <f t="shared" si="7"/>
        <v>71.864057672502582</v>
      </c>
      <c r="R11" s="50">
        <f t="shared" si="8"/>
        <v>7.9999999999999964</v>
      </c>
    </row>
    <row r="12" spans="1:18" ht="15" x14ac:dyDescent="0.25">
      <c r="A12" t="s">
        <v>125</v>
      </c>
      <c r="B12" t="s">
        <v>148</v>
      </c>
      <c r="C12">
        <v>27689</v>
      </c>
      <c r="D12">
        <v>0.63</v>
      </c>
      <c r="E12">
        <f t="shared" si="0"/>
        <v>63</v>
      </c>
      <c r="F12">
        <v>26211</v>
      </c>
      <c r="G12">
        <v>0.62</v>
      </c>
      <c r="I12" t="s">
        <v>152</v>
      </c>
      <c r="J12">
        <v>19255</v>
      </c>
      <c r="K12">
        <v>0.54</v>
      </c>
      <c r="L12">
        <v>16992</v>
      </c>
      <c r="M12">
        <v>0.52</v>
      </c>
      <c r="O12" s="50">
        <f t="shared" si="5"/>
        <v>43.801609971435987</v>
      </c>
      <c r="P12" s="50">
        <f t="shared" si="6"/>
        <v>8.9999999999999964</v>
      </c>
      <c r="Q12" s="50">
        <f t="shared" si="7"/>
        <v>54.254943502824858</v>
      </c>
      <c r="R12" s="50">
        <f t="shared" si="8"/>
        <v>9.9999999999999982</v>
      </c>
    </row>
    <row r="13" spans="1:18" ht="15" x14ac:dyDescent="0.25">
      <c r="A13" t="s">
        <v>124</v>
      </c>
      <c r="B13" t="s">
        <v>148</v>
      </c>
      <c r="C13">
        <v>26156</v>
      </c>
      <c r="D13">
        <v>0.5</v>
      </c>
      <c r="E13">
        <f t="shared" si="0"/>
        <v>50</v>
      </c>
      <c r="F13">
        <v>24524</v>
      </c>
      <c r="G13">
        <v>0.49</v>
      </c>
      <c r="I13" t="s">
        <v>152</v>
      </c>
      <c r="J13">
        <v>23184</v>
      </c>
      <c r="K13">
        <v>0.46</v>
      </c>
      <c r="L13">
        <v>22209</v>
      </c>
      <c r="M13">
        <v>0.46</v>
      </c>
      <c r="O13" s="50">
        <f t="shared" si="5"/>
        <v>12.819185645272601</v>
      </c>
      <c r="P13" s="50">
        <f t="shared" si="6"/>
        <v>3.9999999999999982</v>
      </c>
      <c r="Q13" s="50">
        <f t="shared" si="7"/>
        <v>10.423702102751136</v>
      </c>
      <c r="R13" s="50">
        <f t="shared" si="8"/>
        <v>2.9999999999999973</v>
      </c>
    </row>
    <row r="14" spans="1:18" ht="15" x14ac:dyDescent="0.25">
      <c r="A14" t="s">
        <v>123</v>
      </c>
      <c r="B14" t="s">
        <v>148</v>
      </c>
      <c r="C14">
        <v>26214</v>
      </c>
      <c r="D14">
        <v>0.54</v>
      </c>
      <c r="E14">
        <f t="shared" si="0"/>
        <v>54</v>
      </c>
      <c r="F14">
        <v>21660</v>
      </c>
      <c r="G14">
        <v>0.53</v>
      </c>
      <c r="I14" t="s">
        <v>152</v>
      </c>
      <c r="J14">
        <v>20066</v>
      </c>
      <c r="K14">
        <v>0.51</v>
      </c>
      <c r="L14">
        <v>15276</v>
      </c>
      <c r="M14">
        <v>0.5</v>
      </c>
      <c r="O14" s="50">
        <f t="shared" si="5"/>
        <v>30.638891657530149</v>
      </c>
      <c r="P14" s="50">
        <f t="shared" si="6"/>
        <v>3.0000000000000027</v>
      </c>
      <c r="Q14" s="50">
        <f t="shared" si="7"/>
        <v>41.791044776119399</v>
      </c>
      <c r="R14" s="50">
        <f t="shared" si="8"/>
        <v>3.0000000000000027</v>
      </c>
    </row>
    <row r="15" spans="1:18" ht="15" x14ac:dyDescent="0.25">
      <c r="A15" t="s">
        <v>122</v>
      </c>
      <c r="B15" t="s">
        <v>148</v>
      </c>
      <c r="C15">
        <v>30150</v>
      </c>
      <c r="D15">
        <v>0.62</v>
      </c>
      <c r="E15">
        <f t="shared" si="0"/>
        <v>62</v>
      </c>
      <c r="F15">
        <v>28191</v>
      </c>
      <c r="G15">
        <v>0.61</v>
      </c>
      <c r="I15" t="s">
        <v>152</v>
      </c>
      <c r="J15">
        <v>22006</v>
      </c>
      <c r="K15">
        <v>0.52</v>
      </c>
      <c r="L15">
        <v>20633</v>
      </c>
      <c r="M15">
        <v>0.52</v>
      </c>
      <c r="O15" s="50">
        <f t="shared" si="5"/>
        <v>37.008088703080979</v>
      </c>
      <c r="P15" s="50">
        <f t="shared" si="6"/>
        <v>9.9999999999999982</v>
      </c>
      <c r="Q15" s="50">
        <f t="shared" si="7"/>
        <v>36.630640236514324</v>
      </c>
      <c r="R15" s="50">
        <f t="shared" si="8"/>
        <v>8.9999999999999964</v>
      </c>
    </row>
    <row r="16" spans="1:18" ht="15" x14ac:dyDescent="0.25">
      <c r="A16" t="s">
        <v>121</v>
      </c>
      <c r="B16" t="s">
        <v>148</v>
      </c>
      <c r="C16">
        <v>24816</v>
      </c>
      <c r="D16">
        <v>0.63</v>
      </c>
      <c r="E16">
        <f t="shared" si="0"/>
        <v>63</v>
      </c>
      <c r="F16">
        <v>22989</v>
      </c>
      <c r="G16">
        <v>0.6</v>
      </c>
      <c r="I16" t="s">
        <v>152</v>
      </c>
      <c r="J16">
        <v>18845</v>
      </c>
      <c r="K16">
        <v>0.5</v>
      </c>
      <c r="L16">
        <v>17668</v>
      </c>
      <c r="M16">
        <v>0.48</v>
      </c>
      <c r="O16" s="50">
        <f t="shared" si="5"/>
        <v>31.684797028389493</v>
      </c>
      <c r="P16" s="50">
        <f t="shared" si="6"/>
        <v>13</v>
      </c>
      <c r="Q16" s="50">
        <f t="shared" si="7"/>
        <v>30.116594973964229</v>
      </c>
      <c r="R16" s="50">
        <f t="shared" si="8"/>
        <v>12</v>
      </c>
    </row>
    <row r="17" spans="1:18" ht="15" x14ac:dyDescent="0.25">
      <c r="A17" t="s">
        <v>120</v>
      </c>
      <c r="B17" t="s">
        <v>148</v>
      </c>
      <c r="C17">
        <v>23739</v>
      </c>
      <c r="D17">
        <v>0.51</v>
      </c>
      <c r="E17">
        <f t="shared" si="0"/>
        <v>51</v>
      </c>
      <c r="F17">
        <v>22230</v>
      </c>
      <c r="G17">
        <v>0.49</v>
      </c>
      <c r="I17" t="s">
        <v>152</v>
      </c>
      <c r="J17">
        <v>19874</v>
      </c>
      <c r="K17">
        <v>0.54</v>
      </c>
      <c r="L17">
        <v>18895</v>
      </c>
      <c r="M17">
        <v>0.53</v>
      </c>
      <c r="O17" s="50">
        <f t="shared" si="5"/>
        <v>19.447519372043875</v>
      </c>
      <c r="P17" s="50">
        <f t="shared" si="6"/>
        <v>-3.0000000000000027</v>
      </c>
      <c r="Q17" s="50">
        <f t="shared" si="7"/>
        <v>17.650172003175442</v>
      </c>
      <c r="R17" s="50">
        <f t="shared" si="8"/>
        <v>-4.0000000000000036</v>
      </c>
    </row>
    <row r="18" spans="1:18" ht="15" x14ac:dyDescent="0.25">
      <c r="A18" t="s">
        <v>119</v>
      </c>
      <c r="B18" t="s">
        <v>148</v>
      </c>
      <c r="C18">
        <v>30730</v>
      </c>
      <c r="D18">
        <v>0.59</v>
      </c>
      <c r="E18">
        <f t="shared" si="0"/>
        <v>59</v>
      </c>
      <c r="F18">
        <v>25002</v>
      </c>
      <c r="G18">
        <v>0.57999999999999996</v>
      </c>
      <c r="I18" t="s">
        <v>152</v>
      </c>
      <c r="J18">
        <v>22851</v>
      </c>
      <c r="K18">
        <v>0.54</v>
      </c>
      <c r="L18">
        <v>18893</v>
      </c>
      <c r="M18">
        <v>0.52</v>
      </c>
      <c r="O18" s="50">
        <f t="shared" si="5"/>
        <v>34.479891470832783</v>
      </c>
      <c r="P18" s="50">
        <f t="shared" si="6"/>
        <v>4.9999999999999929</v>
      </c>
      <c r="Q18" s="50">
        <f t="shared" si="7"/>
        <v>32.334727147620811</v>
      </c>
      <c r="R18" s="50">
        <f t="shared" si="8"/>
        <v>5.9999999999999947</v>
      </c>
    </row>
    <row r="19" spans="1:18" ht="15" x14ac:dyDescent="0.25">
      <c r="A19" t="s">
        <v>118</v>
      </c>
      <c r="B19" t="s">
        <v>148</v>
      </c>
      <c r="C19">
        <v>25598</v>
      </c>
      <c r="D19">
        <v>0.61</v>
      </c>
      <c r="E19">
        <f t="shared" si="0"/>
        <v>61</v>
      </c>
      <c r="F19">
        <v>24311</v>
      </c>
      <c r="G19">
        <v>0.61</v>
      </c>
      <c r="I19" t="s">
        <v>152</v>
      </c>
      <c r="J19">
        <v>17694</v>
      </c>
      <c r="K19">
        <v>0.49</v>
      </c>
      <c r="L19">
        <v>16955</v>
      </c>
      <c r="M19">
        <v>0.48</v>
      </c>
      <c r="O19" s="50">
        <f t="shared" si="5"/>
        <v>44.670509777325648</v>
      </c>
      <c r="P19" s="50">
        <f t="shared" si="6"/>
        <v>12</v>
      </c>
      <c r="Q19" s="50">
        <f t="shared" si="7"/>
        <v>43.385432025951047</v>
      </c>
      <c r="R19" s="50">
        <f t="shared" si="8"/>
        <v>13</v>
      </c>
    </row>
    <row r="20" spans="1:18" ht="15" x14ac:dyDescent="0.25">
      <c r="A20" t="s">
        <v>117</v>
      </c>
      <c r="B20" t="s">
        <v>148</v>
      </c>
      <c r="C20">
        <v>25796</v>
      </c>
      <c r="D20">
        <v>0.56000000000000005</v>
      </c>
      <c r="E20">
        <f t="shared" si="0"/>
        <v>56.000000000000007</v>
      </c>
      <c r="F20">
        <v>22969</v>
      </c>
      <c r="G20">
        <v>0.54</v>
      </c>
      <c r="I20" t="s">
        <v>152</v>
      </c>
      <c r="J20">
        <v>19376</v>
      </c>
      <c r="K20">
        <v>0.55000000000000004</v>
      </c>
      <c r="L20">
        <v>17700</v>
      </c>
      <c r="M20">
        <v>0.54</v>
      </c>
      <c r="O20" s="50">
        <f t="shared" si="5"/>
        <v>33.133773740710161</v>
      </c>
      <c r="P20" s="50">
        <f t="shared" si="6"/>
        <v>1.0000000000000009</v>
      </c>
      <c r="Q20" s="50">
        <f t="shared" si="7"/>
        <v>29.768361581920903</v>
      </c>
      <c r="R20" s="50">
        <f t="shared" si="8"/>
        <v>0</v>
      </c>
    </row>
    <row r="21" spans="1:18" ht="15" x14ac:dyDescent="0.25">
      <c r="A21" t="s">
        <v>116</v>
      </c>
      <c r="B21" t="s">
        <v>148</v>
      </c>
      <c r="C21">
        <v>28186</v>
      </c>
      <c r="D21">
        <v>0.56999999999999995</v>
      </c>
      <c r="E21">
        <f t="shared" si="0"/>
        <v>56.999999999999993</v>
      </c>
      <c r="F21">
        <v>23009</v>
      </c>
      <c r="G21">
        <v>0.54</v>
      </c>
      <c r="I21" t="s">
        <v>152</v>
      </c>
      <c r="J21">
        <v>21495</v>
      </c>
      <c r="K21">
        <v>0.55000000000000004</v>
      </c>
      <c r="L21">
        <v>18470</v>
      </c>
      <c r="M21">
        <v>0.53</v>
      </c>
      <c r="O21" s="50">
        <f t="shared" si="5"/>
        <v>31.128169341707373</v>
      </c>
      <c r="P21" s="50">
        <f t="shared" si="6"/>
        <v>1.9999999999999907</v>
      </c>
      <c r="Q21" s="50">
        <f t="shared" si="7"/>
        <v>24.574986464537087</v>
      </c>
      <c r="R21" s="50">
        <f t="shared" si="8"/>
        <v>1.0000000000000009</v>
      </c>
    </row>
    <row r="22" spans="1:18" ht="15" x14ac:dyDescent="0.25">
      <c r="A22" t="s">
        <v>115</v>
      </c>
      <c r="B22" t="s">
        <v>148</v>
      </c>
      <c r="C22">
        <v>27395</v>
      </c>
      <c r="D22">
        <v>0.67</v>
      </c>
      <c r="E22">
        <f t="shared" si="0"/>
        <v>67</v>
      </c>
      <c r="F22">
        <v>26406</v>
      </c>
      <c r="G22">
        <v>0.66</v>
      </c>
      <c r="I22" t="s">
        <v>152</v>
      </c>
      <c r="J22">
        <v>20090</v>
      </c>
      <c r="K22">
        <v>0.7</v>
      </c>
      <c r="L22">
        <v>18971</v>
      </c>
      <c r="M22">
        <v>0.69</v>
      </c>
      <c r="O22" s="50">
        <f t="shared" si="5"/>
        <v>36.36137381781981</v>
      </c>
      <c r="P22" s="50">
        <f t="shared" si="6"/>
        <v>-2.9999999999999916</v>
      </c>
      <c r="Q22" s="50">
        <f t="shared" si="7"/>
        <v>39.191397396025515</v>
      </c>
      <c r="R22" s="50">
        <f t="shared" si="8"/>
        <v>-2.9999999999999916</v>
      </c>
    </row>
    <row r="23" spans="1:18" ht="15" x14ac:dyDescent="0.25">
      <c r="A23" t="s">
        <v>114</v>
      </c>
      <c r="B23" t="s">
        <v>142</v>
      </c>
      <c r="C23" s="51">
        <f>AVERAGE(C25:C37)</f>
        <v>23682.384615384617</v>
      </c>
      <c r="D23" s="51">
        <f t="shared" ref="D23:G23" si="9">AVERAGE(D25:D37)</f>
        <v>0.54153846153846164</v>
      </c>
      <c r="E23">
        <f t="shared" si="0"/>
        <v>54.15384615384616</v>
      </c>
      <c r="F23" s="51">
        <f t="shared" si="9"/>
        <v>22030.23076923077</v>
      </c>
      <c r="G23" s="51">
        <f t="shared" si="9"/>
        <v>0.52769230769230779</v>
      </c>
      <c r="H23" s="51"/>
      <c r="I23" t="s">
        <v>146</v>
      </c>
      <c r="J23" s="52">
        <f>AVERAGE(J25:J37)</f>
        <v>19066.25</v>
      </c>
      <c r="K23" s="52">
        <f>AVERAGE(K25:K37)</f>
        <v>0.50916666666666666</v>
      </c>
      <c r="L23" s="52">
        <f>AVERAGE(L25:L37)</f>
        <v>17422.25</v>
      </c>
      <c r="M23" s="52">
        <f>AVERAGE(M25:M37)</f>
        <v>0.5</v>
      </c>
      <c r="O23" s="50">
        <f t="shared" si="5"/>
        <v>24.211025321626522</v>
      </c>
      <c r="P23" s="50">
        <f t="shared" si="6"/>
        <v>3.2371794871794979</v>
      </c>
      <c r="Q23" s="50">
        <f t="shared" si="7"/>
        <v>26.448827041460028</v>
      </c>
      <c r="R23" s="50">
        <f t="shared" si="8"/>
        <v>2.7692307692307794</v>
      </c>
    </row>
    <row r="24" spans="1:18" ht="15" x14ac:dyDescent="0.25">
      <c r="O24" s="50"/>
      <c r="P24" s="50"/>
      <c r="Q24" s="50"/>
      <c r="R24" s="50"/>
    </row>
    <row r="25" spans="1:18" ht="15" x14ac:dyDescent="0.25">
      <c r="A25" t="s">
        <v>113</v>
      </c>
      <c r="B25" t="s">
        <v>148</v>
      </c>
      <c r="C25">
        <v>26986</v>
      </c>
      <c r="D25">
        <v>0.55000000000000004</v>
      </c>
      <c r="E25">
        <f t="shared" si="0"/>
        <v>55.000000000000007</v>
      </c>
      <c r="F25">
        <v>24208</v>
      </c>
      <c r="G25">
        <v>0.46</v>
      </c>
      <c r="I25" t="s">
        <v>152</v>
      </c>
      <c r="J25" t="s">
        <v>70</v>
      </c>
      <c r="K25" t="s">
        <v>70</v>
      </c>
      <c r="L25" t="s">
        <v>70</v>
      </c>
      <c r="M25" t="s">
        <v>70</v>
      </c>
      <c r="O25" s="50" t="s">
        <v>70</v>
      </c>
      <c r="P25" s="50" t="s">
        <v>70</v>
      </c>
      <c r="Q25" s="50" t="s">
        <v>70</v>
      </c>
      <c r="R25" s="50" t="s">
        <v>70</v>
      </c>
    </row>
    <row r="26" spans="1:18" ht="15" x14ac:dyDescent="0.25">
      <c r="A26" t="s">
        <v>112</v>
      </c>
      <c r="B26" t="s">
        <v>148</v>
      </c>
      <c r="C26">
        <v>23760</v>
      </c>
      <c r="D26">
        <v>0.56000000000000005</v>
      </c>
      <c r="E26">
        <f t="shared" si="0"/>
        <v>56.000000000000007</v>
      </c>
      <c r="F26">
        <v>21266</v>
      </c>
      <c r="G26">
        <v>0.55000000000000004</v>
      </c>
      <c r="I26" t="s">
        <v>152</v>
      </c>
      <c r="J26">
        <v>18984</v>
      </c>
      <c r="K26">
        <v>0.47</v>
      </c>
      <c r="L26">
        <v>15711</v>
      </c>
      <c r="M26">
        <v>0.46</v>
      </c>
      <c r="O26" s="50">
        <f t="shared" si="5"/>
        <v>25.158027812895067</v>
      </c>
      <c r="P26" s="50">
        <f t="shared" si="6"/>
        <v>9.0000000000000071</v>
      </c>
      <c r="Q26" s="50">
        <f t="shared" si="7"/>
        <v>35.357392909426515</v>
      </c>
      <c r="R26" s="50">
        <f t="shared" si="8"/>
        <v>9.0000000000000018</v>
      </c>
    </row>
    <row r="27" spans="1:18" ht="15" x14ac:dyDescent="0.25">
      <c r="A27" t="s">
        <v>111</v>
      </c>
      <c r="B27" t="s">
        <v>148</v>
      </c>
      <c r="C27">
        <v>19344</v>
      </c>
      <c r="D27">
        <v>0.53</v>
      </c>
      <c r="E27">
        <f t="shared" si="0"/>
        <v>53</v>
      </c>
      <c r="F27">
        <v>18482</v>
      </c>
      <c r="G27">
        <v>0.53</v>
      </c>
      <c r="I27" t="s">
        <v>152</v>
      </c>
      <c r="J27">
        <v>15913</v>
      </c>
      <c r="K27">
        <v>0.46</v>
      </c>
      <c r="L27">
        <v>15184</v>
      </c>
      <c r="M27">
        <v>0.47</v>
      </c>
      <c r="O27" s="50">
        <f t="shared" si="5"/>
        <v>21.560987871551561</v>
      </c>
      <c r="P27" s="50">
        <f t="shared" si="6"/>
        <v>7.0000000000000009</v>
      </c>
      <c r="Q27" s="50">
        <f t="shared" si="7"/>
        <v>21.720231822971549</v>
      </c>
      <c r="R27" s="50">
        <f t="shared" si="8"/>
        <v>6.0000000000000053</v>
      </c>
    </row>
    <row r="28" spans="1:18" ht="15" x14ac:dyDescent="0.25">
      <c r="A28" t="s">
        <v>110</v>
      </c>
      <c r="B28" t="s">
        <v>148</v>
      </c>
      <c r="C28">
        <v>25515</v>
      </c>
      <c r="D28">
        <v>0.56999999999999995</v>
      </c>
      <c r="E28">
        <f t="shared" si="0"/>
        <v>56.999999999999993</v>
      </c>
      <c r="F28">
        <v>22895</v>
      </c>
      <c r="G28">
        <v>0.56000000000000005</v>
      </c>
      <c r="I28" t="s">
        <v>152</v>
      </c>
      <c r="J28">
        <v>21192</v>
      </c>
      <c r="K28">
        <v>0.55000000000000004</v>
      </c>
      <c r="L28">
        <v>18639</v>
      </c>
      <c r="M28">
        <v>0.53</v>
      </c>
      <c r="O28" s="50">
        <f t="shared" si="5"/>
        <v>20.399207248018119</v>
      </c>
      <c r="P28" s="50">
        <f t="shared" si="6"/>
        <v>1.9999999999999907</v>
      </c>
      <c r="Q28" s="50">
        <f t="shared" si="7"/>
        <v>22.833843017329254</v>
      </c>
      <c r="R28" s="50">
        <f t="shared" si="8"/>
        <v>3.0000000000000027</v>
      </c>
    </row>
    <row r="29" spans="1:18" ht="15" x14ac:dyDescent="0.25">
      <c r="A29" t="s">
        <v>109</v>
      </c>
      <c r="B29" t="s">
        <v>148</v>
      </c>
      <c r="C29">
        <v>22820</v>
      </c>
      <c r="D29">
        <v>0.48</v>
      </c>
      <c r="E29">
        <f t="shared" si="0"/>
        <v>48</v>
      </c>
      <c r="F29">
        <v>20722</v>
      </c>
      <c r="G29">
        <v>0.47</v>
      </c>
      <c r="I29" t="s">
        <v>152</v>
      </c>
      <c r="J29">
        <v>15550</v>
      </c>
      <c r="K29">
        <v>0.38</v>
      </c>
      <c r="L29">
        <v>14981</v>
      </c>
      <c r="M29">
        <v>0.37</v>
      </c>
      <c r="O29" s="50">
        <f t="shared" ref="O29:O38" si="10">((C29-J29)/J29)*100</f>
        <v>46.752411575562704</v>
      </c>
      <c r="P29" s="50">
        <f t="shared" ref="P29:P38" si="11">(D29-K29)*100</f>
        <v>9.9999999999999982</v>
      </c>
      <c r="Q29" s="50">
        <f t="shared" ref="Q29:Q38" si="12">((F29-L29)/L29)*100</f>
        <v>38.321874374207333</v>
      </c>
      <c r="R29" s="50">
        <f t="shared" ref="R29:R38" si="13">(G29-M29)*100</f>
        <v>9.9999999999999982</v>
      </c>
    </row>
    <row r="30" spans="1:18" ht="15" x14ac:dyDescent="0.25">
      <c r="A30" t="s">
        <v>108</v>
      </c>
      <c r="B30" t="s">
        <v>148</v>
      </c>
      <c r="C30">
        <v>27363</v>
      </c>
      <c r="D30">
        <v>0.66</v>
      </c>
      <c r="E30">
        <f t="shared" si="0"/>
        <v>66</v>
      </c>
      <c r="F30">
        <v>26748</v>
      </c>
      <c r="G30">
        <v>0.64</v>
      </c>
      <c r="I30" t="s">
        <v>152</v>
      </c>
      <c r="J30">
        <v>23946</v>
      </c>
      <c r="K30">
        <v>0.66</v>
      </c>
      <c r="L30">
        <v>23599</v>
      </c>
      <c r="M30">
        <v>0.66</v>
      </c>
      <c r="O30" s="50">
        <f t="shared" si="10"/>
        <v>14.269606614883488</v>
      </c>
      <c r="P30" s="50">
        <f t="shared" si="11"/>
        <v>0</v>
      </c>
      <c r="Q30" s="50">
        <f t="shared" si="12"/>
        <v>13.343785753633627</v>
      </c>
      <c r="R30" s="50">
        <f t="shared" si="13"/>
        <v>-2.0000000000000018</v>
      </c>
    </row>
    <row r="31" spans="1:18" ht="15" x14ac:dyDescent="0.25">
      <c r="A31" t="s">
        <v>107</v>
      </c>
      <c r="B31" t="s">
        <v>148</v>
      </c>
      <c r="C31">
        <v>25983</v>
      </c>
      <c r="D31">
        <v>0.57999999999999996</v>
      </c>
      <c r="E31">
        <f t="shared" si="0"/>
        <v>57.999999999999993</v>
      </c>
      <c r="F31">
        <v>24920</v>
      </c>
      <c r="G31">
        <v>0.57999999999999996</v>
      </c>
      <c r="I31" t="s">
        <v>152</v>
      </c>
      <c r="J31">
        <v>22489</v>
      </c>
      <c r="K31">
        <v>0.64</v>
      </c>
      <c r="L31">
        <v>21058</v>
      </c>
      <c r="M31">
        <v>0.64</v>
      </c>
      <c r="O31" s="50">
        <f t="shared" si="10"/>
        <v>15.53648450353506</v>
      </c>
      <c r="P31" s="50">
        <f t="shared" si="11"/>
        <v>-6.0000000000000053</v>
      </c>
      <c r="Q31" s="50">
        <f t="shared" si="12"/>
        <v>18.339823345047012</v>
      </c>
      <c r="R31" s="50">
        <f t="shared" si="13"/>
        <v>-6.0000000000000053</v>
      </c>
    </row>
    <row r="32" spans="1:18" ht="15" x14ac:dyDescent="0.25">
      <c r="A32" t="s">
        <v>106</v>
      </c>
      <c r="B32" t="s">
        <v>148</v>
      </c>
      <c r="C32">
        <v>23462</v>
      </c>
      <c r="D32">
        <v>0.47</v>
      </c>
      <c r="E32">
        <f t="shared" si="0"/>
        <v>47</v>
      </c>
      <c r="F32">
        <v>22409</v>
      </c>
      <c r="G32">
        <v>0.46</v>
      </c>
      <c r="I32" t="s">
        <v>152</v>
      </c>
      <c r="J32">
        <v>16672</v>
      </c>
      <c r="K32">
        <v>0.38</v>
      </c>
      <c r="L32">
        <v>15357</v>
      </c>
      <c r="M32">
        <v>0.37</v>
      </c>
      <c r="O32" s="50">
        <f t="shared" si="10"/>
        <v>40.726967370441457</v>
      </c>
      <c r="P32" s="50">
        <f t="shared" si="11"/>
        <v>8.9999999999999964</v>
      </c>
      <c r="Q32" s="50">
        <f t="shared" si="12"/>
        <v>45.920427166764341</v>
      </c>
      <c r="R32" s="50">
        <f t="shared" si="13"/>
        <v>9.0000000000000018</v>
      </c>
    </row>
    <row r="33" spans="1:18" ht="15" x14ac:dyDescent="0.25">
      <c r="A33" t="s">
        <v>105</v>
      </c>
      <c r="B33" t="s">
        <v>148</v>
      </c>
      <c r="C33">
        <v>20004</v>
      </c>
      <c r="D33">
        <v>0.56999999999999995</v>
      </c>
      <c r="E33">
        <f t="shared" si="0"/>
        <v>56.999999999999993</v>
      </c>
      <c r="F33">
        <v>19184</v>
      </c>
      <c r="G33">
        <v>0.56000000000000005</v>
      </c>
      <c r="I33" t="s">
        <v>152</v>
      </c>
      <c r="J33">
        <v>16298</v>
      </c>
      <c r="K33">
        <v>0.56000000000000005</v>
      </c>
      <c r="L33">
        <v>15975</v>
      </c>
      <c r="M33">
        <v>0.52</v>
      </c>
      <c r="O33" s="50">
        <f t="shared" si="10"/>
        <v>22.738986378696772</v>
      </c>
      <c r="P33" s="50">
        <f t="shared" si="11"/>
        <v>0.99999999999998979</v>
      </c>
      <c r="Q33" s="50">
        <f t="shared" si="12"/>
        <v>20.087636932707355</v>
      </c>
      <c r="R33" s="50">
        <f t="shared" si="13"/>
        <v>4.0000000000000036</v>
      </c>
    </row>
    <row r="34" spans="1:18" ht="15" x14ac:dyDescent="0.25">
      <c r="A34" t="s">
        <v>104</v>
      </c>
      <c r="B34" t="s">
        <v>148</v>
      </c>
      <c r="C34">
        <v>27782</v>
      </c>
      <c r="D34">
        <v>0.61</v>
      </c>
      <c r="E34">
        <f t="shared" si="0"/>
        <v>61</v>
      </c>
      <c r="F34">
        <v>25531</v>
      </c>
      <c r="G34">
        <v>0.61</v>
      </c>
      <c r="I34" t="s">
        <v>152</v>
      </c>
      <c r="J34">
        <v>23675</v>
      </c>
      <c r="K34">
        <v>0.6</v>
      </c>
      <c r="L34">
        <v>20652</v>
      </c>
      <c r="M34">
        <v>0.59</v>
      </c>
      <c r="O34" s="50">
        <f t="shared" si="10"/>
        <v>17.347412882787751</v>
      </c>
      <c r="P34" s="50">
        <f t="shared" si="11"/>
        <v>1.0000000000000009</v>
      </c>
      <c r="Q34" s="50">
        <f t="shared" si="12"/>
        <v>23.624830524888633</v>
      </c>
      <c r="R34" s="50">
        <f t="shared" si="13"/>
        <v>2.0000000000000018</v>
      </c>
    </row>
    <row r="35" spans="1:18" ht="15" x14ac:dyDescent="0.25">
      <c r="A35" t="s">
        <v>103</v>
      </c>
      <c r="B35" t="s">
        <v>148</v>
      </c>
      <c r="C35">
        <v>19098</v>
      </c>
      <c r="D35">
        <v>0.46</v>
      </c>
      <c r="E35">
        <f t="shared" si="0"/>
        <v>46</v>
      </c>
      <c r="F35">
        <v>18426</v>
      </c>
      <c r="G35">
        <v>0.46</v>
      </c>
      <c r="I35" t="s">
        <v>152</v>
      </c>
      <c r="J35">
        <v>15738</v>
      </c>
      <c r="K35">
        <v>0.47</v>
      </c>
      <c r="L35">
        <v>13605</v>
      </c>
      <c r="M35">
        <v>0.46</v>
      </c>
      <c r="O35" s="50">
        <f t="shared" si="10"/>
        <v>21.349599695005718</v>
      </c>
      <c r="P35" s="50">
        <f t="shared" si="11"/>
        <v>-0.99999999999999534</v>
      </c>
      <c r="Q35" s="50">
        <f t="shared" si="12"/>
        <v>35.435501653803748</v>
      </c>
      <c r="R35" s="50">
        <f t="shared" si="13"/>
        <v>0</v>
      </c>
    </row>
    <row r="36" spans="1:18" ht="15" x14ac:dyDescent="0.25">
      <c r="A36" t="s">
        <v>102</v>
      </c>
      <c r="B36" t="s">
        <v>148</v>
      </c>
      <c r="C36">
        <v>23071</v>
      </c>
      <c r="D36">
        <v>0.54</v>
      </c>
      <c r="E36">
        <f t="shared" si="0"/>
        <v>54</v>
      </c>
      <c r="F36">
        <v>20865</v>
      </c>
      <c r="G36">
        <v>0.53</v>
      </c>
      <c r="I36" t="s">
        <v>152</v>
      </c>
      <c r="J36">
        <v>17767</v>
      </c>
      <c r="K36">
        <v>0.52</v>
      </c>
      <c r="L36">
        <v>15887</v>
      </c>
      <c r="M36">
        <v>0.52</v>
      </c>
      <c r="O36" s="50">
        <f t="shared" si="10"/>
        <v>29.853098440929816</v>
      </c>
      <c r="P36" s="50">
        <f t="shared" si="11"/>
        <v>2.0000000000000018</v>
      </c>
      <c r="Q36" s="50">
        <f t="shared" si="12"/>
        <v>31.333794926669604</v>
      </c>
      <c r="R36" s="50">
        <f t="shared" si="13"/>
        <v>1.0000000000000009</v>
      </c>
    </row>
    <row r="37" spans="1:18" ht="15" x14ac:dyDescent="0.25">
      <c r="A37" t="s">
        <v>101</v>
      </c>
      <c r="B37" t="s">
        <v>148</v>
      </c>
      <c r="C37">
        <v>22683</v>
      </c>
      <c r="D37">
        <v>0.46</v>
      </c>
      <c r="E37">
        <f t="shared" si="0"/>
        <v>46</v>
      </c>
      <c r="F37">
        <v>20737</v>
      </c>
      <c r="G37">
        <v>0.45</v>
      </c>
      <c r="I37" t="s">
        <v>152</v>
      </c>
      <c r="J37">
        <v>20571</v>
      </c>
      <c r="K37">
        <v>0.42</v>
      </c>
      <c r="L37">
        <v>18419</v>
      </c>
      <c r="M37">
        <v>0.41</v>
      </c>
      <c r="O37" s="50">
        <f t="shared" si="10"/>
        <v>10.266880560011666</v>
      </c>
      <c r="P37" s="50">
        <f t="shared" si="11"/>
        <v>4.0000000000000036</v>
      </c>
      <c r="Q37" s="50">
        <f t="shared" si="12"/>
        <v>12.584830881155328</v>
      </c>
      <c r="R37" s="50">
        <f t="shared" si="13"/>
        <v>4.0000000000000036</v>
      </c>
    </row>
    <row r="38" spans="1:18" ht="15" x14ac:dyDescent="0.25">
      <c r="A38" t="s">
        <v>100</v>
      </c>
      <c r="B38" t="s">
        <v>142</v>
      </c>
      <c r="C38" s="52">
        <f t="shared" ref="C38:D38" si="14">AVERAGE(C40:C51)</f>
        <v>27750</v>
      </c>
      <c r="D38" s="52">
        <f t="shared" si="14"/>
        <v>0.63545454545454549</v>
      </c>
      <c r="E38">
        <f t="shared" si="0"/>
        <v>63.545454545454547</v>
      </c>
      <c r="F38" s="52">
        <f t="shared" ref="F38:G38" si="15">AVERAGE(F40:F51)</f>
        <v>24397.454545454544</v>
      </c>
      <c r="G38" s="52">
        <f t="shared" si="15"/>
        <v>0.6272727272727272</v>
      </c>
      <c r="H38" s="52"/>
      <c r="I38" t="s">
        <v>146</v>
      </c>
      <c r="J38" s="52">
        <f>AVERAGE(J40:J51)</f>
        <v>23831.666666666668</v>
      </c>
      <c r="K38" s="52">
        <f>AVERAGE(K40:K51)</f>
        <v>0.63833333333333342</v>
      </c>
      <c r="L38" s="52">
        <f>AVERAGE(L40:L51)</f>
        <v>19118.333333333332</v>
      </c>
      <c r="M38" s="52">
        <f>AVERAGE(M40:M51)</f>
        <v>0.62666666666666659</v>
      </c>
      <c r="O38" s="50">
        <f t="shared" si="10"/>
        <v>16.44170921043429</v>
      </c>
      <c r="P38" s="50">
        <f t="shared" si="11"/>
        <v>-0.28787878787879251</v>
      </c>
      <c r="Q38" s="50">
        <f t="shared" si="12"/>
        <v>27.612873570505865</v>
      </c>
      <c r="R38" s="50">
        <f t="shared" si="13"/>
        <v>6.0606060606060996E-2</v>
      </c>
    </row>
    <row r="39" spans="1:18" ht="15" x14ac:dyDescent="0.25">
      <c r="O39" s="50"/>
      <c r="P39" s="50"/>
      <c r="Q39" s="50"/>
      <c r="R39" s="50"/>
    </row>
    <row r="40" spans="1:18" ht="15" x14ac:dyDescent="0.25">
      <c r="A40" t="s">
        <v>99</v>
      </c>
      <c r="B40" t="s">
        <v>148</v>
      </c>
      <c r="C40">
        <v>28436</v>
      </c>
      <c r="D40">
        <v>0.61</v>
      </c>
      <c r="E40">
        <f t="shared" si="0"/>
        <v>61</v>
      </c>
      <c r="F40">
        <v>24660</v>
      </c>
      <c r="G40">
        <v>0.61</v>
      </c>
      <c r="I40" t="s">
        <v>152</v>
      </c>
      <c r="J40">
        <v>21842</v>
      </c>
      <c r="K40">
        <v>0.56000000000000005</v>
      </c>
      <c r="L40">
        <v>17794</v>
      </c>
      <c r="M40">
        <v>0.56000000000000005</v>
      </c>
      <c r="O40" s="50">
        <f t="shared" si="5"/>
        <v>30.189543082135334</v>
      </c>
      <c r="P40" s="50">
        <f t="shared" si="6"/>
        <v>4.9999999999999929</v>
      </c>
      <c r="Q40" s="50">
        <f t="shared" si="7"/>
        <v>38.586040238282564</v>
      </c>
      <c r="R40" s="50">
        <f t="shared" si="8"/>
        <v>4.9999999999999929</v>
      </c>
    </row>
    <row r="41" spans="1:18" ht="15" x14ac:dyDescent="0.25">
      <c r="A41" t="s">
        <v>98</v>
      </c>
      <c r="B41" t="s">
        <v>148</v>
      </c>
      <c r="C41">
        <v>27854</v>
      </c>
      <c r="D41">
        <v>0.57999999999999996</v>
      </c>
      <c r="E41">
        <f t="shared" si="0"/>
        <v>57.999999999999993</v>
      </c>
      <c r="F41">
        <v>24351</v>
      </c>
      <c r="G41">
        <v>0.57999999999999996</v>
      </c>
      <c r="I41" t="s">
        <v>152</v>
      </c>
      <c r="J41">
        <v>25762</v>
      </c>
      <c r="K41">
        <v>0.59</v>
      </c>
      <c r="L41">
        <v>20454</v>
      </c>
      <c r="M41">
        <v>0.56999999999999995</v>
      </c>
      <c r="O41" s="50">
        <f t="shared" si="5"/>
        <v>8.120487539787284</v>
      </c>
      <c r="P41" s="50">
        <f t="shared" si="6"/>
        <v>-1.0000000000000009</v>
      </c>
      <c r="Q41" s="50">
        <f t="shared" si="7"/>
        <v>19.052508066881785</v>
      </c>
      <c r="R41" s="50">
        <f t="shared" si="8"/>
        <v>1.0000000000000009</v>
      </c>
    </row>
    <row r="42" spans="1:18" ht="15" x14ac:dyDescent="0.25">
      <c r="A42" t="s">
        <v>97</v>
      </c>
      <c r="B42" t="s">
        <v>148</v>
      </c>
      <c r="C42">
        <v>27061</v>
      </c>
      <c r="D42">
        <v>0.61</v>
      </c>
      <c r="E42">
        <f t="shared" si="0"/>
        <v>61</v>
      </c>
      <c r="F42">
        <v>22926</v>
      </c>
      <c r="G42">
        <v>0.6</v>
      </c>
      <c r="I42" t="s">
        <v>152</v>
      </c>
      <c r="J42">
        <v>28108</v>
      </c>
      <c r="K42">
        <v>0.64</v>
      </c>
      <c r="L42">
        <v>20590</v>
      </c>
      <c r="M42">
        <v>0.63</v>
      </c>
      <c r="O42" s="50">
        <f t="shared" si="5"/>
        <v>-3.7249181727622029</v>
      </c>
      <c r="P42" s="50">
        <f t="shared" si="6"/>
        <v>-3.0000000000000027</v>
      </c>
      <c r="Q42" s="50">
        <f t="shared" si="7"/>
        <v>11.345313258863527</v>
      </c>
      <c r="R42" s="50">
        <f t="shared" si="8"/>
        <v>-3.0000000000000027</v>
      </c>
    </row>
    <row r="43" spans="1:18" ht="15" x14ac:dyDescent="0.25">
      <c r="A43" t="s">
        <v>96</v>
      </c>
      <c r="B43" t="s">
        <v>148</v>
      </c>
      <c r="C43">
        <v>27396</v>
      </c>
      <c r="D43">
        <v>0.61</v>
      </c>
      <c r="E43">
        <f t="shared" si="0"/>
        <v>61</v>
      </c>
      <c r="F43">
        <v>25597</v>
      </c>
      <c r="G43">
        <v>0.6</v>
      </c>
      <c r="I43" t="s">
        <v>152</v>
      </c>
      <c r="J43">
        <v>21177</v>
      </c>
      <c r="K43">
        <v>0.54</v>
      </c>
      <c r="L43">
        <v>20557</v>
      </c>
      <c r="M43">
        <v>0.53</v>
      </c>
      <c r="O43" s="50">
        <f t="shared" si="5"/>
        <v>29.366765830854231</v>
      </c>
      <c r="P43" s="50">
        <f t="shared" si="6"/>
        <v>6.9999999999999947</v>
      </c>
      <c r="Q43" s="50">
        <f t="shared" si="7"/>
        <v>24.51719608892348</v>
      </c>
      <c r="R43" s="50">
        <f t="shared" si="8"/>
        <v>6.9999999999999947</v>
      </c>
    </row>
    <row r="44" spans="1:18" ht="15" x14ac:dyDescent="0.25">
      <c r="A44" t="s">
        <v>95</v>
      </c>
      <c r="B44" t="s">
        <v>148</v>
      </c>
      <c r="C44">
        <v>29747</v>
      </c>
      <c r="D44">
        <v>0.62</v>
      </c>
      <c r="E44">
        <f t="shared" si="0"/>
        <v>62</v>
      </c>
      <c r="F44">
        <v>26405</v>
      </c>
      <c r="G44">
        <v>0.61</v>
      </c>
      <c r="I44" t="s">
        <v>152</v>
      </c>
      <c r="J44">
        <v>24854</v>
      </c>
      <c r="K44">
        <v>0.59</v>
      </c>
      <c r="L44">
        <v>20164</v>
      </c>
      <c r="M44">
        <v>0.61</v>
      </c>
      <c r="O44" s="50">
        <f t="shared" si="5"/>
        <v>19.686971915989378</v>
      </c>
      <c r="P44" s="50">
        <f t="shared" si="6"/>
        <v>3.0000000000000027</v>
      </c>
      <c r="Q44" s="50">
        <f t="shared" si="7"/>
        <v>30.951200158698672</v>
      </c>
      <c r="R44" s="50">
        <f t="shared" si="8"/>
        <v>0</v>
      </c>
    </row>
    <row r="45" spans="1:18" ht="15" x14ac:dyDescent="0.25">
      <c r="A45" t="s">
        <v>94</v>
      </c>
      <c r="B45" t="s">
        <v>148</v>
      </c>
      <c r="C45">
        <v>29377</v>
      </c>
      <c r="D45">
        <v>0.69</v>
      </c>
      <c r="E45">
        <f t="shared" si="0"/>
        <v>69</v>
      </c>
      <c r="F45">
        <v>21990</v>
      </c>
      <c r="G45">
        <v>0.68</v>
      </c>
      <c r="I45" t="s">
        <v>152</v>
      </c>
      <c r="J45">
        <v>27613</v>
      </c>
      <c r="K45">
        <v>0.7</v>
      </c>
      <c r="L45">
        <v>18374</v>
      </c>
      <c r="M45">
        <v>0.67</v>
      </c>
      <c r="O45" s="50">
        <f t="shared" si="5"/>
        <v>6.3882953681237105</v>
      </c>
      <c r="P45" s="50">
        <f t="shared" si="6"/>
        <v>-1.0000000000000009</v>
      </c>
      <c r="Q45" s="50">
        <f t="shared" si="7"/>
        <v>19.679982584086208</v>
      </c>
      <c r="R45" s="50">
        <f t="shared" si="8"/>
        <v>1.0000000000000009</v>
      </c>
    </row>
    <row r="46" spans="1:18" ht="15" x14ac:dyDescent="0.25">
      <c r="A46" t="s">
        <v>93</v>
      </c>
      <c r="B46" t="s">
        <v>148</v>
      </c>
      <c r="C46">
        <v>26561</v>
      </c>
      <c r="D46">
        <v>0.61</v>
      </c>
      <c r="E46">
        <f t="shared" si="0"/>
        <v>61</v>
      </c>
      <c r="F46">
        <v>24755</v>
      </c>
      <c r="G46">
        <v>0.61</v>
      </c>
      <c r="I46" t="s">
        <v>152</v>
      </c>
      <c r="J46">
        <v>22372</v>
      </c>
      <c r="K46">
        <v>0.64</v>
      </c>
      <c r="L46">
        <v>19891</v>
      </c>
      <c r="M46">
        <v>0.62</v>
      </c>
      <c r="O46" s="50">
        <f t="shared" si="5"/>
        <v>18.72429822993027</v>
      </c>
      <c r="P46" s="50">
        <f t="shared" si="6"/>
        <v>-3.0000000000000027</v>
      </c>
      <c r="Q46" s="50">
        <f t="shared" si="7"/>
        <v>24.453270323261776</v>
      </c>
      <c r="R46" s="50">
        <f t="shared" si="8"/>
        <v>-1.0000000000000009</v>
      </c>
    </row>
    <row r="47" spans="1:18" ht="15" x14ac:dyDescent="0.25">
      <c r="A47" t="s">
        <v>92</v>
      </c>
      <c r="B47" t="s">
        <v>148</v>
      </c>
      <c r="C47">
        <v>22762</v>
      </c>
      <c r="D47">
        <v>0.56999999999999995</v>
      </c>
      <c r="E47">
        <f t="shared" si="0"/>
        <v>56.999999999999993</v>
      </c>
      <c r="F47">
        <v>20713</v>
      </c>
      <c r="G47">
        <v>0.56000000000000005</v>
      </c>
      <c r="I47" t="s">
        <v>152</v>
      </c>
      <c r="J47">
        <v>17677</v>
      </c>
      <c r="K47">
        <v>0.56000000000000005</v>
      </c>
      <c r="L47">
        <v>14449</v>
      </c>
      <c r="M47">
        <v>0.59</v>
      </c>
      <c r="O47" s="50">
        <f t="shared" si="5"/>
        <v>28.766193358601573</v>
      </c>
      <c r="P47" s="50">
        <f t="shared" si="6"/>
        <v>0.99999999999998979</v>
      </c>
      <c r="Q47" s="50">
        <f t="shared" si="7"/>
        <v>43.352481140563356</v>
      </c>
      <c r="R47" s="50">
        <f t="shared" si="8"/>
        <v>-2.9999999999999916</v>
      </c>
    </row>
    <row r="48" spans="1:18" ht="15" x14ac:dyDescent="0.25">
      <c r="A48" t="s">
        <v>91</v>
      </c>
      <c r="B48" t="s">
        <v>148</v>
      </c>
      <c r="C48" t="s">
        <v>70</v>
      </c>
      <c r="D48" t="s">
        <v>70</v>
      </c>
      <c r="E48" t="s">
        <v>70</v>
      </c>
      <c r="F48" t="s">
        <v>70</v>
      </c>
      <c r="G48" t="s">
        <v>70</v>
      </c>
      <c r="I48" t="s">
        <v>152</v>
      </c>
      <c r="J48">
        <v>26655</v>
      </c>
      <c r="K48">
        <v>0.81</v>
      </c>
      <c r="L48">
        <v>17396</v>
      </c>
      <c r="M48">
        <v>0.78</v>
      </c>
      <c r="O48" s="50" t="s">
        <v>70</v>
      </c>
      <c r="P48" s="50" t="s">
        <v>70</v>
      </c>
      <c r="Q48" s="50" t="s">
        <v>70</v>
      </c>
      <c r="R48" s="50" t="s">
        <v>70</v>
      </c>
    </row>
    <row r="49" spans="1:18" ht="15" x14ac:dyDescent="0.25">
      <c r="A49" t="s">
        <v>90</v>
      </c>
      <c r="B49" t="s">
        <v>148</v>
      </c>
      <c r="C49">
        <v>29436</v>
      </c>
      <c r="D49">
        <v>0.65</v>
      </c>
      <c r="E49">
        <f t="shared" si="0"/>
        <v>65</v>
      </c>
      <c r="F49">
        <v>25323</v>
      </c>
      <c r="G49">
        <v>0.64</v>
      </c>
      <c r="I49" t="s">
        <v>152</v>
      </c>
      <c r="J49">
        <v>26175</v>
      </c>
      <c r="K49">
        <v>0.66</v>
      </c>
      <c r="L49">
        <v>20132</v>
      </c>
      <c r="M49">
        <v>0.64</v>
      </c>
      <c r="O49" s="50">
        <f t="shared" si="5"/>
        <v>12.458452722063038</v>
      </c>
      <c r="P49" s="50">
        <f t="shared" si="6"/>
        <v>-1.0000000000000009</v>
      </c>
      <c r="Q49" s="50">
        <f t="shared" si="7"/>
        <v>25.784820186767337</v>
      </c>
      <c r="R49" s="50">
        <f t="shared" si="8"/>
        <v>0</v>
      </c>
    </row>
    <row r="50" spans="1:18" ht="15" x14ac:dyDescent="0.25">
      <c r="A50" t="s">
        <v>89</v>
      </c>
      <c r="B50" t="s">
        <v>148</v>
      </c>
      <c r="C50">
        <v>27979</v>
      </c>
      <c r="D50">
        <v>0.75</v>
      </c>
      <c r="E50">
        <f t="shared" si="0"/>
        <v>75</v>
      </c>
      <c r="F50">
        <v>26546</v>
      </c>
      <c r="G50">
        <v>0.74</v>
      </c>
      <c r="I50" t="s">
        <v>152</v>
      </c>
      <c r="J50">
        <v>21005</v>
      </c>
      <c r="K50">
        <v>0.73</v>
      </c>
      <c r="L50">
        <v>19740</v>
      </c>
      <c r="M50">
        <v>0.7</v>
      </c>
      <c r="O50" s="50">
        <f t="shared" si="5"/>
        <v>33.201618662223282</v>
      </c>
      <c r="P50" s="50">
        <f t="shared" si="6"/>
        <v>2.0000000000000018</v>
      </c>
      <c r="Q50" s="50">
        <f t="shared" si="7"/>
        <v>34.478216818642352</v>
      </c>
      <c r="R50" s="50">
        <f t="shared" si="8"/>
        <v>4.0000000000000036</v>
      </c>
    </row>
    <row r="51" spans="1:18" ht="15" x14ac:dyDescent="0.25">
      <c r="A51" t="s">
        <v>88</v>
      </c>
      <c r="B51" t="s">
        <v>148</v>
      </c>
      <c r="C51">
        <v>28641</v>
      </c>
      <c r="D51">
        <v>0.69</v>
      </c>
      <c r="E51">
        <f t="shared" si="0"/>
        <v>69</v>
      </c>
      <c r="F51">
        <v>25106</v>
      </c>
      <c r="G51">
        <v>0.67</v>
      </c>
      <c r="I51" t="s">
        <v>152</v>
      </c>
      <c r="J51">
        <v>22740</v>
      </c>
      <c r="K51">
        <v>0.64</v>
      </c>
      <c r="L51">
        <v>19879</v>
      </c>
      <c r="M51">
        <v>0.62</v>
      </c>
      <c r="O51" s="50">
        <f t="shared" si="5"/>
        <v>25.94986807387863</v>
      </c>
      <c r="P51" s="50">
        <f t="shared" si="6"/>
        <v>4.9999999999999929</v>
      </c>
      <c r="Q51" s="50">
        <f t="shared" si="7"/>
        <v>26.294079179033155</v>
      </c>
      <c r="R51" s="50">
        <f t="shared" si="8"/>
        <v>5.0000000000000044</v>
      </c>
    </row>
    <row r="52" spans="1:18" ht="15" x14ac:dyDescent="0.25">
      <c r="A52" t="s">
        <v>87</v>
      </c>
      <c r="B52" t="s">
        <v>142</v>
      </c>
      <c r="C52" s="52">
        <f>AVERAGE(C54:C62)</f>
        <v>30366</v>
      </c>
      <c r="D52" s="52">
        <f t="shared" ref="D52:G52" si="16">AVERAGE(D54:D62)</f>
        <v>0.70777777777777784</v>
      </c>
      <c r="E52">
        <f t="shared" si="0"/>
        <v>70.777777777777786</v>
      </c>
      <c r="F52" s="52">
        <f t="shared" si="16"/>
        <v>24646.333333333332</v>
      </c>
      <c r="G52" s="52">
        <f t="shared" si="16"/>
        <v>0.69444444444444442</v>
      </c>
      <c r="H52" s="52"/>
      <c r="I52" t="s">
        <v>146</v>
      </c>
      <c r="J52" s="52">
        <f>AVERAGE(J54:J62)</f>
        <v>25165</v>
      </c>
      <c r="K52" s="52">
        <f>AVERAGE(K54:K62)</f>
        <v>0.67777777777777781</v>
      </c>
      <c r="L52" s="52">
        <f>AVERAGE(L54:L62)</f>
        <v>18811.555555555555</v>
      </c>
      <c r="M52" s="52">
        <f>AVERAGE(M54:M62)</f>
        <v>0.65666666666666662</v>
      </c>
      <c r="O52" s="50">
        <f t="shared" si="5"/>
        <v>20.667593880389429</v>
      </c>
      <c r="P52" s="50">
        <f t="shared" si="6"/>
        <v>3.0000000000000027</v>
      </c>
      <c r="Q52" s="50">
        <f t="shared" si="7"/>
        <v>31.01698719463214</v>
      </c>
      <c r="R52" s="50">
        <f t="shared" si="8"/>
        <v>3.7777777777777799</v>
      </c>
    </row>
    <row r="53" spans="1:18" ht="15" x14ac:dyDescent="0.25">
      <c r="O53" s="50"/>
      <c r="P53" s="50"/>
      <c r="Q53" s="50"/>
      <c r="R53" s="50"/>
    </row>
    <row r="54" spans="1:18" ht="15" x14ac:dyDescent="0.25">
      <c r="A54" t="s">
        <v>86</v>
      </c>
      <c r="B54" t="s">
        <v>148</v>
      </c>
      <c r="C54">
        <v>28176</v>
      </c>
      <c r="D54">
        <v>0.75</v>
      </c>
      <c r="E54">
        <f t="shared" si="0"/>
        <v>75</v>
      </c>
      <c r="F54">
        <v>25320</v>
      </c>
      <c r="G54">
        <v>0.74</v>
      </c>
      <c r="I54" t="s">
        <v>152</v>
      </c>
      <c r="J54">
        <v>22443</v>
      </c>
      <c r="K54">
        <v>0.65</v>
      </c>
      <c r="L54">
        <v>16852</v>
      </c>
      <c r="M54">
        <v>0.56999999999999995</v>
      </c>
      <c r="O54" s="50">
        <f t="shared" si="5"/>
        <v>25.544713273626517</v>
      </c>
      <c r="P54" s="50">
        <f t="shared" si="6"/>
        <v>9.9999999999999982</v>
      </c>
      <c r="Q54" s="50">
        <f t="shared" si="7"/>
        <v>50.249228578210307</v>
      </c>
      <c r="R54" s="50">
        <f t="shared" si="8"/>
        <v>17.000000000000004</v>
      </c>
    </row>
    <row r="55" spans="1:18" ht="15" x14ac:dyDescent="0.25">
      <c r="A55" t="s">
        <v>85</v>
      </c>
      <c r="B55" t="s">
        <v>148</v>
      </c>
      <c r="C55">
        <v>31595</v>
      </c>
      <c r="D55">
        <v>0.79</v>
      </c>
      <c r="E55">
        <f t="shared" si="0"/>
        <v>79</v>
      </c>
      <c r="F55">
        <v>25682</v>
      </c>
      <c r="G55">
        <v>0.78</v>
      </c>
      <c r="I55" t="s">
        <v>152</v>
      </c>
      <c r="J55">
        <v>28289</v>
      </c>
      <c r="K55">
        <v>0.7</v>
      </c>
      <c r="L55">
        <v>21437</v>
      </c>
      <c r="M55">
        <v>0.73</v>
      </c>
      <c r="O55" s="50">
        <f t="shared" ref="O55:O58" si="17">((C55-J55)/J55)*100</f>
        <v>11.686521262681609</v>
      </c>
      <c r="P55" s="50">
        <f t="shared" ref="P55:P58" si="18">(D55-K55)*100</f>
        <v>9.0000000000000071</v>
      </c>
      <c r="Q55" s="50">
        <f t="shared" ref="Q55:Q58" si="19">((F55-L55)/L55)*100</f>
        <v>19.802211130288754</v>
      </c>
      <c r="R55" s="50">
        <f t="shared" ref="R55:R58" si="20">(G55-M55)*100</f>
        <v>5.0000000000000044</v>
      </c>
    </row>
    <row r="56" spans="1:18" ht="15" x14ac:dyDescent="0.25">
      <c r="A56" t="s">
        <v>84</v>
      </c>
      <c r="B56" t="s">
        <v>148</v>
      </c>
      <c r="C56">
        <v>30512</v>
      </c>
      <c r="D56">
        <v>0.77</v>
      </c>
      <c r="E56">
        <f t="shared" si="0"/>
        <v>77</v>
      </c>
      <c r="F56">
        <v>26897</v>
      </c>
      <c r="G56">
        <v>0.73</v>
      </c>
      <c r="I56" t="s">
        <v>152</v>
      </c>
      <c r="J56">
        <v>23525</v>
      </c>
      <c r="K56">
        <v>0.69</v>
      </c>
      <c r="L56">
        <v>18887</v>
      </c>
      <c r="M56">
        <v>0.67</v>
      </c>
      <c r="O56" s="50">
        <f t="shared" si="17"/>
        <v>29.700318809776832</v>
      </c>
      <c r="P56" s="50">
        <f t="shared" si="18"/>
        <v>8.0000000000000071</v>
      </c>
      <c r="Q56" s="50">
        <f t="shared" si="19"/>
        <v>42.410123365277705</v>
      </c>
      <c r="R56" s="50">
        <f t="shared" si="20"/>
        <v>5.9999999999999947</v>
      </c>
    </row>
    <row r="57" spans="1:18" ht="15" x14ac:dyDescent="0.25">
      <c r="A57" t="s">
        <v>83</v>
      </c>
      <c r="B57" t="s">
        <v>148</v>
      </c>
      <c r="C57">
        <v>36503</v>
      </c>
      <c r="D57">
        <v>0.8</v>
      </c>
      <c r="E57">
        <f t="shared" si="0"/>
        <v>80</v>
      </c>
      <c r="F57">
        <v>26269</v>
      </c>
      <c r="G57">
        <v>0.8</v>
      </c>
      <c r="I57" t="s">
        <v>152</v>
      </c>
      <c r="J57">
        <v>31111</v>
      </c>
      <c r="K57">
        <v>0.77</v>
      </c>
      <c r="L57">
        <v>20282</v>
      </c>
      <c r="M57">
        <v>0.76</v>
      </c>
      <c r="O57" s="50">
        <f t="shared" si="17"/>
        <v>17.33149046960882</v>
      </c>
      <c r="P57" s="50">
        <f t="shared" si="18"/>
        <v>3.0000000000000027</v>
      </c>
      <c r="Q57" s="50">
        <f t="shared" si="19"/>
        <v>29.518785129671631</v>
      </c>
      <c r="R57" s="50">
        <f t="shared" si="20"/>
        <v>4.0000000000000036</v>
      </c>
    </row>
    <row r="58" spans="1:18" ht="15" x14ac:dyDescent="0.25">
      <c r="A58" t="s">
        <v>82</v>
      </c>
      <c r="B58" t="s">
        <v>148</v>
      </c>
      <c r="C58">
        <v>29681</v>
      </c>
      <c r="D58">
        <v>0.67</v>
      </c>
      <c r="E58">
        <f t="shared" si="0"/>
        <v>67</v>
      </c>
      <c r="F58">
        <v>23711</v>
      </c>
      <c r="G58">
        <v>0.66</v>
      </c>
      <c r="I58" t="s">
        <v>152</v>
      </c>
      <c r="J58">
        <v>22533</v>
      </c>
      <c r="K58">
        <v>0.66</v>
      </c>
      <c r="L58">
        <v>18390</v>
      </c>
      <c r="M58">
        <v>0.65</v>
      </c>
      <c r="O58" s="50">
        <f t="shared" si="17"/>
        <v>31.722362756845516</v>
      </c>
      <c r="P58" s="50">
        <f t="shared" si="18"/>
        <v>1.0000000000000009</v>
      </c>
      <c r="Q58" s="50">
        <f t="shared" si="19"/>
        <v>28.934203371397498</v>
      </c>
      <c r="R58" s="50">
        <f t="shared" si="20"/>
        <v>1.0000000000000009</v>
      </c>
    </row>
    <row r="59" spans="1:18" ht="15" x14ac:dyDescent="0.25">
      <c r="A59" t="s">
        <v>81</v>
      </c>
      <c r="B59" t="s">
        <v>148</v>
      </c>
      <c r="C59">
        <v>24307</v>
      </c>
      <c r="D59">
        <v>0.52</v>
      </c>
      <c r="E59">
        <f t="shared" si="0"/>
        <v>52</v>
      </c>
      <c r="F59">
        <v>21993</v>
      </c>
      <c r="G59">
        <v>0.5</v>
      </c>
      <c r="I59" t="s">
        <v>152</v>
      </c>
      <c r="J59">
        <v>21706</v>
      </c>
      <c r="K59">
        <v>0.55000000000000004</v>
      </c>
      <c r="L59">
        <v>18185</v>
      </c>
      <c r="M59">
        <v>0.5</v>
      </c>
      <c r="O59" s="50">
        <f t="shared" si="5"/>
        <v>11.982861881507418</v>
      </c>
      <c r="P59" s="50">
        <f t="shared" si="6"/>
        <v>-3.0000000000000027</v>
      </c>
      <c r="Q59" s="50">
        <f t="shared" si="7"/>
        <v>20.940335441297773</v>
      </c>
      <c r="R59" s="50">
        <f t="shared" si="8"/>
        <v>0</v>
      </c>
    </row>
    <row r="60" spans="1:18" ht="15" x14ac:dyDescent="0.25">
      <c r="A60" t="s">
        <v>80</v>
      </c>
      <c r="B60" t="s">
        <v>148</v>
      </c>
      <c r="C60">
        <v>35038</v>
      </c>
      <c r="D60">
        <v>0.73</v>
      </c>
      <c r="E60">
        <f t="shared" si="0"/>
        <v>73</v>
      </c>
      <c r="F60">
        <v>26233</v>
      </c>
      <c r="G60">
        <v>0.72</v>
      </c>
      <c r="I60" t="s">
        <v>152</v>
      </c>
      <c r="J60">
        <v>27838</v>
      </c>
      <c r="K60">
        <v>0.71</v>
      </c>
      <c r="L60">
        <v>20337</v>
      </c>
      <c r="M60">
        <v>0.7</v>
      </c>
      <c r="O60" s="50">
        <f t="shared" si="5"/>
        <v>25.863927006250449</v>
      </c>
      <c r="P60" s="50">
        <f t="shared" si="6"/>
        <v>2.0000000000000018</v>
      </c>
      <c r="Q60" s="50">
        <f t="shared" si="7"/>
        <v>28.991493337267048</v>
      </c>
      <c r="R60" s="50">
        <f t="shared" si="8"/>
        <v>2.0000000000000018</v>
      </c>
    </row>
    <row r="61" spans="1:18" ht="15" x14ac:dyDescent="0.25">
      <c r="A61" t="s">
        <v>79</v>
      </c>
      <c r="B61" t="s">
        <v>148</v>
      </c>
      <c r="C61">
        <v>30592</v>
      </c>
      <c r="D61">
        <v>0.72</v>
      </c>
      <c r="E61">
        <f t="shared" si="0"/>
        <v>72</v>
      </c>
      <c r="F61">
        <v>24175</v>
      </c>
      <c r="G61">
        <v>0.71</v>
      </c>
      <c r="I61" t="s">
        <v>152</v>
      </c>
      <c r="J61">
        <v>21502</v>
      </c>
      <c r="K61">
        <v>0.73</v>
      </c>
      <c r="L61">
        <v>18295</v>
      </c>
      <c r="M61">
        <v>0.7</v>
      </c>
      <c r="O61" s="50">
        <f t="shared" si="5"/>
        <v>42.275137196539859</v>
      </c>
      <c r="P61" s="50">
        <f t="shared" si="6"/>
        <v>-1.0000000000000009</v>
      </c>
      <c r="Q61" s="50">
        <f t="shared" si="7"/>
        <v>32.139928942333974</v>
      </c>
      <c r="R61" s="50">
        <f t="shared" si="8"/>
        <v>1.0000000000000009</v>
      </c>
    </row>
    <row r="62" spans="1:18" ht="15" x14ac:dyDescent="0.25">
      <c r="A62" t="s">
        <v>78</v>
      </c>
      <c r="B62" t="s">
        <v>148</v>
      </c>
      <c r="C62">
        <v>26890</v>
      </c>
      <c r="D62">
        <v>0.62</v>
      </c>
      <c r="E62">
        <f t="shared" si="0"/>
        <v>62</v>
      </c>
      <c r="F62">
        <v>21537</v>
      </c>
      <c r="G62">
        <v>0.61</v>
      </c>
      <c r="I62" t="s">
        <v>152</v>
      </c>
      <c r="J62">
        <v>27538</v>
      </c>
      <c r="K62">
        <v>0.64</v>
      </c>
      <c r="L62">
        <v>16639</v>
      </c>
      <c r="M62">
        <v>0.63</v>
      </c>
      <c r="O62" s="50">
        <f t="shared" si="5"/>
        <v>-2.3531120633306704</v>
      </c>
      <c r="P62" s="50">
        <f t="shared" si="6"/>
        <v>-2.0000000000000018</v>
      </c>
      <c r="Q62" s="50">
        <f t="shared" si="7"/>
        <v>29.436865196225735</v>
      </c>
      <c r="R62" s="50">
        <f t="shared" si="8"/>
        <v>-2.0000000000000018</v>
      </c>
    </row>
    <row r="63" spans="1:18" ht="15" x14ac:dyDescent="0.25">
      <c r="A63" t="s">
        <v>77</v>
      </c>
      <c r="B63" t="s">
        <v>148</v>
      </c>
      <c r="C63" t="s">
        <v>70</v>
      </c>
      <c r="D63" t="s">
        <v>70</v>
      </c>
      <c r="E63" t="s">
        <v>70</v>
      </c>
      <c r="F63" t="s">
        <v>70</v>
      </c>
      <c r="G63" t="s">
        <v>70</v>
      </c>
      <c r="I63" t="s">
        <v>152</v>
      </c>
      <c r="J63" t="s">
        <v>70</v>
      </c>
      <c r="K63" t="s">
        <v>70</v>
      </c>
      <c r="L63" t="s">
        <v>70</v>
      </c>
      <c r="M63" t="s">
        <v>70</v>
      </c>
      <c r="O63" s="50" t="s">
        <v>70</v>
      </c>
      <c r="P63" s="50" t="s">
        <v>70</v>
      </c>
      <c r="Q63" s="50" t="s">
        <v>70</v>
      </c>
      <c r="R63" s="50" t="s">
        <v>70</v>
      </c>
    </row>
    <row r="74" spans="1:1" x14ac:dyDescent="0.2">
      <c r="A74" t="s">
        <v>76</v>
      </c>
    </row>
    <row r="75" spans="1:1" x14ac:dyDescent="0.2">
      <c r="A75" t="s">
        <v>75</v>
      </c>
    </row>
    <row r="76" spans="1:1" x14ac:dyDescent="0.2">
      <c r="A76" t="s">
        <v>74</v>
      </c>
    </row>
    <row r="77" spans="1:1" x14ac:dyDescent="0.2">
      <c r="A77" t="s">
        <v>73</v>
      </c>
    </row>
    <row r="78" spans="1:1" x14ac:dyDescent="0.2">
      <c r="A78" t="s">
        <v>150</v>
      </c>
    </row>
    <row r="79" spans="1:1" x14ac:dyDescent="0.2">
      <c r="A79" t="s">
        <v>151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C3BF-5FBE-4CDE-9EE7-10CEC97415D7}">
  <sheetPr>
    <tabColor rgb="FF0000CC"/>
  </sheetPr>
  <dimension ref="A1:R72"/>
  <sheetViews>
    <sheetView workbookViewId="0">
      <selection activeCell="P4" sqref="P4"/>
    </sheetView>
  </sheetViews>
  <sheetFormatPr defaultRowHeight="12.75" x14ac:dyDescent="0.2"/>
  <cols>
    <col min="10" max="10" width="11.42578125" customWidth="1"/>
    <col min="11" max="11" width="10.5703125" customWidth="1"/>
    <col min="12" max="12" width="10.7109375" customWidth="1"/>
    <col min="13" max="13" width="11.85546875" customWidth="1"/>
    <col min="15" max="15" width="11.42578125" customWidth="1"/>
    <col min="16" max="16" width="9.85546875" customWidth="1"/>
    <col min="17" max="18" width="10.5703125" customWidth="1"/>
  </cols>
  <sheetData>
    <row r="1" spans="1:18" x14ac:dyDescent="0.2">
      <c r="A1" t="s">
        <v>155</v>
      </c>
    </row>
    <row r="3" spans="1:18" ht="105" x14ac:dyDescent="0.25">
      <c r="A3" s="49" t="s">
        <v>7</v>
      </c>
      <c r="B3" s="49" t="s">
        <v>137</v>
      </c>
      <c r="C3" s="49" t="s">
        <v>11</v>
      </c>
      <c r="D3" s="49" t="s">
        <v>8</v>
      </c>
      <c r="E3" s="49"/>
      <c r="F3" s="49" t="s">
        <v>10</v>
      </c>
      <c r="G3" s="49" t="s">
        <v>9</v>
      </c>
      <c r="I3" s="49" t="s">
        <v>137</v>
      </c>
      <c r="J3" s="49" t="s">
        <v>11</v>
      </c>
      <c r="K3" s="49" t="s">
        <v>8</v>
      </c>
      <c r="L3" s="49" t="s">
        <v>10</v>
      </c>
      <c r="M3" s="49" t="s">
        <v>9</v>
      </c>
      <c r="O3" s="45" t="s">
        <v>136</v>
      </c>
      <c r="P3" s="45" t="s">
        <v>135</v>
      </c>
      <c r="Q3" s="45" t="s">
        <v>134</v>
      </c>
      <c r="R3" s="45" t="s">
        <v>133</v>
      </c>
    </row>
    <row r="4" spans="1:18" ht="15" x14ac:dyDescent="0.25">
      <c r="A4" t="s">
        <v>132</v>
      </c>
      <c r="B4" t="s">
        <v>153</v>
      </c>
      <c r="C4" s="49">
        <v>27291</v>
      </c>
      <c r="D4" s="49">
        <v>0.59</v>
      </c>
      <c r="E4" s="49">
        <f>D4*100</f>
        <v>59</v>
      </c>
      <c r="F4" s="49">
        <v>23407</v>
      </c>
      <c r="G4" s="49">
        <v>0.56999999999999995</v>
      </c>
      <c r="I4" t="s">
        <v>156</v>
      </c>
      <c r="J4" s="49">
        <v>23096</v>
      </c>
      <c r="K4" s="49">
        <v>0.56999999999999995</v>
      </c>
      <c r="L4" s="49">
        <v>20014</v>
      </c>
      <c r="M4" s="49">
        <v>0.56000000000000005</v>
      </c>
      <c r="O4" s="50">
        <f>((C4-J4)/J4)*100</f>
        <v>18.163318323519224</v>
      </c>
      <c r="P4" s="50">
        <f>(D4-K4)*100</f>
        <v>2.0000000000000018</v>
      </c>
      <c r="Q4" s="50">
        <f>((F4-L4)/L4)*100</f>
        <v>16.953132807035075</v>
      </c>
      <c r="R4" s="50">
        <f>(G4-M4)*100</f>
        <v>0.99999999999998979</v>
      </c>
    </row>
    <row r="5" spans="1:18" ht="15" x14ac:dyDescent="0.25">
      <c r="A5" s="49" t="s">
        <v>131</v>
      </c>
      <c r="B5" t="s">
        <v>153</v>
      </c>
      <c r="C5" s="51">
        <f>AVERAGE(C7:C22)</f>
        <v>27332.625</v>
      </c>
      <c r="D5" s="51">
        <f>AVERAGE(D7:D22)</f>
        <v>0.56812499999999999</v>
      </c>
      <c r="E5">
        <f t="shared" ref="E5:E63" si="0">D5*100</f>
        <v>56.8125</v>
      </c>
      <c r="F5" s="51">
        <f>AVERAGE(F7:F22)</f>
        <v>23891</v>
      </c>
      <c r="G5" s="51">
        <f>AVERAGE(G7:G22)</f>
        <v>0.55562500000000004</v>
      </c>
      <c r="H5" s="51"/>
      <c r="I5" t="s">
        <v>156</v>
      </c>
      <c r="J5" s="51">
        <f>AVERAGE(J7:J22)</f>
        <v>21988.799999999999</v>
      </c>
      <c r="K5" s="51">
        <f>AVERAGE(K7:K22)</f>
        <v>0.53333333333333344</v>
      </c>
      <c r="L5" s="51">
        <f>AVERAGE(L7:L22)</f>
        <v>19840.466666666667</v>
      </c>
      <c r="M5" s="51">
        <f>AVERAGE(M7:M22)</f>
        <v>0.51800000000000002</v>
      </c>
      <c r="O5" s="50">
        <f t="shared" ref="O5" si="1">((C5-J5)/J5)*100</f>
        <v>24.302485810958309</v>
      </c>
      <c r="P5" s="50">
        <f t="shared" ref="P5" si="2">(D5-K5)*100</f>
        <v>3.4791666666666554</v>
      </c>
      <c r="Q5" s="50">
        <f t="shared" ref="Q5" si="3">((F5-L5)/L5)*100</f>
        <v>20.415514420023719</v>
      </c>
      <c r="R5" s="50">
        <f t="shared" ref="R5" si="4">(G5-M5)*100</f>
        <v>3.762500000000002</v>
      </c>
    </row>
    <row r="6" spans="1:18" ht="15" x14ac:dyDescent="0.25">
      <c r="A6" s="49"/>
      <c r="B6" s="49"/>
      <c r="C6" s="49"/>
      <c r="D6" s="49"/>
      <c r="E6" s="49"/>
      <c r="F6" s="49"/>
      <c r="G6" s="49"/>
      <c r="I6" s="49"/>
      <c r="J6" s="49"/>
      <c r="K6" s="49"/>
      <c r="L6" s="49"/>
      <c r="M6" s="49"/>
      <c r="O6" s="50"/>
      <c r="P6" s="50"/>
      <c r="Q6" s="50"/>
      <c r="R6" s="50"/>
    </row>
    <row r="7" spans="1:18" ht="15" x14ac:dyDescent="0.25">
      <c r="A7" t="s">
        <v>130</v>
      </c>
      <c r="B7" t="s">
        <v>153</v>
      </c>
      <c r="C7">
        <v>31612</v>
      </c>
      <c r="D7">
        <v>0.48</v>
      </c>
      <c r="E7">
        <f t="shared" si="0"/>
        <v>48</v>
      </c>
      <c r="F7">
        <v>24830</v>
      </c>
      <c r="G7">
        <v>0.47</v>
      </c>
      <c r="I7" t="s">
        <v>156</v>
      </c>
      <c r="J7">
        <v>25920</v>
      </c>
      <c r="K7">
        <v>0.51</v>
      </c>
      <c r="L7">
        <v>21916</v>
      </c>
      <c r="M7">
        <v>0.5</v>
      </c>
      <c r="O7" s="50">
        <f t="shared" ref="O7:O62" si="5">((C7-J7)/J7)*100</f>
        <v>21.959876543209877</v>
      </c>
      <c r="P7" s="50">
        <f t="shared" ref="P7:P62" si="6">(D7-K7)*100</f>
        <v>-3.0000000000000027</v>
      </c>
      <c r="Q7" s="50">
        <f t="shared" ref="Q7:Q62" si="7">((F7-L7)/L7)*100</f>
        <v>13.296221938309911</v>
      </c>
      <c r="R7" s="50">
        <f t="shared" ref="R7:R62" si="8">(G7-M7)*100</f>
        <v>-3.0000000000000027</v>
      </c>
    </row>
    <row r="8" spans="1:18" ht="15" x14ac:dyDescent="0.25">
      <c r="A8" t="s">
        <v>129</v>
      </c>
      <c r="B8" t="s">
        <v>153</v>
      </c>
      <c r="C8">
        <v>24647</v>
      </c>
      <c r="D8">
        <v>0.49</v>
      </c>
      <c r="E8">
        <f t="shared" si="0"/>
        <v>49</v>
      </c>
      <c r="F8">
        <v>22763</v>
      </c>
      <c r="G8">
        <v>0.48</v>
      </c>
      <c r="I8" t="s">
        <v>156</v>
      </c>
      <c r="J8">
        <v>21413</v>
      </c>
      <c r="K8">
        <v>0.54</v>
      </c>
      <c r="L8">
        <v>20363</v>
      </c>
      <c r="M8">
        <v>0.52</v>
      </c>
      <c r="O8" s="50">
        <f t="shared" si="5"/>
        <v>15.102974828375288</v>
      </c>
      <c r="P8" s="50">
        <f t="shared" si="6"/>
        <v>-5.0000000000000044</v>
      </c>
      <c r="Q8" s="50">
        <f t="shared" si="7"/>
        <v>11.786082600795561</v>
      </c>
      <c r="R8" s="50">
        <f t="shared" si="8"/>
        <v>-4.0000000000000036</v>
      </c>
    </row>
    <row r="9" spans="1:18" ht="15" x14ac:dyDescent="0.25">
      <c r="A9" t="s">
        <v>128</v>
      </c>
      <c r="B9" t="s">
        <v>153</v>
      </c>
      <c r="C9">
        <v>33838</v>
      </c>
      <c r="D9">
        <v>0.63</v>
      </c>
      <c r="E9">
        <f t="shared" si="0"/>
        <v>63</v>
      </c>
      <c r="F9">
        <v>24454</v>
      </c>
      <c r="G9">
        <v>0.62</v>
      </c>
      <c r="I9" t="s">
        <v>156</v>
      </c>
      <c r="J9" t="s">
        <v>70</v>
      </c>
      <c r="K9" t="s">
        <v>70</v>
      </c>
      <c r="L9" t="s">
        <v>70</v>
      </c>
      <c r="M9" t="s">
        <v>70</v>
      </c>
      <c r="O9" s="50" t="s">
        <v>70</v>
      </c>
      <c r="P9" s="50" t="s">
        <v>70</v>
      </c>
      <c r="Q9" s="50" t="s">
        <v>70</v>
      </c>
      <c r="R9" s="50" t="s">
        <v>70</v>
      </c>
    </row>
    <row r="10" spans="1:18" ht="15" x14ac:dyDescent="0.25">
      <c r="A10" t="s">
        <v>127</v>
      </c>
      <c r="B10" t="s">
        <v>153</v>
      </c>
      <c r="C10">
        <v>22879</v>
      </c>
      <c r="D10">
        <v>0.51</v>
      </c>
      <c r="E10">
        <f t="shared" si="0"/>
        <v>51</v>
      </c>
      <c r="F10">
        <v>21618</v>
      </c>
      <c r="G10">
        <v>0.51</v>
      </c>
      <c r="I10" t="s">
        <v>156</v>
      </c>
      <c r="J10">
        <v>20221</v>
      </c>
      <c r="K10">
        <v>0.47</v>
      </c>
      <c r="L10">
        <v>19112</v>
      </c>
      <c r="M10">
        <v>0.46</v>
      </c>
      <c r="O10" s="50">
        <f t="shared" si="5"/>
        <v>13.14475050689877</v>
      </c>
      <c r="P10" s="50">
        <f t="shared" si="6"/>
        <v>4.0000000000000036</v>
      </c>
      <c r="Q10" s="50">
        <f t="shared" si="7"/>
        <v>13.112180828798662</v>
      </c>
      <c r="R10" s="50">
        <f t="shared" si="8"/>
        <v>4.9999999999999991</v>
      </c>
    </row>
    <row r="11" spans="1:18" ht="15" x14ac:dyDescent="0.25">
      <c r="A11" t="s">
        <v>126</v>
      </c>
      <c r="B11" t="s">
        <v>153</v>
      </c>
      <c r="C11">
        <v>26266</v>
      </c>
      <c r="D11">
        <v>0.59</v>
      </c>
      <c r="E11">
        <f t="shared" si="0"/>
        <v>59</v>
      </c>
      <c r="F11">
        <v>24433</v>
      </c>
      <c r="G11">
        <v>0.57999999999999996</v>
      </c>
      <c r="I11" t="s">
        <v>156</v>
      </c>
      <c r="J11">
        <v>20479</v>
      </c>
      <c r="K11">
        <v>0.56000000000000005</v>
      </c>
      <c r="L11">
        <v>19162</v>
      </c>
      <c r="M11">
        <v>0.54</v>
      </c>
      <c r="O11" s="50">
        <f t="shared" si="5"/>
        <v>28.258215733190095</v>
      </c>
      <c r="P11" s="50">
        <f t="shared" si="6"/>
        <v>2.9999999999999916</v>
      </c>
      <c r="Q11" s="50">
        <f t="shared" si="7"/>
        <v>27.507567059805865</v>
      </c>
      <c r="R11" s="50">
        <f t="shared" si="8"/>
        <v>3.9999999999999925</v>
      </c>
    </row>
    <row r="12" spans="1:18" ht="15" x14ac:dyDescent="0.25">
      <c r="A12" t="s">
        <v>125</v>
      </c>
      <c r="B12" t="s">
        <v>153</v>
      </c>
      <c r="C12">
        <v>29619</v>
      </c>
      <c r="D12">
        <v>0.63</v>
      </c>
      <c r="E12">
        <f t="shared" si="0"/>
        <v>63</v>
      </c>
      <c r="F12">
        <v>26888</v>
      </c>
      <c r="G12">
        <v>0.57999999999999996</v>
      </c>
      <c r="I12" t="s">
        <v>156</v>
      </c>
      <c r="J12">
        <v>22119</v>
      </c>
      <c r="K12">
        <v>0.56999999999999995</v>
      </c>
      <c r="L12">
        <v>19784</v>
      </c>
      <c r="M12">
        <v>0.54</v>
      </c>
      <c r="O12" s="50">
        <f t="shared" si="5"/>
        <v>33.907500339075</v>
      </c>
      <c r="P12" s="50">
        <f t="shared" si="6"/>
        <v>6.0000000000000053</v>
      </c>
      <c r="Q12" s="50">
        <f t="shared" si="7"/>
        <v>35.907804286291956</v>
      </c>
      <c r="R12" s="50">
        <f t="shared" si="8"/>
        <v>3.9999999999999925</v>
      </c>
    </row>
    <row r="13" spans="1:18" ht="15" x14ac:dyDescent="0.25">
      <c r="A13" t="s">
        <v>124</v>
      </c>
      <c r="B13" t="s">
        <v>153</v>
      </c>
      <c r="C13">
        <v>25948</v>
      </c>
      <c r="D13">
        <v>0.48</v>
      </c>
      <c r="E13">
        <f t="shared" si="0"/>
        <v>48</v>
      </c>
      <c r="F13">
        <v>24124</v>
      </c>
      <c r="G13">
        <v>0.47</v>
      </c>
      <c r="I13" t="s">
        <v>156</v>
      </c>
      <c r="J13">
        <v>19946</v>
      </c>
      <c r="K13">
        <v>0.42</v>
      </c>
      <c r="L13">
        <v>19164</v>
      </c>
      <c r="M13">
        <v>0.42</v>
      </c>
      <c r="O13" s="50">
        <f t="shared" si="5"/>
        <v>30.091246365186002</v>
      </c>
      <c r="P13" s="50">
        <f t="shared" si="6"/>
        <v>6</v>
      </c>
      <c r="Q13" s="50">
        <f t="shared" si="7"/>
        <v>25.881861824253811</v>
      </c>
      <c r="R13" s="50">
        <f t="shared" si="8"/>
        <v>4.9999999999999991</v>
      </c>
    </row>
    <row r="14" spans="1:18" ht="15" x14ac:dyDescent="0.25">
      <c r="A14" t="s">
        <v>123</v>
      </c>
      <c r="B14" t="s">
        <v>153</v>
      </c>
      <c r="C14">
        <v>25741</v>
      </c>
      <c r="D14">
        <v>0.51</v>
      </c>
      <c r="E14">
        <f t="shared" si="0"/>
        <v>51</v>
      </c>
      <c r="F14">
        <v>20427</v>
      </c>
      <c r="G14">
        <v>0.5</v>
      </c>
      <c r="I14" t="s">
        <v>156</v>
      </c>
      <c r="J14">
        <v>22695</v>
      </c>
      <c r="K14">
        <v>0.54</v>
      </c>
      <c r="L14">
        <v>18121</v>
      </c>
      <c r="M14">
        <v>0.53</v>
      </c>
      <c r="O14" s="50">
        <f t="shared" si="5"/>
        <v>13.42145847102886</v>
      </c>
      <c r="P14" s="50">
        <f t="shared" si="6"/>
        <v>-3.0000000000000027</v>
      </c>
      <c r="Q14" s="50">
        <f t="shared" si="7"/>
        <v>12.725567021687546</v>
      </c>
      <c r="R14" s="50">
        <f t="shared" si="8"/>
        <v>-3.0000000000000027</v>
      </c>
    </row>
    <row r="15" spans="1:18" ht="15" x14ac:dyDescent="0.25">
      <c r="A15" t="s">
        <v>122</v>
      </c>
      <c r="B15" t="s">
        <v>153</v>
      </c>
      <c r="C15">
        <v>29586</v>
      </c>
      <c r="D15">
        <v>0.6</v>
      </c>
      <c r="E15">
        <f t="shared" si="0"/>
        <v>60</v>
      </c>
      <c r="F15">
        <v>27313</v>
      </c>
      <c r="G15">
        <v>0.59</v>
      </c>
      <c r="I15" t="s">
        <v>156</v>
      </c>
      <c r="J15">
        <v>23641</v>
      </c>
      <c r="K15">
        <v>0.54</v>
      </c>
      <c r="L15">
        <v>22833</v>
      </c>
      <c r="M15">
        <v>0.54</v>
      </c>
      <c r="O15" s="50">
        <f t="shared" si="5"/>
        <v>25.146990398037307</v>
      </c>
      <c r="P15" s="50">
        <f t="shared" si="6"/>
        <v>5.9999999999999947</v>
      </c>
      <c r="Q15" s="50">
        <f t="shared" si="7"/>
        <v>19.620724390137081</v>
      </c>
      <c r="R15" s="50">
        <f t="shared" si="8"/>
        <v>4.9999999999999929</v>
      </c>
    </row>
    <row r="16" spans="1:18" ht="15" x14ac:dyDescent="0.25">
      <c r="A16" t="s">
        <v>121</v>
      </c>
      <c r="B16" t="s">
        <v>153</v>
      </c>
      <c r="C16">
        <v>24810</v>
      </c>
      <c r="D16">
        <v>0.6</v>
      </c>
      <c r="E16">
        <f t="shared" si="0"/>
        <v>60</v>
      </c>
      <c r="F16">
        <v>22853</v>
      </c>
      <c r="G16">
        <v>0.59</v>
      </c>
      <c r="I16" t="s">
        <v>156</v>
      </c>
      <c r="J16">
        <v>18750</v>
      </c>
      <c r="K16">
        <v>0.53</v>
      </c>
      <c r="L16">
        <v>17472</v>
      </c>
      <c r="M16">
        <v>0.49</v>
      </c>
      <c r="O16" s="50">
        <f t="shared" si="5"/>
        <v>32.32</v>
      </c>
      <c r="P16" s="50">
        <f t="shared" si="6"/>
        <v>6.9999999999999947</v>
      </c>
      <c r="Q16" s="50">
        <f t="shared" si="7"/>
        <v>30.797847985347985</v>
      </c>
      <c r="R16" s="50">
        <f t="shared" si="8"/>
        <v>9.9999999999999982</v>
      </c>
    </row>
    <row r="17" spans="1:18" ht="15" x14ac:dyDescent="0.25">
      <c r="A17" t="s">
        <v>120</v>
      </c>
      <c r="B17" t="s">
        <v>153</v>
      </c>
      <c r="C17">
        <v>25360</v>
      </c>
      <c r="D17">
        <v>0.5</v>
      </c>
      <c r="E17">
        <f t="shared" si="0"/>
        <v>50</v>
      </c>
      <c r="F17">
        <v>23731</v>
      </c>
      <c r="G17">
        <v>0.49</v>
      </c>
      <c r="I17" t="s">
        <v>156</v>
      </c>
      <c r="J17">
        <v>20815</v>
      </c>
      <c r="K17">
        <v>0.53</v>
      </c>
      <c r="L17">
        <v>20109</v>
      </c>
      <c r="M17">
        <v>0.51</v>
      </c>
      <c r="O17" s="50">
        <f t="shared" si="5"/>
        <v>21.835214989190487</v>
      </c>
      <c r="P17" s="50">
        <f t="shared" si="6"/>
        <v>-3.0000000000000027</v>
      </c>
      <c r="Q17" s="50">
        <f t="shared" si="7"/>
        <v>18.011835496543835</v>
      </c>
      <c r="R17" s="50">
        <f t="shared" si="8"/>
        <v>-2.0000000000000018</v>
      </c>
    </row>
    <row r="18" spans="1:18" ht="15" x14ac:dyDescent="0.25">
      <c r="A18" t="s">
        <v>119</v>
      </c>
      <c r="B18" t="s">
        <v>153</v>
      </c>
      <c r="C18">
        <v>30328</v>
      </c>
      <c r="D18">
        <v>0.6</v>
      </c>
      <c r="E18">
        <f t="shared" si="0"/>
        <v>60</v>
      </c>
      <c r="F18">
        <v>24536</v>
      </c>
      <c r="G18">
        <v>0.57999999999999996</v>
      </c>
      <c r="I18" t="s">
        <v>156</v>
      </c>
      <c r="J18">
        <v>25358</v>
      </c>
      <c r="K18">
        <v>0.53</v>
      </c>
      <c r="L18">
        <v>20447</v>
      </c>
      <c r="M18">
        <v>0.51</v>
      </c>
      <c r="O18" s="50">
        <f t="shared" si="5"/>
        <v>19.599337487183533</v>
      </c>
      <c r="P18" s="50">
        <f t="shared" si="6"/>
        <v>6.9999999999999947</v>
      </c>
      <c r="Q18" s="50">
        <f t="shared" si="7"/>
        <v>19.998043722795519</v>
      </c>
      <c r="R18" s="50">
        <f t="shared" si="8"/>
        <v>6.9999999999999947</v>
      </c>
    </row>
    <row r="19" spans="1:18" ht="15" x14ac:dyDescent="0.25">
      <c r="A19" t="s">
        <v>118</v>
      </c>
      <c r="B19" t="s">
        <v>153</v>
      </c>
      <c r="C19">
        <v>26209</v>
      </c>
      <c r="D19">
        <v>0.64</v>
      </c>
      <c r="E19">
        <f t="shared" si="0"/>
        <v>64</v>
      </c>
      <c r="F19">
        <v>24874</v>
      </c>
      <c r="G19">
        <v>0.64</v>
      </c>
      <c r="I19" t="s">
        <v>156</v>
      </c>
      <c r="J19">
        <v>19702</v>
      </c>
      <c r="K19">
        <v>0.51</v>
      </c>
      <c r="L19">
        <v>18352</v>
      </c>
      <c r="M19">
        <v>0.5</v>
      </c>
      <c r="O19" s="50">
        <f t="shared" si="5"/>
        <v>33.027103847325144</v>
      </c>
      <c r="P19" s="50">
        <f t="shared" si="6"/>
        <v>13</v>
      </c>
      <c r="Q19" s="50">
        <f t="shared" si="7"/>
        <v>35.538360941586753</v>
      </c>
      <c r="R19" s="50">
        <f t="shared" si="8"/>
        <v>14.000000000000002</v>
      </c>
    </row>
    <row r="20" spans="1:18" ht="15" x14ac:dyDescent="0.25">
      <c r="A20" t="s">
        <v>117</v>
      </c>
      <c r="B20" t="s">
        <v>153</v>
      </c>
      <c r="C20">
        <v>24222</v>
      </c>
      <c r="D20">
        <v>0.56000000000000005</v>
      </c>
      <c r="E20">
        <f t="shared" si="0"/>
        <v>56.000000000000007</v>
      </c>
      <c r="F20">
        <v>21804</v>
      </c>
      <c r="G20">
        <v>0.55000000000000004</v>
      </c>
      <c r="I20" t="s">
        <v>156</v>
      </c>
      <c r="J20">
        <v>21089</v>
      </c>
      <c r="K20">
        <v>0.56000000000000005</v>
      </c>
      <c r="L20">
        <v>19704</v>
      </c>
      <c r="M20">
        <v>0.56000000000000005</v>
      </c>
      <c r="O20" s="50">
        <f t="shared" si="5"/>
        <v>14.856086111242828</v>
      </c>
      <c r="P20" s="50">
        <f t="shared" si="6"/>
        <v>0</v>
      </c>
      <c r="Q20" s="50">
        <f t="shared" si="7"/>
        <v>10.657734470158344</v>
      </c>
      <c r="R20" s="50">
        <f t="shared" si="8"/>
        <v>-1.0000000000000009</v>
      </c>
    </row>
    <row r="21" spans="1:18" ht="15" x14ac:dyDescent="0.25">
      <c r="A21" t="s">
        <v>116</v>
      </c>
      <c r="B21" t="s">
        <v>153</v>
      </c>
      <c r="C21">
        <v>28663</v>
      </c>
      <c r="D21">
        <v>0.54</v>
      </c>
      <c r="E21">
        <f t="shared" si="0"/>
        <v>54</v>
      </c>
      <c r="F21">
        <v>22949</v>
      </c>
      <c r="G21">
        <v>0.52</v>
      </c>
      <c r="I21" t="s">
        <v>156</v>
      </c>
      <c r="J21">
        <v>22655</v>
      </c>
      <c r="K21">
        <v>0.56000000000000005</v>
      </c>
      <c r="L21">
        <v>19846</v>
      </c>
      <c r="M21">
        <v>0.54</v>
      </c>
      <c r="O21" s="50">
        <f t="shared" si="5"/>
        <v>26.519532112116529</v>
      </c>
      <c r="P21" s="50">
        <f t="shared" si="6"/>
        <v>-2.0000000000000018</v>
      </c>
      <c r="Q21" s="50">
        <f t="shared" si="7"/>
        <v>15.635392522422652</v>
      </c>
      <c r="R21" s="50">
        <f t="shared" si="8"/>
        <v>-2.0000000000000018</v>
      </c>
    </row>
    <row r="22" spans="1:18" ht="15" x14ac:dyDescent="0.25">
      <c r="A22" t="s">
        <v>115</v>
      </c>
      <c r="B22" t="s">
        <v>153</v>
      </c>
      <c r="C22">
        <v>27594</v>
      </c>
      <c r="D22">
        <v>0.73</v>
      </c>
      <c r="E22">
        <f t="shared" si="0"/>
        <v>73</v>
      </c>
      <c r="F22">
        <v>24659</v>
      </c>
      <c r="G22">
        <v>0.72</v>
      </c>
      <c r="I22" t="s">
        <v>156</v>
      </c>
      <c r="J22">
        <v>25029</v>
      </c>
      <c r="K22">
        <v>0.63</v>
      </c>
      <c r="L22">
        <v>21222</v>
      </c>
      <c r="M22">
        <v>0.61</v>
      </c>
      <c r="O22" s="50">
        <f t="shared" si="5"/>
        <v>10.248112189859762</v>
      </c>
      <c r="P22" s="50">
        <f t="shared" si="6"/>
        <v>9.9999999999999982</v>
      </c>
      <c r="Q22" s="50">
        <f t="shared" si="7"/>
        <v>16.195457544058055</v>
      </c>
      <c r="R22" s="50">
        <f t="shared" si="8"/>
        <v>10.999999999999998</v>
      </c>
    </row>
    <row r="23" spans="1:18" ht="15" x14ac:dyDescent="0.25">
      <c r="A23" t="s">
        <v>114</v>
      </c>
      <c r="B23" t="s">
        <v>142</v>
      </c>
      <c r="C23" s="51">
        <f>AVERAGE(C25:C37)</f>
        <v>24723.615384615383</v>
      </c>
      <c r="D23" s="51">
        <f t="shared" ref="D23:G23" si="9">AVERAGE(D25:D37)</f>
        <v>0.52923076923076917</v>
      </c>
      <c r="E23">
        <f t="shared" si="0"/>
        <v>52.92307692307692</v>
      </c>
      <c r="F23" s="51">
        <f t="shared" si="9"/>
        <v>22584.461538461539</v>
      </c>
      <c r="G23" s="51">
        <f t="shared" si="9"/>
        <v>0.51384615384615384</v>
      </c>
      <c r="H23" s="51"/>
      <c r="I23" t="s">
        <v>156</v>
      </c>
      <c r="J23" s="52">
        <f>AVERAGE(J25:J37)</f>
        <v>20774.363636363636</v>
      </c>
      <c r="K23" s="52">
        <f>AVERAGE(K25:K37)</f>
        <v>0.52727272727272723</v>
      </c>
      <c r="L23" s="52">
        <f>AVERAGE(L25:L37)</f>
        <v>19114.727272727272</v>
      </c>
      <c r="M23" s="52">
        <f>AVERAGE(M25:M37)</f>
        <v>0.52181818181818185</v>
      </c>
      <c r="O23" s="50">
        <f t="shared" si="5"/>
        <v>19.010217676843492</v>
      </c>
      <c r="P23" s="50">
        <f t="shared" si="6"/>
        <v>0.1958041958041945</v>
      </c>
      <c r="Q23" s="50">
        <f t="shared" si="7"/>
        <v>18.15215156475109</v>
      </c>
      <c r="R23" s="50">
        <f t="shared" si="8"/>
        <v>-0.79720279720280063</v>
      </c>
    </row>
    <row r="24" spans="1:18" ht="15" x14ac:dyDescent="0.25">
      <c r="O24" s="50"/>
      <c r="P24" s="50"/>
      <c r="Q24" s="50"/>
      <c r="R24" s="50"/>
    </row>
    <row r="25" spans="1:18" ht="15" x14ac:dyDescent="0.25">
      <c r="A25" t="s">
        <v>113</v>
      </c>
      <c r="B25" t="s">
        <v>153</v>
      </c>
      <c r="C25">
        <v>26310</v>
      </c>
      <c r="D25">
        <v>0.49</v>
      </c>
      <c r="E25">
        <f t="shared" si="0"/>
        <v>49</v>
      </c>
      <c r="F25">
        <v>23800</v>
      </c>
      <c r="G25">
        <v>0.41</v>
      </c>
      <c r="I25" t="s">
        <v>156</v>
      </c>
      <c r="J25" t="s">
        <v>70</v>
      </c>
      <c r="K25" t="s">
        <v>70</v>
      </c>
      <c r="L25" t="s">
        <v>70</v>
      </c>
      <c r="M25" t="s">
        <v>70</v>
      </c>
      <c r="O25" s="50" t="s">
        <v>70</v>
      </c>
      <c r="P25" s="50" t="s">
        <v>70</v>
      </c>
      <c r="Q25" s="50" t="s">
        <v>70</v>
      </c>
      <c r="R25" s="50" t="s">
        <v>70</v>
      </c>
    </row>
    <row r="26" spans="1:18" ht="15" x14ac:dyDescent="0.25">
      <c r="A26" t="s">
        <v>112</v>
      </c>
      <c r="B26" t="s">
        <v>153</v>
      </c>
      <c r="C26">
        <v>23433</v>
      </c>
      <c r="D26">
        <v>0.49</v>
      </c>
      <c r="E26">
        <f t="shared" si="0"/>
        <v>49</v>
      </c>
      <c r="F26">
        <v>20235</v>
      </c>
      <c r="G26">
        <v>0.48</v>
      </c>
      <c r="I26" t="s">
        <v>156</v>
      </c>
      <c r="J26">
        <v>20017</v>
      </c>
      <c r="K26">
        <v>0.49</v>
      </c>
      <c r="L26">
        <v>16787</v>
      </c>
      <c r="M26">
        <v>0.49</v>
      </c>
      <c r="O26" s="50">
        <f t="shared" si="5"/>
        <v>17.065494329819654</v>
      </c>
      <c r="P26" s="50">
        <f t="shared" si="6"/>
        <v>0</v>
      </c>
      <c r="Q26" s="50">
        <f t="shared" si="7"/>
        <v>20.539703341871686</v>
      </c>
      <c r="R26" s="50">
        <f t="shared" si="8"/>
        <v>-1.0000000000000009</v>
      </c>
    </row>
    <row r="27" spans="1:18" ht="15" x14ac:dyDescent="0.25">
      <c r="A27" t="s">
        <v>111</v>
      </c>
      <c r="B27" t="s">
        <v>153</v>
      </c>
      <c r="C27">
        <v>20477</v>
      </c>
      <c r="D27">
        <v>0.52</v>
      </c>
      <c r="E27">
        <f t="shared" si="0"/>
        <v>52</v>
      </c>
      <c r="F27">
        <v>19284</v>
      </c>
      <c r="G27">
        <v>0.52</v>
      </c>
      <c r="I27" t="s">
        <v>156</v>
      </c>
      <c r="J27">
        <v>16840</v>
      </c>
      <c r="K27">
        <v>0.5</v>
      </c>
      <c r="L27">
        <v>16603</v>
      </c>
      <c r="M27">
        <v>0.49</v>
      </c>
      <c r="O27" s="50">
        <f t="shared" si="5"/>
        <v>21.597387173396672</v>
      </c>
      <c r="P27" s="50">
        <f t="shared" si="6"/>
        <v>2.0000000000000018</v>
      </c>
      <c r="Q27" s="50">
        <f t="shared" si="7"/>
        <v>16.147684153466241</v>
      </c>
      <c r="R27" s="50">
        <f t="shared" si="8"/>
        <v>3.0000000000000027</v>
      </c>
    </row>
    <row r="28" spans="1:18" ht="15" x14ac:dyDescent="0.25">
      <c r="A28" t="s">
        <v>110</v>
      </c>
      <c r="B28" t="s">
        <v>153</v>
      </c>
      <c r="C28">
        <v>26396</v>
      </c>
      <c r="D28">
        <v>0.54</v>
      </c>
      <c r="E28">
        <f t="shared" si="0"/>
        <v>54</v>
      </c>
      <c r="F28">
        <v>22289</v>
      </c>
      <c r="G28">
        <v>0.52</v>
      </c>
      <c r="I28" t="s">
        <v>156</v>
      </c>
      <c r="J28">
        <v>22054</v>
      </c>
      <c r="K28">
        <v>0.56000000000000005</v>
      </c>
      <c r="L28">
        <v>19159</v>
      </c>
      <c r="M28">
        <v>0.54</v>
      </c>
      <c r="O28" s="50">
        <f t="shared" si="5"/>
        <v>19.688038451074636</v>
      </c>
      <c r="P28" s="50">
        <f t="shared" si="6"/>
        <v>-2.0000000000000018</v>
      </c>
      <c r="Q28" s="50">
        <f t="shared" si="7"/>
        <v>16.336969570436871</v>
      </c>
      <c r="R28" s="50">
        <f t="shared" si="8"/>
        <v>-2.0000000000000018</v>
      </c>
    </row>
    <row r="29" spans="1:18" ht="15" x14ac:dyDescent="0.25">
      <c r="A29" t="s">
        <v>109</v>
      </c>
      <c r="B29" t="s">
        <v>153</v>
      </c>
      <c r="C29">
        <v>24665</v>
      </c>
      <c r="D29">
        <v>0.47</v>
      </c>
      <c r="E29">
        <f t="shared" si="0"/>
        <v>47</v>
      </c>
      <c r="F29">
        <v>22842</v>
      </c>
      <c r="G29">
        <v>0.46</v>
      </c>
      <c r="I29" t="s">
        <v>156</v>
      </c>
      <c r="J29">
        <v>17034</v>
      </c>
      <c r="K29">
        <v>0.4</v>
      </c>
      <c r="L29">
        <v>16319</v>
      </c>
      <c r="M29">
        <v>0.4</v>
      </c>
      <c r="O29" s="50">
        <f t="shared" si="5"/>
        <v>44.798638018081483</v>
      </c>
      <c r="P29" s="50">
        <f t="shared" si="6"/>
        <v>6.9999999999999947</v>
      </c>
      <c r="Q29" s="50">
        <f t="shared" si="7"/>
        <v>39.97181199828421</v>
      </c>
      <c r="R29" s="50">
        <f t="shared" si="8"/>
        <v>6</v>
      </c>
    </row>
    <row r="30" spans="1:18" ht="15" x14ac:dyDescent="0.25">
      <c r="A30" t="s">
        <v>108</v>
      </c>
      <c r="B30" t="s">
        <v>153</v>
      </c>
      <c r="C30">
        <v>27984</v>
      </c>
      <c r="D30">
        <v>0.66</v>
      </c>
      <c r="E30">
        <f t="shared" si="0"/>
        <v>66</v>
      </c>
      <c r="F30">
        <v>27164</v>
      </c>
      <c r="G30">
        <v>0.65</v>
      </c>
      <c r="I30" t="s">
        <v>156</v>
      </c>
      <c r="J30">
        <v>24112</v>
      </c>
      <c r="K30">
        <v>0.66</v>
      </c>
      <c r="L30">
        <v>23631</v>
      </c>
      <c r="M30">
        <v>0.66</v>
      </c>
      <c r="O30" s="50">
        <f t="shared" si="5"/>
        <v>16.058394160583941</v>
      </c>
      <c r="P30" s="50">
        <f t="shared" si="6"/>
        <v>0</v>
      </c>
      <c r="Q30" s="50">
        <f t="shared" si="7"/>
        <v>14.950700351233548</v>
      </c>
      <c r="R30" s="50">
        <f t="shared" si="8"/>
        <v>-1.0000000000000009</v>
      </c>
    </row>
    <row r="31" spans="1:18" ht="15" x14ac:dyDescent="0.25">
      <c r="A31" t="s">
        <v>107</v>
      </c>
      <c r="B31" t="s">
        <v>153</v>
      </c>
      <c r="C31">
        <v>30954</v>
      </c>
      <c r="D31">
        <v>0.57999999999999996</v>
      </c>
      <c r="E31">
        <f t="shared" si="0"/>
        <v>57.999999999999993</v>
      </c>
      <c r="F31">
        <v>29547</v>
      </c>
      <c r="G31">
        <v>0.57999999999999996</v>
      </c>
      <c r="I31" t="s">
        <v>156</v>
      </c>
      <c r="J31">
        <v>23714</v>
      </c>
      <c r="K31">
        <v>0.64</v>
      </c>
      <c r="L31">
        <v>22950</v>
      </c>
      <c r="M31">
        <v>0.64</v>
      </c>
      <c r="O31" s="50">
        <f t="shared" si="5"/>
        <v>30.530488319136374</v>
      </c>
      <c r="P31" s="50">
        <f t="shared" si="6"/>
        <v>-6.0000000000000053</v>
      </c>
      <c r="Q31" s="50">
        <f t="shared" si="7"/>
        <v>28.745098039215687</v>
      </c>
      <c r="R31" s="50">
        <f t="shared" si="8"/>
        <v>-6.0000000000000053</v>
      </c>
    </row>
    <row r="32" spans="1:18" ht="15" x14ac:dyDescent="0.25">
      <c r="A32" t="s">
        <v>106</v>
      </c>
      <c r="B32" t="s">
        <v>153</v>
      </c>
      <c r="C32">
        <v>24128</v>
      </c>
      <c r="D32">
        <v>0.52</v>
      </c>
      <c r="E32">
        <f t="shared" si="0"/>
        <v>52</v>
      </c>
      <c r="F32">
        <v>22076</v>
      </c>
      <c r="G32">
        <v>0.51</v>
      </c>
      <c r="I32" t="s">
        <v>156</v>
      </c>
      <c r="J32">
        <v>20037</v>
      </c>
      <c r="K32">
        <v>0.44</v>
      </c>
      <c r="L32">
        <v>18640</v>
      </c>
      <c r="M32">
        <v>0.43</v>
      </c>
      <c r="O32" s="50">
        <f t="shared" si="5"/>
        <v>20.41722812796327</v>
      </c>
      <c r="P32" s="50">
        <f t="shared" si="6"/>
        <v>8.0000000000000018</v>
      </c>
      <c r="Q32" s="50">
        <f t="shared" si="7"/>
        <v>18.433476394849784</v>
      </c>
      <c r="R32" s="50">
        <f t="shared" si="8"/>
        <v>8.0000000000000018</v>
      </c>
    </row>
    <row r="33" spans="1:18" ht="15" x14ac:dyDescent="0.25">
      <c r="A33" t="s">
        <v>105</v>
      </c>
      <c r="B33" t="s">
        <v>153</v>
      </c>
      <c r="C33">
        <v>21155</v>
      </c>
      <c r="D33">
        <v>0.55000000000000004</v>
      </c>
      <c r="E33">
        <f t="shared" si="0"/>
        <v>55.000000000000007</v>
      </c>
      <c r="F33">
        <v>19933</v>
      </c>
      <c r="G33">
        <v>0.53</v>
      </c>
      <c r="I33" t="s">
        <v>156</v>
      </c>
      <c r="J33" t="s">
        <v>70</v>
      </c>
      <c r="K33" t="s">
        <v>70</v>
      </c>
      <c r="L33" t="s">
        <v>70</v>
      </c>
      <c r="M33" t="s">
        <v>70</v>
      </c>
      <c r="O33" s="50" t="s">
        <v>70</v>
      </c>
      <c r="P33" s="50" t="s">
        <v>70</v>
      </c>
      <c r="Q33" s="50" t="s">
        <v>70</v>
      </c>
      <c r="R33" s="50" t="s">
        <v>70</v>
      </c>
    </row>
    <row r="34" spans="1:18" ht="15" x14ac:dyDescent="0.25">
      <c r="A34" t="s">
        <v>104</v>
      </c>
      <c r="B34" t="s">
        <v>153</v>
      </c>
      <c r="C34">
        <v>26735</v>
      </c>
      <c r="D34">
        <v>0.56000000000000005</v>
      </c>
      <c r="E34">
        <f t="shared" si="0"/>
        <v>56.000000000000007</v>
      </c>
      <c r="F34">
        <v>24372</v>
      </c>
      <c r="G34">
        <v>0.55000000000000004</v>
      </c>
      <c r="I34" t="s">
        <v>156</v>
      </c>
      <c r="J34">
        <v>24616</v>
      </c>
      <c r="K34">
        <v>0.6</v>
      </c>
      <c r="L34">
        <v>21373</v>
      </c>
      <c r="M34">
        <v>0.59</v>
      </c>
      <c r="O34" s="50">
        <f t="shared" si="5"/>
        <v>8.6082222944426388</v>
      </c>
      <c r="P34" s="50">
        <f t="shared" si="6"/>
        <v>-3.9999999999999925</v>
      </c>
      <c r="Q34" s="50">
        <f t="shared" si="7"/>
        <v>14.031722266410892</v>
      </c>
      <c r="R34" s="50">
        <f t="shared" si="8"/>
        <v>-3.9999999999999925</v>
      </c>
    </row>
    <row r="35" spans="1:18" ht="15" x14ac:dyDescent="0.25">
      <c r="A35" t="s">
        <v>103</v>
      </c>
      <c r="B35" t="s">
        <v>153</v>
      </c>
      <c r="C35">
        <v>21133</v>
      </c>
      <c r="D35">
        <v>0.56000000000000005</v>
      </c>
      <c r="E35">
        <f t="shared" si="0"/>
        <v>56.000000000000007</v>
      </c>
      <c r="F35">
        <v>20222</v>
      </c>
      <c r="G35">
        <v>0.55000000000000004</v>
      </c>
      <c r="I35" t="s">
        <v>156</v>
      </c>
      <c r="J35">
        <v>16317</v>
      </c>
      <c r="K35">
        <v>0.51</v>
      </c>
      <c r="L35">
        <v>14543</v>
      </c>
      <c r="M35">
        <v>0.5</v>
      </c>
      <c r="O35" s="50">
        <f t="shared" si="5"/>
        <v>29.515229515229514</v>
      </c>
      <c r="P35" s="50">
        <f t="shared" si="6"/>
        <v>5.0000000000000044</v>
      </c>
      <c r="Q35" s="50">
        <f t="shared" si="7"/>
        <v>39.049714639345389</v>
      </c>
      <c r="R35" s="50">
        <f t="shared" si="8"/>
        <v>5.0000000000000044</v>
      </c>
    </row>
    <row r="36" spans="1:18" ht="15" x14ac:dyDescent="0.25">
      <c r="A36" t="s">
        <v>102</v>
      </c>
      <c r="B36" t="s">
        <v>153</v>
      </c>
      <c r="C36">
        <v>22659</v>
      </c>
      <c r="D36">
        <v>0.49</v>
      </c>
      <c r="E36">
        <f t="shared" si="0"/>
        <v>49</v>
      </c>
      <c r="F36">
        <v>20096</v>
      </c>
      <c r="G36">
        <v>0.48</v>
      </c>
      <c r="I36" t="s">
        <v>156</v>
      </c>
      <c r="J36">
        <v>20436</v>
      </c>
      <c r="K36">
        <v>0.53</v>
      </c>
      <c r="L36">
        <v>18551</v>
      </c>
      <c r="M36">
        <v>0.54</v>
      </c>
      <c r="O36" s="50">
        <f t="shared" si="5"/>
        <v>10.877862595419847</v>
      </c>
      <c r="P36" s="50">
        <f t="shared" si="6"/>
        <v>-4.0000000000000036</v>
      </c>
      <c r="Q36" s="50">
        <f t="shared" si="7"/>
        <v>8.3283920004312435</v>
      </c>
      <c r="R36" s="50">
        <f t="shared" si="8"/>
        <v>-6.0000000000000053</v>
      </c>
    </row>
    <row r="37" spans="1:18" ht="15" x14ac:dyDescent="0.25">
      <c r="A37" t="s">
        <v>101</v>
      </c>
      <c r="B37" t="s">
        <v>153</v>
      </c>
      <c r="C37">
        <v>25378</v>
      </c>
      <c r="D37">
        <v>0.45</v>
      </c>
      <c r="E37">
        <f t="shared" si="0"/>
        <v>45</v>
      </c>
      <c r="F37">
        <v>21738</v>
      </c>
      <c r="G37">
        <v>0.44</v>
      </c>
      <c r="I37" t="s">
        <v>156</v>
      </c>
      <c r="J37">
        <v>23341</v>
      </c>
      <c r="K37">
        <v>0.47</v>
      </c>
      <c r="L37">
        <v>21706</v>
      </c>
      <c r="M37">
        <v>0.46</v>
      </c>
      <c r="O37" s="50">
        <f t="shared" si="5"/>
        <v>8.7271325136026725</v>
      </c>
      <c r="P37" s="50">
        <f t="shared" si="6"/>
        <v>-1.9999999999999962</v>
      </c>
      <c r="Q37" s="50">
        <f t="shared" si="7"/>
        <v>0.14742467520501246</v>
      </c>
      <c r="R37" s="50">
        <f t="shared" si="8"/>
        <v>-2.0000000000000018</v>
      </c>
    </row>
    <row r="38" spans="1:18" ht="15" x14ac:dyDescent="0.25">
      <c r="A38" t="s">
        <v>100</v>
      </c>
      <c r="B38" t="s">
        <v>142</v>
      </c>
      <c r="C38" s="52">
        <f t="shared" ref="C38:D38" si="10">AVERAGE(C40:C51)</f>
        <v>28308.400000000001</v>
      </c>
      <c r="D38" s="52">
        <f t="shared" si="10"/>
        <v>0.61499999999999999</v>
      </c>
      <c r="E38">
        <f t="shared" si="0"/>
        <v>61.5</v>
      </c>
      <c r="F38" s="52">
        <f t="shared" ref="F38:G38" si="11">AVERAGE(F40:F51)</f>
        <v>24330.2</v>
      </c>
      <c r="G38" s="52">
        <f t="shared" si="11"/>
        <v>0.60299999999999998</v>
      </c>
      <c r="H38" s="52"/>
      <c r="I38" t="s">
        <v>156</v>
      </c>
      <c r="J38" s="52">
        <f>AVERAGE(J40:J51)</f>
        <v>25437.916666666668</v>
      </c>
      <c r="K38" s="52">
        <f>AVERAGE(K40:K51)</f>
        <v>0.66083333333333327</v>
      </c>
      <c r="L38" s="52">
        <f>AVERAGE(L40:L51)</f>
        <v>21255.5</v>
      </c>
      <c r="M38" s="52">
        <f>AVERAGE(M40:M51)</f>
        <v>0.65166666666666662</v>
      </c>
      <c r="O38" s="50">
        <f t="shared" si="5"/>
        <v>11.284270527919281</v>
      </c>
      <c r="P38" s="50">
        <f t="shared" si="6"/>
        <v>-4.5833333333333286</v>
      </c>
      <c r="Q38" s="50">
        <f t="shared" si="7"/>
        <v>14.465432476300254</v>
      </c>
      <c r="R38" s="50">
        <f t="shared" si="8"/>
        <v>-4.8666666666666636</v>
      </c>
    </row>
    <row r="39" spans="1:18" ht="15" x14ac:dyDescent="0.25">
      <c r="O39" s="50"/>
      <c r="P39" s="50"/>
      <c r="Q39" s="50"/>
      <c r="R39" s="50"/>
    </row>
    <row r="40" spans="1:18" ht="15" x14ac:dyDescent="0.25">
      <c r="A40" t="s">
        <v>99</v>
      </c>
      <c r="B40" t="s">
        <v>153</v>
      </c>
      <c r="C40">
        <v>28327</v>
      </c>
      <c r="D40">
        <v>0.61</v>
      </c>
      <c r="E40">
        <f t="shared" si="0"/>
        <v>61</v>
      </c>
      <c r="F40">
        <v>23952</v>
      </c>
      <c r="G40">
        <v>0.6</v>
      </c>
      <c r="I40" t="s">
        <v>156</v>
      </c>
      <c r="J40">
        <v>25623</v>
      </c>
      <c r="K40">
        <v>0.61</v>
      </c>
      <c r="L40">
        <v>21117</v>
      </c>
      <c r="M40">
        <v>0.61</v>
      </c>
      <c r="O40" s="50">
        <f t="shared" si="5"/>
        <v>10.553018772196854</v>
      </c>
      <c r="P40" s="50">
        <f t="shared" si="6"/>
        <v>0</v>
      </c>
      <c r="Q40" s="50">
        <f t="shared" si="7"/>
        <v>13.42520244352891</v>
      </c>
      <c r="R40" s="50">
        <f t="shared" si="8"/>
        <v>-1.0000000000000009</v>
      </c>
    </row>
    <row r="41" spans="1:18" ht="15" x14ac:dyDescent="0.25">
      <c r="A41" t="s">
        <v>98</v>
      </c>
      <c r="B41" t="s">
        <v>153</v>
      </c>
      <c r="C41">
        <v>27637</v>
      </c>
      <c r="D41">
        <v>0.56999999999999995</v>
      </c>
      <c r="E41">
        <f t="shared" si="0"/>
        <v>56.999999999999993</v>
      </c>
      <c r="F41">
        <v>22974</v>
      </c>
      <c r="G41">
        <v>0.56000000000000005</v>
      </c>
      <c r="I41" t="s">
        <v>156</v>
      </c>
      <c r="J41">
        <v>26488</v>
      </c>
      <c r="K41">
        <v>0.6</v>
      </c>
      <c r="L41">
        <v>21745</v>
      </c>
      <c r="M41">
        <v>0.59</v>
      </c>
      <c r="O41" s="50">
        <f t="shared" si="5"/>
        <v>4.337813349441257</v>
      </c>
      <c r="P41" s="50">
        <f t="shared" si="6"/>
        <v>-3.0000000000000027</v>
      </c>
      <c r="Q41" s="50">
        <f t="shared" si="7"/>
        <v>5.6518739940216136</v>
      </c>
      <c r="R41" s="50">
        <f t="shared" si="8"/>
        <v>-2.9999999999999916</v>
      </c>
    </row>
    <row r="42" spans="1:18" ht="15" x14ac:dyDescent="0.25">
      <c r="A42" t="s">
        <v>97</v>
      </c>
      <c r="B42" t="s">
        <v>153</v>
      </c>
      <c r="C42">
        <v>27575</v>
      </c>
      <c r="D42">
        <v>0.59</v>
      </c>
      <c r="E42">
        <f t="shared" si="0"/>
        <v>59</v>
      </c>
      <c r="F42">
        <v>23427</v>
      </c>
      <c r="G42">
        <v>0.57999999999999996</v>
      </c>
      <c r="I42" t="s">
        <v>156</v>
      </c>
      <c r="J42">
        <v>27891</v>
      </c>
      <c r="K42">
        <v>0.65</v>
      </c>
      <c r="L42">
        <v>22072</v>
      </c>
      <c r="M42">
        <v>0.63</v>
      </c>
      <c r="O42" s="50">
        <f t="shared" si="5"/>
        <v>-1.1329819655085871</v>
      </c>
      <c r="P42" s="50">
        <f t="shared" si="6"/>
        <v>-6.0000000000000053</v>
      </c>
      <c r="Q42" s="50">
        <f t="shared" si="7"/>
        <v>6.138999637549837</v>
      </c>
      <c r="R42" s="50">
        <f t="shared" si="8"/>
        <v>-5.0000000000000044</v>
      </c>
    </row>
    <row r="43" spans="1:18" ht="15" x14ac:dyDescent="0.25">
      <c r="A43" t="s">
        <v>96</v>
      </c>
      <c r="B43" t="s">
        <v>153</v>
      </c>
      <c r="C43">
        <v>28764</v>
      </c>
      <c r="D43">
        <v>0.57999999999999996</v>
      </c>
      <c r="E43">
        <f t="shared" si="0"/>
        <v>57.999999999999993</v>
      </c>
      <c r="F43">
        <v>26359</v>
      </c>
      <c r="G43">
        <v>0.57999999999999996</v>
      </c>
      <c r="I43" t="s">
        <v>156</v>
      </c>
      <c r="J43">
        <v>22589</v>
      </c>
      <c r="K43">
        <v>0.62</v>
      </c>
      <c r="L43">
        <v>19854</v>
      </c>
      <c r="M43">
        <v>0.61</v>
      </c>
      <c r="O43" s="50">
        <f t="shared" si="5"/>
        <v>27.336314135198549</v>
      </c>
      <c r="P43" s="50">
        <f t="shared" si="6"/>
        <v>-4.0000000000000036</v>
      </c>
      <c r="Q43" s="50">
        <f t="shared" si="7"/>
        <v>32.764178503072429</v>
      </c>
      <c r="R43" s="50">
        <f t="shared" si="8"/>
        <v>-3.0000000000000027</v>
      </c>
    </row>
    <row r="44" spans="1:18" ht="15" x14ac:dyDescent="0.25">
      <c r="A44" t="s">
        <v>95</v>
      </c>
      <c r="B44" t="s">
        <v>153</v>
      </c>
      <c r="C44">
        <v>30423</v>
      </c>
      <c r="D44">
        <v>0.63</v>
      </c>
      <c r="E44">
        <f t="shared" si="0"/>
        <v>63</v>
      </c>
      <c r="F44">
        <v>26106</v>
      </c>
      <c r="G44">
        <v>0.62</v>
      </c>
      <c r="I44" t="s">
        <v>156</v>
      </c>
      <c r="J44">
        <v>26937</v>
      </c>
      <c r="K44">
        <v>0.6</v>
      </c>
      <c r="L44">
        <v>22572</v>
      </c>
      <c r="M44">
        <v>0.62</v>
      </c>
      <c r="O44" s="50">
        <f t="shared" si="5"/>
        <v>12.941307495266733</v>
      </c>
      <c r="P44" s="50">
        <f t="shared" si="6"/>
        <v>3.0000000000000027</v>
      </c>
      <c r="Q44" s="50">
        <f t="shared" si="7"/>
        <v>15.656565656565657</v>
      </c>
      <c r="R44" s="50">
        <f t="shared" si="8"/>
        <v>0</v>
      </c>
    </row>
    <row r="45" spans="1:18" ht="15" x14ac:dyDescent="0.25">
      <c r="A45" t="s">
        <v>94</v>
      </c>
      <c r="B45" t="s">
        <v>153</v>
      </c>
      <c r="C45">
        <v>30091</v>
      </c>
      <c r="D45">
        <v>0.67</v>
      </c>
      <c r="E45">
        <f t="shared" si="0"/>
        <v>67</v>
      </c>
      <c r="F45">
        <v>23097</v>
      </c>
      <c r="G45">
        <v>0.66</v>
      </c>
      <c r="I45" t="s">
        <v>156</v>
      </c>
      <c r="J45">
        <v>28907</v>
      </c>
      <c r="K45">
        <v>0.7</v>
      </c>
      <c r="L45">
        <v>20355</v>
      </c>
      <c r="M45">
        <v>0.67</v>
      </c>
      <c r="O45" s="50">
        <f t="shared" si="5"/>
        <v>4.0958937281627286</v>
      </c>
      <c r="P45" s="50">
        <f t="shared" si="6"/>
        <v>-2.9999999999999916</v>
      </c>
      <c r="Q45" s="50">
        <f t="shared" si="7"/>
        <v>13.470891672807664</v>
      </c>
      <c r="R45" s="50">
        <f t="shared" si="8"/>
        <v>-1.0000000000000009</v>
      </c>
    </row>
    <row r="46" spans="1:18" ht="15" x14ac:dyDescent="0.25">
      <c r="A46" t="s">
        <v>93</v>
      </c>
      <c r="B46" t="s">
        <v>153</v>
      </c>
      <c r="C46">
        <v>26810</v>
      </c>
      <c r="D46">
        <v>0.6</v>
      </c>
      <c r="E46">
        <f t="shared" si="0"/>
        <v>60</v>
      </c>
      <c r="F46">
        <v>24149</v>
      </c>
      <c r="G46">
        <v>0.59</v>
      </c>
      <c r="I46" t="s">
        <v>156</v>
      </c>
      <c r="J46">
        <v>22590</v>
      </c>
      <c r="K46">
        <v>0.67</v>
      </c>
      <c r="L46">
        <v>20101</v>
      </c>
      <c r="M46">
        <v>0.66</v>
      </c>
      <c r="O46" s="50">
        <f t="shared" si="5"/>
        <v>18.68083222664896</v>
      </c>
      <c r="P46" s="50">
        <f t="shared" si="6"/>
        <v>-7.0000000000000062</v>
      </c>
      <c r="Q46" s="50">
        <f t="shared" si="7"/>
        <v>20.138301577035968</v>
      </c>
      <c r="R46" s="50">
        <f t="shared" si="8"/>
        <v>-7.0000000000000062</v>
      </c>
    </row>
    <row r="47" spans="1:18" ht="15" x14ac:dyDescent="0.25">
      <c r="A47" t="s">
        <v>92</v>
      </c>
      <c r="B47" t="s">
        <v>153</v>
      </c>
      <c r="C47">
        <v>24835</v>
      </c>
      <c r="D47">
        <v>0.6</v>
      </c>
      <c r="E47">
        <f t="shared" si="0"/>
        <v>60</v>
      </c>
      <c r="F47">
        <v>23174</v>
      </c>
      <c r="G47">
        <v>0.59</v>
      </c>
      <c r="I47" t="s">
        <v>156</v>
      </c>
      <c r="J47">
        <v>22222</v>
      </c>
      <c r="K47">
        <v>0.6</v>
      </c>
      <c r="L47">
        <v>20845</v>
      </c>
      <c r="M47">
        <v>0.6</v>
      </c>
      <c r="O47" s="50">
        <f t="shared" si="5"/>
        <v>11.758617586175863</v>
      </c>
      <c r="P47" s="50">
        <f t="shared" si="6"/>
        <v>0</v>
      </c>
      <c r="Q47" s="50">
        <f t="shared" si="7"/>
        <v>11.172943151834973</v>
      </c>
      <c r="R47" s="50">
        <f t="shared" si="8"/>
        <v>-1.0000000000000009</v>
      </c>
    </row>
    <row r="48" spans="1:18" ht="15" x14ac:dyDescent="0.25">
      <c r="A48" t="s">
        <v>91</v>
      </c>
      <c r="B48" t="s">
        <v>153</v>
      </c>
      <c r="C48" t="s">
        <v>70</v>
      </c>
      <c r="D48" t="s">
        <v>70</v>
      </c>
      <c r="E48" t="s">
        <v>70</v>
      </c>
      <c r="F48" t="s">
        <v>70</v>
      </c>
      <c r="G48" t="s">
        <v>70</v>
      </c>
      <c r="I48" t="s">
        <v>156</v>
      </c>
      <c r="J48">
        <v>28008</v>
      </c>
      <c r="K48">
        <v>0.83</v>
      </c>
      <c r="L48">
        <v>20812</v>
      </c>
      <c r="M48">
        <v>0.82</v>
      </c>
      <c r="O48" s="50" t="s">
        <v>70</v>
      </c>
      <c r="P48" s="50" t="s">
        <v>70</v>
      </c>
      <c r="Q48" s="50" t="s">
        <v>70</v>
      </c>
      <c r="R48" s="50" t="s">
        <v>70</v>
      </c>
    </row>
    <row r="49" spans="1:18" ht="15" x14ac:dyDescent="0.25">
      <c r="A49" t="s">
        <v>90</v>
      </c>
      <c r="B49" t="s">
        <v>153</v>
      </c>
      <c r="C49">
        <v>29651</v>
      </c>
      <c r="D49">
        <v>0.64</v>
      </c>
      <c r="E49">
        <f t="shared" si="0"/>
        <v>64</v>
      </c>
      <c r="F49">
        <v>25079</v>
      </c>
      <c r="G49">
        <v>0.6</v>
      </c>
      <c r="I49" t="s">
        <v>156</v>
      </c>
      <c r="J49">
        <v>26881</v>
      </c>
      <c r="K49">
        <v>0.66</v>
      </c>
      <c r="L49">
        <v>21418</v>
      </c>
      <c r="M49">
        <v>0.65</v>
      </c>
      <c r="O49" s="50">
        <f t="shared" si="5"/>
        <v>10.304676165321231</v>
      </c>
      <c r="P49" s="50">
        <f t="shared" si="6"/>
        <v>-2.0000000000000018</v>
      </c>
      <c r="Q49" s="50">
        <f t="shared" si="7"/>
        <v>17.093099262302736</v>
      </c>
      <c r="R49" s="50">
        <f t="shared" si="8"/>
        <v>-5.0000000000000044</v>
      </c>
    </row>
    <row r="50" spans="1:18" ht="15" x14ac:dyDescent="0.25">
      <c r="A50" t="s">
        <v>89</v>
      </c>
      <c r="B50" t="s">
        <v>153</v>
      </c>
      <c r="C50" t="s">
        <v>70</v>
      </c>
      <c r="D50" t="s">
        <v>70</v>
      </c>
      <c r="E50" t="s">
        <v>70</v>
      </c>
      <c r="F50" t="s">
        <v>70</v>
      </c>
      <c r="G50" t="s">
        <v>70</v>
      </c>
      <c r="I50" t="s">
        <v>156</v>
      </c>
      <c r="J50">
        <v>22887</v>
      </c>
      <c r="K50">
        <v>0.75</v>
      </c>
      <c r="L50">
        <v>22208</v>
      </c>
      <c r="M50">
        <v>0.73</v>
      </c>
      <c r="O50" s="50" t="s">
        <v>70</v>
      </c>
      <c r="P50" s="50" t="s">
        <v>70</v>
      </c>
      <c r="Q50" s="50" t="s">
        <v>70</v>
      </c>
      <c r="R50" s="50" t="s">
        <v>70</v>
      </c>
    </row>
    <row r="51" spans="1:18" ht="15" x14ac:dyDescent="0.25">
      <c r="A51" t="s">
        <v>88</v>
      </c>
      <c r="B51" t="s">
        <v>153</v>
      </c>
      <c r="C51">
        <v>28971</v>
      </c>
      <c r="D51">
        <v>0.66</v>
      </c>
      <c r="E51">
        <f t="shared" si="0"/>
        <v>66</v>
      </c>
      <c r="F51">
        <v>24985</v>
      </c>
      <c r="G51">
        <v>0.65</v>
      </c>
      <c r="I51" t="s">
        <v>156</v>
      </c>
      <c r="J51">
        <v>24232</v>
      </c>
      <c r="K51">
        <v>0.64</v>
      </c>
      <c r="L51">
        <v>21967</v>
      </c>
      <c r="M51">
        <v>0.63</v>
      </c>
      <c r="O51" s="50">
        <f t="shared" si="5"/>
        <v>19.55678441729944</v>
      </c>
      <c r="P51" s="50">
        <f t="shared" si="6"/>
        <v>2.0000000000000018</v>
      </c>
      <c r="Q51" s="50">
        <f t="shared" si="7"/>
        <v>13.738790003186599</v>
      </c>
      <c r="R51" s="50">
        <f t="shared" si="8"/>
        <v>2.0000000000000018</v>
      </c>
    </row>
    <row r="52" spans="1:18" ht="15" x14ac:dyDescent="0.25">
      <c r="A52" t="s">
        <v>87</v>
      </c>
      <c r="B52" t="s">
        <v>142</v>
      </c>
      <c r="C52" s="52">
        <f>AVERAGE(C54:C62)</f>
        <v>31529.222222222223</v>
      </c>
      <c r="D52" s="52">
        <f t="shared" ref="D52:G52" si="12">AVERAGE(D54:D62)</f>
        <v>0.70666666666666655</v>
      </c>
      <c r="E52">
        <f t="shared" si="0"/>
        <v>70.666666666666657</v>
      </c>
      <c r="F52" s="52">
        <f t="shared" si="12"/>
        <v>24519</v>
      </c>
      <c r="G52" s="52">
        <f t="shared" si="12"/>
        <v>0.70444444444444443</v>
      </c>
      <c r="H52" s="52"/>
      <c r="I52" t="s">
        <v>156</v>
      </c>
      <c r="J52" s="52">
        <f>AVERAGE(J54:J62)</f>
        <v>26413.111111111109</v>
      </c>
      <c r="K52" s="52">
        <f>AVERAGE(K54:K62)</f>
        <v>0.69</v>
      </c>
      <c r="L52" s="52">
        <f>AVERAGE(L54:L62)</f>
        <v>20624.888888888891</v>
      </c>
      <c r="M52" s="52">
        <f>AVERAGE(M54:M62)</f>
        <v>0.67666666666666664</v>
      </c>
      <c r="O52" s="50">
        <f t="shared" si="5"/>
        <v>19.369589177092195</v>
      </c>
      <c r="P52" s="50">
        <f t="shared" si="6"/>
        <v>1.6666666666666607</v>
      </c>
      <c r="Q52" s="50">
        <f t="shared" si="7"/>
        <v>18.880640434426574</v>
      </c>
      <c r="R52" s="50">
        <f t="shared" si="8"/>
        <v>2.777777777777779</v>
      </c>
    </row>
    <row r="53" spans="1:18" ht="15" x14ac:dyDescent="0.25">
      <c r="O53" s="50"/>
      <c r="P53" s="50"/>
      <c r="Q53" s="50"/>
      <c r="R53" s="50"/>
    </row>
    <row r="54" spans="1:18" ht="15" x14ac:dyDescent="0.25">
      <c r="A54" t="s">
        <v>86</v>
      </c>
      <c r="B54" t="s">
        <v>153</v>
      </c>
      <c r="C54">
        <v>29418</v>
      </c>
      <c r="D54">
        <v>0.76</v>
      </c>
      <c r="E54">
        <f t="shared" si="0"/>
        <v>76</v>
      </c>
      <c r="F54">
        <v>25422</v>
      </c>
      <c r="G54">
        <v>0.76</v>
      </c>
      <c r="I54" t="s">
        <v>156</v>
      </c>
      <c r="J54">
        <v>24402</v>
      </c>
      <c r="K54">
        <v>0.69</v>
      </c>
      <c r="L54">
        <v>19603</v>
      </c>
      <c r="M54">
        <v>0.68</v>
      </c>
      <c r="O54" s="50">
        <f t="shared" si="5"/>
        <v>20.555692156380626</v>
      </c>
      <c r="P54" s="50">
        <f t="shared" si="6"/>
        <v>7.0000000000000062</v>
      </c>
      <c r="Q54" s="50">
        <f t="shared" si="7"/>
        <v>29.684232005305311</v>
      </c>
      <c r="R54" s="50">
        <f t="shared" si="8"/>
        <v>7.9999999999999964</v>
      </c>
    </row>
    <row r="55" spans="1:18" ht="15" x14ac:dyDescent="0.25">
      <c r="A55" t="s">
        <v>85</v>
      </c>
      <c r="B55" t="s">
        <v>153</v>
      </c>
      <c r="C55">
        <v>33970</v>
      </c>
      <c r="D55">
        <v>0.76</v>
      </c>
      <c r="E55">
        <f t="shared" si="0"/>
        <v>76</v>
      </c>
      <c r="F55">
        <v>25905</v>
      </c>
      <c r="G55">
        <v>0.75</v>
      </c>
      <c r="I55" t="s">
        <v>156</v>
      </c>
      <c r="J55">
        <v>26670</v>
      </c>
      <c r="K55">
        <v>0.78</v>
      </c>
      <c r="L55">
        <v>20688</v>
      </c>
      <c r="M55">
        <v>0.77</v>
      </c>
      <c r="O55" s="50">
        <f t="shared" si="5"/>
        <v>27.371578552680916</v>
      </c>
      <c r="P55" s="50">
        <f t="shared" si="6"/>
        <v>-2.0000000000000018</v>
      </c>
      <c r="Q55" s="50">
        <f t="shared" si="7"/>
        <v>25.217517401392108</v>
      </c>
      <c r="R55" s="50">
        <f t="shared" si="8"/>
        <v>-2.0000000000000018</v>
      </c>
    </row>
    <row r="56" spans="1:18" ht="15" x14ac:dyDescent="0.25">
      <c r="A56" t="s">
        <v>84</v>
      </c>
      <c r="B56" t="s">
        <v>153</v>
      </c>
      <c r="C56">
        <v>30248</v>
      </c>
      <c r="D56">
        <v>0.73</v>
      </c>
      <c r="E56">
        <f t="shared" si="0"/>
        <v>73</v>
      </c>
      <c r="F56">
        <v>24340</v>
      </c>
      <c r="G56">
        <v>0.73</v>
      </c>
      <c r="I56" t="s">
        <v>156</v>
      </c>
      <c r="J56">
        <v>25882</v>
      </c>
      <c r="K56">
        <v>0.72</v>
      </c>
      <c r="L56">
        <v>20675</v>
      </c>
      <c r="M56">
        <v>0.69</v>
      </c>
      <c r="O56" s="50">
        <f t="shared" si="5"/>
        <v>16.86886639363264</v>
      </c>
      <c r="P56" s="50">
        <f t="shared" si="6"/>
        <v>1.0000000000000009</v>
      </c>
      <c r="Q56" s="50">
        <f t="shared" si="7"/>
        <v>17.726723095525998</v>
      </c>
      <c r="R56" s="50">
        <f t="shared" si="8"/>
        <v>4.0000000000000036</v>
      </c>
    </row>
    <row r="57" spans="1:18" ht="15" x14ac:dyDescent="0.25">
      <c r="A57" t="s">
        <v>83</v>
      </c>
      <c r="B57" t="s">
        <v>153</v>
      </c>
      <c r="C57">
        <v>39108</v>
      </c>
      <c r="D57">
        <v>0.8</v>
      </c>
      <c r="E57">
        <f t="shared" si="0"/>
        <v>80</v>
      </c>
      <c r="F57">
        <v>26571</v>
      </c>
      <c r="G57">
        <v>0.8</v>
      </c>
      <c r="I57" t="s">
        <v>156</v>
      </c>
      <c r="J57">
        <v>32385</v>
      </c>
      <c r="K57">
        <v>0.79</v>
      </c>
      <c r="L57">
        <v>22309</v>
      </c>
      <c r="M57">
        <v>0.78</v>
      </c>
      <c r="O57" s="50">
        <f t="shared" si="5"/>
        <v>20.759610930986568</v>
      </c>
      <c r="P57" s="50">
        <f t="shared" si="6"/>
        <v>1.0000000000000009</v>
      </c>
      <c r="Q57" s="50">
        <f t="shared" si="7"/>
        <v>19.104397328432469</v>
      </c>
      <c r="R57" s="50">
        <f t="shared" si="8"/>
        <v>2.0000000000000018</v>
      </c>
    </row>
    <row r="58" spans="1:18" ht="15" x14ac:dyDescent="0.25">
      <c r="A58" t="s">
        <v>82</v>
      </c>
      <c r="B58" t="s">
        <v>153</v>
      </c>
      <c r="C58">
        <v>30144</v>
      </c>
      <c r="D58">
        <v>0.63</v>
      </c>
      <c r="E58">
        <f t="shared" si="0"/>
        <v>63</v>
      </c>
      <c r="F58">
        <v>25022</v>
      </c>
      <c r="G58">
        <v>0.63</v>
      </c>
      <c r="I58" t="s">
        <v>156</v>
      </c>
      <c r="J58">
        <v>26794</v>
      </c>
      <c r="K58">
        <v>0.64</v>
      </c>
      <c r="L58">
        <v>20697</v>
      </c>
      <c r="M58">
        <v>0.63</v>
      </c>
      <c r="O58" s="50">
        <f t="shared" si="5"/>
        <v>12.502799134134507</v>
      </c>
      <c r="P58" s="50">
        <f t="shared" si="6"/>
        <v>-1.0000000000000009</v>
      </c>
      <c r="Q58" s="50">
        <f t="shared" si="7"/>
        <v>20.896748321012705</v>
      </c>
      <c r="R58" s="50">
        <f t="shared" si="8"/>
        <v>0</v>
      </c>
    </row>
    <row r="59" spans="1:18" ht="15" x14ac:dyDescent="0.25">
      <c r="A59" t="s">
        <v>81</v>
      </c>
      <c r="B59" t="s">
        <v>153</v>
      </c>
      <c r="C59">
        <v>25997</v>
      </c>
      <c r="D59">
        <v>0.57999999999999996</v>
      </c>
      <c r="E59">
        <f t="shared" si="0"/>
        <v>57.999999999999993</v>
      </c>
      <c r="F59">
        <v>22028</v>
      </c>
      <c r="G59">
        <v>0.57999999999999996</v>
      </c>
      <c r="I59" t="s">
        <v>156</v>
      </c>
      <c r="J59">
        <v>20561</v>
      </c>
      <c r="K59">
        <v>0.54</v>
      </c>
      <c r="L59">
        <v>20155</v>
      </c>
      <c r="M59">
        <v>0.51</v>
      </c>
      <c r="O59" s="50">
        <f t="shared" si="5"/>
        <v>26.438402801420164</v>
      </c>
      <c r="P59" s="50">
        <f t="shared" si="6"/>
        <v>3.9999999999999925</v>
      </c>
      <c r="Q59" s="50">
        <f t="shared" si="7"/>
        <v>9.2929794095757874</v>
      </c>
      <c r="R59" s="50">
        <f t="shared" si="8"/>
        <v>6.9999999999999947</v>
      </c>
    </row>
    <row r="60" spans="1:18" ht="15" x14ac:dyDescent="0.25">
      <c r="A60" t="s">
        <v>80</v>
      </c>
      <c r="B60" t="s">
        <v>153</v>
      </c>
      <c r="C60">
        <v>36426</v>
      </c>
      <c r="D60">
        <v>0.72</v>
      </c>
      <c r="E60">
        <f t="shared" si="0"/>
        <v>72</v>
      </c>
      <c r="F60">
        <v>26415</v>
      </c>
      <c r="G60">
        <v>0.71</v>
      </c>
      <c r="I60" t="s">
        <v>156</v>
      </c>
      <c r="J60">
        <v>29207</v>
      </c>
      <c r="K60">
        <v>0.71</v>
      </c>
      <c r="L60">
        <v>22251</v>
      </c>
      <c r="M60">
        <v>0.71</v>
      </c>
      <c r="O60" s="50">
        <f t="shared" si="5"/>
        <v>24.716677508816378</v>
      </c>
      <c r="P60" s="50">
        <f t="shared" si="6"/>
        <v>1.0000000000000009</v>
      </c>
      <c r="Q60" s="50">
        <f t="shared" si="7"/>
        <v>18.71376567345288</v>
      </c>
      <c r="R60" s="50">
        <f t="shared" si="8"/>
        <v>0</v>
      </c>
    </row>
    <row r="61" spans="1:18" ht="15" x14ac:dyDescent="0.25">
      <c r="A61" t="s">
        <v>79</v>
      </c>
      <c r="B61" t="s">
        <v>153</v>
      </c>
      <c r="C61">
        <v>31187</v>
      </c>
      <c r="D61">
        <v>0.75</v>
      </c>
      <c r="E61">
        <f t="shared" si="0"/>
        <v>75</v>
      </c>
      <c r="F61">
        <v>23402</v>
      </c>
      <c r="G61">
        <v>0.75</v>
      </c>
      <c r="I61" t="s">
        <v>156</v>
      </c>
      <c r="J61">
        <v>24500</v>
      </c>
      <c r="K61">
        <v>0.74</v>
      </c>
      <c r="L61">
        <v>19547</v>
      </c>
      <c r="M61">
        <v>0.73</v>
      </c>
      <c r="O61" s="50">
        <f t="shared" si="5"/>
        <v>27.293877551020408</v>
      </c>
      <c r="P61" s="50">
        <f t="shared" si="6"/>
        <v>1.0000000000000009</v>
      </c>
      <c r="Q61" s="50">
        <f t="shared" si="7"/>
        <v>19.721696424003685</v>
      </c>
      <c r="R61" s="50">
        <f t="shared" si="8"/>
        <v>2.0000000000000018</v>
      </c>
    </row>
    <row r="62" spans="1:18" ht="15" x14ac:dyDescent="0.25">
      <c r="A62" t="s">
        <v>78</v>
      </c>
      <c r="B62" t="s">
        <v>153</v>
      </c>
      <c r="C62">
        <v>27265</v>
      </c>
      <c r="D62">
        <v>0.63</v>
      </c>
      <c r="E62">
        <f t="shared" si="0"/>
        <v>63</v>
      </c>
      <c r="F62">
        <v>21566</v>
      </c>
      <c r="G62">
        <v>0.63</v>
      </c>
      <c r="I62" t="s">
        <v>156</v>
      </c>
      <c r="J62">
        <v>27317</v>
      </c>
      <c r="K62">
        <v>0.6</v>
      </c>
      <c r="L62">
        <v>19699</v>
      </c>
      <c r="M62">
        <v>0.59</v>
      </c>
      <c r="O62" s="50">
        <f t="shared" si="5"/>
        <v>-0.19035765274371272</v>
      </c>
      <c r="P62" s="50">
        <f t="shared" si="6"/>
        <v>3.0000000000000027</v>
      </c>
      <c r="Q62" s="50">
        <f t="shared" si="7"/>
        <v>9.477638458805016</v>
      </c>
      <c r="R62" s="50">
        <f t="shared" si="8"/>
        <v>4.0000000000000036</v>
      </c>
    </row>
    <row r="63" spans="1:18" ht="15" x14ac:dyDescent="0.25">
      <c r="A63" t="s">
        <v>77</v>
      </c>
      <c r="B63" t="s">
        <v>153</v>
      </c>
      <c r="C63">
        <v>22964</v>
      </c>
      <c r="D63">
        <v>0.67</v>
      </c>
      <c r="E63">
        <f t="shared" si="0"/>
        <v>67</v>
      </c>
      <c r="F63">
        <v>22797</v>
      </c>
      <c r="G63">
        <v>0.67</v>
      </c>
      <c r="I63" t="s">
        <v>156</v>
      </c>
      <c r="J63" t="s">
        <v>70</v>
      </c>
      <c r="K63" t="s">
        <v>70</v>
      </c>
      <c r="L63" t="s">
        <v>70</v>
      </c>
      <c r="M63" t="s">
        <v>70</v>
      </c>
      <c r="O63" s="50" t="s">
        <v>70</v>
      </c>
      <c r="P63" s="50" t="s">
        <v>70</v>
      </c>
      <c r="Q63" s="50" t="s">
        <v>70</v>
      </c>
      <c r="R63" s="50" t="s">
        <v>70</v>
      </c>
    </row>
    <row r="67" spans="1:1" x14ac:dyDescent="0.2">
      <c r="A67" t="s">
        <v>76</v>
      </c>
    </row>
    <row r="68" spans="1:1" x14ac:dyDescent="0.2">
      <c r="A68" t="s">
        <v>75</v>
      </c>
    </row>
    <row r="69" spans="1:1" x14ac:dyDescent="0.2">
      <c r="A69" t="s">
        <v>74</v>
      </c>
    </row>
    <row r="70" spans="1:1" x14ac:dyDescent="0.2">
      <c r="A70" t="s">
        <v>73</v>
      </c>
    </row>
    <row r="71" spans="1:1" x14ac:dyDescent="0.2">
      <c r="A71" t="s">
        <v>150</v>
      </c>
    </row>
    <row r="72" spans="1:1" x14ac:dyDescent="0.2">
      <c r="A72" t="s">
        <v>151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Table 72</vt:lpstr>
      <vt:lpstr>CollegeInSight_1213</vt:lpstr>
      <vt:lpstr>CollegeInSight_1314</vt:lpstr>
      <vt:lpstr>CollegeInSight_1415</vt:lpstr>
      <vt:lpstr>CollegeInSight_1516</vt:lpstr>
      <vt:lpstr>'Table 72'!Print_Area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2011-06-23T15:46:03Z</cp:lastPrinted>
  <dcterms:created xsi:type="dcterms:W3CDTF">2011-06-23T13:10:12Z</dcterms:created>
  <dcterms:modified xsi:type="dcterms:W3CDTF">2019-07-02T14:08:36Z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2018-10-08T18:44:58.7230084Z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