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priver3651005261.sharepoint.com/sites/Hub-PSE-Main/CCDLPSEPOSSASAP/SAPS/SAPS/RCP/RCP Annual Meetings/RCP Annual Meeting 2026/"/>
    </mc:Choice>
  </mc:AlternateContent>
  <xr:revisionPtr revIDLastSave="144" documentId="8_{FCE5DE78-5E37-4258-B0FD-82E5053E7AF6}" xr6:coauthVersionLast="47" xr6:coauthVersionMax="47" xr10:uidLastSave="{A57A02AD-BDED-477D-ADC4-AF0D7095494A}"/>
  <bookViews>
    <workbookView xWindow="-120" yWindow="-120" windowWidth="29040" windowHeight="15720" xr2:uid="{1BC293C2-CAAD-42BB-9575-AA151698826A}"/>
  </bookViews>
  <sheets>
    <sheet name="Payments" sheetId="1" r:id="rId1"/>
    <sheet name="Chart3" sheetId="5" state="hidden" r:id="rId2"/>
    <sheet name="Sheet1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1" i="1" l="1"/>
  <c r="D17" i="1"/>
  <c r="D13" i="1"/>
  <c r="D9" i="1"/>
  <c r="D39" i="1" l="1"/>
  <c r="D31" i="1"/>
  <c r="D27" i="1"/>
  <c r="G13" i="1"/>
  <c r="D21" i="1" l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0" i="1"/>
  <c r="G30" i="1" s="1"/>
  <c r="F29" i="1"/>
  <c r="G29" i="1" s="1"/>
  <c r="F26" i="1"/>
  <c r="G26" i="1" s="1"/>
  <c r="F25" i="1"/>
  <c r="G25" i="1" s="1"/>
  <c r="F24" i="1"/>
  <c r="G24" i="1" s="1"/>
  <c r="F23" i="1"/>
  <c r="G23" i="1" s="1"/>
  <c r="F20" i="1"/>
  <c r="G20" i="1" s="1"/>
  <c r="F19" i="1"/>
  <c r="G19" i="1" s="1"/>
  <c r="G21" i="1" s="1"/>
  <c r="F16" i="1"/>
  <c r="G16" i="1" s="1"/>
  <c r="F15" i="1"/>
  <c r="G15" i="1" s="1"/>
  <c r="F12" i="1"/>
  <c r="G12" i="1" s="1"/>
  <c r="F11" i="1"/>
  <c r="G11" i="1" s="1"/>
  <c r="F8" i="1"/>
  <c r="G8" i="1" s="1"/>
  <c r="F7" i="1"/>
  <c r="G7" i="1" s="1"/>
  <c r="F6" i="1"/>
  <c r="G6" i="1" s="1"/>
  <c r="F5" i="1"/>
  <c r="G5" i="1" s="1"/>
  <c r="F4" i="1"/>
  <c r="G4" i="1" s="1"/>
  <c r="F3" i="1"/>
  <c r="G3" i="1" s="1"/>
  <c r="F2" i="1"/>
  <c r="G2" i="1" s="1"/>
  <c r="G31" i="1" l="1"/>
  <c r="G39" i="1"/>
  <c r="G17" i="1"/>
  <c r="G9" i="1"/>
  <c r="G27" i="1"/>
  <c r="G43" i="1" l="1"/>
</calcChain>
</file>

<file path=xl/sharedStrings.xml><?xml version="1.0" encoding="utf-8"?>
<sst xmlns="http://schemas.openxmlformats.org/spreadsheetml/2006/main" count="131" uniqueCount="56">
  <si>
    <t>State Providing Service</t>
  </si>
  <si>
    <t>Institution</t>
  </si>
  <si>
    <t>Program</t>
  </si>
  <si>
    <t>Students</t>
  </si>
  <si>
    <t>State of Student</t>
  </si>
  <si>
    <t>Contract Fee</t>
  </si>
  <si>
    <t>Total Tuition</t>
  </si>
  <si>
    <t>Louisiana</t>
  </si>
  <si>
    <t>Louisiana State University CVM</t>
  </si>
  <si>
    <t>Veterinary</t>
  </si>
  <si>
    <t>AR</t>
  </si>
  <si>
    <t>Louisiana State University HSC</t>
  </si>
  <si>
    <t>Dentistry</t>
  </si>
  <si>
    <t>Oklahoma</t>
  </si>
  <si>
    <t>Northeastern State University</t>
  </si>
  <si>
    <t>Optometry</t>
  </si>
  <si>
    <t>Tennessee</t>
  </si>
  <si>
    <t>Meharry Medical College</t>
  </si>
  <si>
    <t>Southern College of Optometry</t>
  </si>
  <si>
    <t>University of Tennessee</t>
  </si>
  <si>
    <t>Texas</t>
  </si>
  <si>
    <t>The Texas A&amp;M Health Science Center</t>
  </si>
  <si>
    <t>Arkansas Total</t>
  </si>
  <si>
    <t>Georgia</t>
  </si>
  <si>
    <t>University of Georgia</t>
  </si>
  <si>
    <t>DE</t>
  </si>
  <si>
    <t>Oklahoma State University</t>
  </si>
  <si>
    <t>Delaware Total</t>
  </si>
  <si>
    <t>Alabama</t>
  </si>
  <si>
    <t>University of Alabama at Birmingham</t>
  </si>
  <si>
    <t>GA</t>
  </si>
  <si>
    <t>Georgia Total</t>
  </si>
  <si>
    <t>Auburn University</t>
  </si>
  <si>
    <t>KY</t>
  </si>
  <si>
    <t>Tuskegee University</t>
  </si>
  <si>
    <t>Kentucky Total</t>
  </si>
  <si>
    <t>LA</t>
  </si>
  <si>
    <t>University of Houston</t>
  </si>
  <si>
    <t>Louisiana Total</t>
  </si>
  <si>
    <t>MS</t>
  </si>
  <si>
    <t>Mississippi Total</t>
  </si>
  <si>
    <t>SC</t>
  </si>
  <si>
    <t>Kentucky</t>
  </si>
  <si>
    <t>University of Pikeville</t>
  </si>
  <si>
    <t>Mississippi</t>
  </si>
  <si>
    <t>Mississippi State University</t>
  </si>
  <si>
    <t>South Carolina Total</t>
  </si>
  <si>
    <t>Total Students:</t>
  </si>
  <si>
    <t>2025-2026</t>
  </si>
  <si>
    <t xml:space="preserve"> </t>
  </si>
  <si>
    <t>Flow Through Total</t>
  </si>
  <si>
    <t>Dentistry:</t>
  </si>
  <si>
    <t>Optometry:</t>
  </si>
  <si>
    <t>Osteopathy:</t>
  </si>
  <si>
    <t>Podiatry:</t>
  </si>
  <si>
    <t>Veterinary: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</si>
</sst>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"/>
    <numFmt numFmtId="166" formatCode="&quot;$&quot;#,##0.00"/>
  </numFmts>
  <fonts count="3" x14ac:knownFonts="1">
    <font>
      <sz val="11"/>
      <color theme="1"/>
      <name val="Aptos Narrow"/>
      <family val="2"/>
      <scheme val="minor"/>
    </font>
    <font>
      <b/>
      <sz val="9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/>
    <xf numFmtId="165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64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65" fontId="1" fillId="0" borderId="0" xfId="0" applyNumberFormat="1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165" fontId="2" fillId="2" borderId="0" xfId="0" applyNumberFormat="1" applyFont="1" applyFill="1"/>
    <xf numFmtId="0" fontId="2" fillId="2" borderId="0" xfId="0" applyFont="1" applyFill="1" applyAlignment="1">
      <alignment horizontal="center"/>
    </xf>
    <xf numFmtId="3" fontId="2" fillId="2" borderId="0" xfId="0" applyNumberFormat="1" applyFont="1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6" fontId="1" fillId="0" borderId="0" xfId="0" applyNumberFormat="1" applyFont="1" applyAlignment="1">
      <alignment horizontal="center" vertical="center"/>
    </xf>
    <xf numFmtId="166" fontId="2" fillId="0" borderId="0" xfId="0" applyNumberFormat="1" applyFont="1"/>
    <xf numFmtId="166" fontId="1" fillId="0" borderId="0" xfId="0" applyNumberFormat="1" applyFont="1"/>
    <xf numFmtId="166" fontId="1" fillId="0" borderId="1" xfId="0" applyNumberFormat="1" applyFont="1" applyBorder="1" applyAlignment="1">
      <alignment vertical="center"/>
    </xf>
    <xf numFmtId="166" fontId="2" fillId="0" borderId="0" xfId="0" applyNumberFormat="1" applyFont="1" applyAlignment="1">
      <alignment horizontal="left" vertical="center"/>
    </xf>
    <xf numFmtId="166" fontId="0" fillId="0" borderId="0" xfId="0" applyNumberFormat="1"/>
    <xf numFmtId="16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Tuition Paid per State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948469932752435E-2"/>
          <c:y val="0.2847365161521806"/>
          <c:w val="0.55245570523826371"/>
          <c:h val="0.561516939440177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elete val="1"/>
          </c:dLbls>
          <c:cat>
            <c:strRef>
              <c:f>Sheet1!$A$1:$G$1</c:f>
              <c:strCache>
                <c:ptCount val="7"/>
                <c:pt idx="0">
                  <c:v>DE</c:v>
                </c:pt>
                <c:pt idx="1">
                  <c:v>LA</c:v>
                </c:pt>
                <c:pt idx="2">
                  <c:v>MS</c:v>
                </c:pt>
                <c:pt idx="3">
                  <c:v>GA</c:v>
                </c:pt>
                <c:pt idx="4">
                  <c:v>AR</c:v>
                </c:pt>
                <c:pt idx="5">
                  <c:v>KY</c:v>
                </c:pt>
                <c:pt idx="6">
                  <c:v>SC</c:v>
                </c:pt>
              </c:strCache>
            </c:strRef>
          </c:cat>
          <c:val>
            <c:numRef>
              <c:f>Sheet1!$A$2:$G$2</c:f>
              <c:numCache>
                <c:formatCode>"$"#,##0.00</c:formatCode>
                <c:ptCount val="7"/>
                <c:pt idx="0">
                  <c:v>480506</c:v>
                </c:pt>
                <c:pt idx="1">
                  <c:v>656704</c:v>
                </c:pt>
                <c:pt idx="2">
                  <c:v>720256</c:v>
                </c:pt>
                <c:pt idx="3">
                  <c:v>720256</c:v>
                </c:pt>
                <c:pt idx="4">
                  <c:v>4593795.5</c:v>
                </c:pt>
                <c:pt idx="5">
                  <c:v>5895439</c:v>
                </c:pt>
                <c:pt idx="6">
                  <c:v>6896996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52-401E-90E6-02A95E168B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54912719"/>
        <c:axId val="354913199"/>
      </c:barChart>
      <c:catAx>
        <c:axId val="3549127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913199"/>
        <c:crosses val="autoZero"/>
        <c:auto val="1"/>
        <c:lblAlgn val="ctr"/>
        <c:lblOffset val="100"/>
        <c:noMultiLvlLbl val="0"/>
      </c:catAx>
      <c:valAx>
        <c:axId val="354913199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&quot;$&quot;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912719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24962929462437386"/>
                <c:y val="0.88890892822323941"/>
              </c:manualLayout>
            </c:layout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9613F7F-E8A1-4013-9508-86E2888B26A0}">
  <sheetPr/>
  <sheetViews>
    <sheetView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214" cy="62876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AF50F4-CED6-674C-0321-10C26CFE429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39F3-C7C6-4476-A80A-29794E8C21E7}">
  <dimension ref="A1:G84"/>
  <sheetViews>
    <sheetView tabSelected="1" topLeftCell="A17" workbookViewId="0">
      <selection activeCell="G39" sqref="G39"/>
    </sheetView>
  </sheetViews>
  <sheetFormatPr defaultRowHeight="15" x14ac:dyDescent="0.25"/>
  <cols>
    <col min="1" max="1" width="12.28515625" style="5" customWidth="1"/>
    <col min="2" max="2" width="34" style="5" customWidth="1"/>
    <col min="3" max="3" width="9.5703125" style="5" customWidth="1"/>
    <col min="4" max="4" width="8.7109375" style="5"/>
    <col min="5" max="5" width="9" style="7" customWidth="1"/>
    <col min="6" max="6" width="8.7109375" style="5"/>
    <col min="7" max="7" width="15.7109375" style="33" customWidth="1"/>
    <col min="11" max="11" width="12.42578125" bestFit="1" customWidth="1"/>
    <col min="12" max="13" width="10.85546875" bestFit="1" customWidth="1"/>
    <col min="14" max="14" width="12.42578125" bestFit="1" customWidth="1"/>
    <col min="15" max="16" width="10.85546875" bestFit="1" customWidth="1"/>
    <col min="17" max="17" width="12.42578125" bestFit="1" customWidth="1"/>
  </cols>
  <sheetData>
    <row r="1" spans="1:7" ht="33.7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2" t="s">
        <v>6</v>
      </c>
    </row>
    <row r="2" spans="1:7" x14ac:dyDescent="0.25">
      <c r="A2" s="3" t="s">
        <v>7</v>
      </c>
      <c r="B2" s="4" t="s">
        <v>8</v>
      </c>
      <c r="C2" s="5" t="s">
        <v>9</v>
      </c>
      <c r="D2" s="6">
        <v>36</v>
      </c>
      <c r="E2" s="7" t="s">
        <v>10</v>
      </c>
      <c r="F2" s="8">
        <f>B48</f>
        <v>36962</v>
      </c>
      <c r="G2" s="33">
        <f t="shared" ref="G2:G8" si="0">+D2*F2</f>
        <v>1330632</v>
      </c>
    </row>
    <row r="3" spans="1:7" x14ac:dyDescent="0.25">
      <c r="A3" s="3" t="s">
        <v>7</v>
      </c>
      <c r="B3" s="4" t="s">
        <v>11</v>
      </c>
      <c r="C3" s="5" t="s">
        <v>12</v>
      </c>
      <c r="D3" s="6">
        <v>13</v>
      </c>
      <c r="E3" s="7" t="s">
        <v>10</v>
      </c>
      <c r="F3" s="8">
        <f>B44</f>
        <v>24163</v>
      </c>
      <c r="G3" s="33">
        <f t="shared" si="0"/>
        <v>314119</v>
      </c>
    </row>
    <row r="4" spans="1:7" x14ac:dyDescent="0.25">
      <c r="A4" s="3" t="s">
        <v>13</v>
      </c>
      <c r="B4" s="4" t="s">
        <v>14</v>
      </c>
      <c r="C4" s="5" t="s">
        <v>15</v>
      </c>
      <c r="D4" s="6">
        <v>8</v>
      </c>
      <c r="E4" s="7" t="s">
        <v>10</v>
      </c>
      <c r="F4" s="10">
        <f>B45</f>
        <v>21184</v>
      </c>
      <c r="G4" s="33">
        <f t="shared" si="0"/>
        <v>169472</v>
      </c>
    </row>
    <row r="5" spans="1:7" x14ac:dyDescent="0.25">
      <c r="A5" s="3" t="s">
        <v>16</v>
      </c>
      <c r="B5" s="4" t="s">
        <v>17</v>
      </c>
      <c r="C5" s="5" t="s">
        <v>12</v>
      </c>
      <c r="D5" s="6">
        <v>4</v>
      </c>
      <c r="E5" s="7" t="s">
        <v>10</v>
      </c>
      <c r="F5" s="8">
        <f>B44</f>
        <v>24163</v>
      </c>
      <c r="G5" s="33">
        <f t="shared" si="0"/>
        <v>96652</v>
      </c>
    </row>
    <row r="6" spans="1:7" x14ac:dyDescent="0.25">
      <c r="A6" s="3" t="s">
        <v>16</v>
      </c>
      <c r="B6" s="4" t="s">
        <v>18</v>
      </c>
      <c r="C6" s="5" t="s">
        <v>15</v>
      </c>
      <c r="D6" s="6">
        <v>20</v>
      </c>
      <c r="E6" s="7" t="s">
        <v>10</v>
      </c>
      <c r="F6" s="8">
        <f>B45</f>
        <v>21184</v>
      </c>
      <c r="G6" s="33">
        <f t="shared" si="0"/>
        <v>423680</v>
      </c>
    </row>
    <row r="7" spans="1:7" x14ac:dyDescent="0.25">
      <c r="A7" s="3" t="s">
        <v>16</v>
      </c>
      <c r="B7" s="4" t="s">
        <v>19</v>
      </c>
      <c r="C7" s="5" t="s">
        <v>12</v>
      </c>
      <c r="D7" s="6">
        <v>90</v>
      </c>
      <c r="E7" s="7" t="s">
        <v>10</v>
      </c>
      <c r="F7" s="8">
        <f>B44</f>
        <v>24163</v>
      </c>
      <c r="G7" s="33">
        <f t="shared" si="0"/>
        <v>2174670</v>
      </c>
    </row>
    <row r="8" spans="1:7" x14ac:dyDescent="0.25">
      <c r="A8" s="3" t="s">
        <v>20</v>
      </c>
      <c r="B8" s="4" t="s">
        <v>21</v>
      </c>
      <c r="C8" s="5" t="s">
        <v>12</v>
      </c>
      <c r="D8" s="6">
        <v>3.5</v>
      </c>
      <c r="E8" s="7" t="s">
        <v>10</v>
      </c>
      <c r="F8" s="8">
        <f>B44</f>
        <v>24163</v>
      </c>
      <c r="G8" s="33">
        <f t="shared" si="0"/>
        <v>84570.5</v>
      </c>
    </row>
    <row r="9" spans="1:7" x14ac:dyDescent="0.25">
      <c r="A9" s="11" t="s">
        <v>22</v>
      </c>
      <c r="B9" s="4"/>
      <c r="D9" s="12">
        <f>SUM(D2:D8)</f>
        <v>174.5</v>
      </c>
      <c r="F9" s="8"/>
      <c r="G9" s="34">
        <f>SUM(G2:G8)</f>
        <v>4593795.5</v>
      </c>
    </row>
    <row r="10" spans="1:7" x14ac:dyDescent="0.25">
      <c r="A10" s="3"/>
      <c r="B10" s="4"/>
      <c r="D10" s="6"/>
      <c r="F10" s="8"/>
    </row>
    <row r="11" spans="1:7" x14ac:dyDescent="0.25">
      <c r="A11" s="3" t="s">
        <v>23</v>
      </c>
      <c r="B11" s="4" t="s">
        <v>24</v>
      </c>
      <c r="C11" s="5" t="s">
        <v>9</v>
      </c>
      <c r="D11" s="6">
        <v>9</v>
      </c>
      <c r="E11" s="7" t="s">
        <v>25</v>
      </c>
      <c r="F11" s="8">
        <f>B48</f>
        <v>36962</v>
      </c>
      <c r="G11" s="33">
        <f>+D11*F11</f>
        <v>332658</v>
      </c>
    </row>
    <row r="12" spans="1:7" x14ac:dyDescent="0.25">
      <c r="A12" s="3" t="s">
        <v>13</v>
      </c>
      <c r="B12" s="4" t="s">
        <v>26</v>
      </c>
      <c r="C12" s="5" t="s">
        <v>9</v>
      </c>
      <c r="D12" s="6">
        <v>4</v>
      </c>
      <c r="E12" s="7" t="s">
        <v>25</v>
      </c>
      <c r="F12" s="8">
        <f>B48</f>
        <v>36962</v>
      </c>
      <c r="G12" s="33">
        <f>+D12*F12</f>
        <v>147848</v>
      </c>
    </row>
    <row r="13" spans="1:7" x14ac:dyDescent="0.25">
      <c r="A13" s="11" t="s">
        <v>27</v>
      </c>
      <c r="B13" s="4"/>
      <c r="D13" s="12">
        <f>SUM(D11:D12)</f>
        <v>13</v>
      </c>
      <c r="F13" s="8"/>
      <c r="G13" s="34">
        <f>SUM(G11:G12)</f>
        <v>480506</v>
      </c>
    </row>
    <row r="14" spans="1:7" x14ac:dyDescent="0.25">
      <c r="A14" s="3"/>
      <c r="B14" s="4"/>
      <c r="D14" s="6"/>
      <c r="F14" s="8"/>
    </row>
    <row r="15" spans="1:7" x14ac:dyDescent="0.25">
      <c r="A15" s="3" t="s">
        <v>28</v>
      </c>
      <c r="B15" s="4" t="s">
        <v>29</v>
      </c>
      <c r="C15" s="5" t="s">
        <v>15</v>
      </c>
      <c r="D15" s="6">
        <v>10</v>
      </c>
      <c r="E15" s="7" t="s">
        <v>30</v>
      </c>
      <c r="F15" s="8">
        <f>B45</f>
        <v>21184</v>
      </c>
      <c r="G15" s="33">
        <f>+D15*F15</f>
        <v>211840</v>
      </c>
    </row>
    <row r="16" spans="1:7" x14ac:dyDescent="0.25">
      <c r="A16" s="3" t="s">
        <v>16</v>
      </c>
      <c r="B16" s="4" t="s">
        <v>18</v>
      </c>
      <c r="C16" s="5" t="s">
        <v>15</v>
      </c>
      <c r="D16" s="6">
        <v>24</v>
      </c>
      <c r="E16" s="7" t="s">
        <v>30</v>
      </c>
      <c r="F16" s="8">
        <f>B45</f>
        <v>21184</v>
      </c>
      <c r="G16" s="33">
        <f>+D16*F16</f>
        <v>508416</v>
      </c>
    </row>
    <row r="17" spans="1:7" x14ac:dyDescent="0.25">
      <c r="A17" s="11" t="s">
        <v>31</v>
      </c>
      <c r="B17" s="4"/>
      <c r="D17" s="12">
        <f>SUM(D15:D16)</f>
        <v>34</v>
      </c>
      <c r="F17" s="8"/>
      <c r="G17" s="34">
        <f>SUM(G15:G16)</f>
        <v>720256</v>
      </c>
    </row>
    <row r="18" spans="1:7" x14ac:dyDescent="0.25">
      <c r="A18" s="3"/>
      <c r="B18" s="4"/>
      <c r="D18" s="6"/>
      <c r="F18" s="8"/>
    </row>
    <row r="19" spans="1:7" x14ac:dyDescent="0.25">
      <c r="A19" s="3" t="s">
        <v>28</v>
      </c>
      <c r="B19" s="4" t="s">
        <v>32</v>
      </c>
      <c r="C19" s="5" t="s">
        <v>9</v>
      </c>
      <c r="D19" s="6">
        <v>153.5</v>
      </c>
      <c r="E19" s="7" t="s">
        <v>33</v>
      </c>
      <c r="F19" s="8">
        <f>B48</f>
        <v>36962</v>
      </c>
      <c r="G19" s="33">
        <f>+D19*F19</f>
        <v>5673667</v>
      </c>
    </row>
    <row r="20" spans="1:7" x14ac:dyDescent="0.25">
      <c r="A20" s="3" t="s">
        <v>28</v>
      </c>
      <c r="B20" s="4" t="s">
        <v>34</v>
      </c>
      <c r="C20" s="5" t="s">
        <v>9</v>
      </c>
      <c r="D20" s="6">
        <v>6</v>
      </c>
      <c r="E20" s="7" t="s">
        <v>33</v>
      </c>
      <c r="F20" s="8">
        <f>B48</f>
        <v>36962</v>
      </c>
      <c r="G20" s="33">
        <f t="shared" ref="G20" si="1">+D20*F20</f>
        <v>221772</v>
      </c>
    </row>
    <row r="21" spans="1:7" x14ac:dyDescent="0.25">
      <c r="A21" s="11" t="s">
        <v>35</v>
      </c>
      <c r="B21" s="4"/>
      <c r="D21" s="12">
        <f>SUM(D19:D20)</f>
        <v>159.5</v>
      </c>
      <c r="F21" s="8"/>
      <c r="G21" s="34">
        <f>SUM(G19:G20)</f>
        <v>5895439</v>
      </c>
    </row>
    <row r="22" spans="1:7" x14ac:dyDescent="0.25">
      <c r="A22" s="3"/>
      <c r="B22" s="4"/>
      <c r="D22" s="6"/>
      <c r="F22" s="8"/>
    </row>
    <row r="23" spans="1:7" x14ac:dyDescent="0.25">
      <c r="A23" s="3" t="s">
        <v>28</v>
      </c>
      <c r="B23" s="4" t="s">
        <v>29</v>
      </c>
      <c r="C23" s="5" t="s">
        <v>15</v>
      </c>
      <c r="D23" s="6">
        <v>4</v>
      </c>
      <c r="E23" s="7" t="s">
        <v>36</v>
      </c>
      <c r="F23" s="8">
        <f>B45</f>
        <v>21184</v>
      </c>
      <c r="G23" s="33">
        <f>+D23*F23</f>
        <v>84736</v>
      </c>
    </row>
    <row r="24" spans="1:7" x14ac:dyDescent="0.25">
      <c r="A24" s="3" t="s">
        <v>13</v>
      </c>
      <c r="B24" s="4" t="s">
        <v>14</v>
      </c>
      <c r="C24" s="5" t="s">
        <v>15</v>
      </c>
      <c r="D24" s="6">
        <v>1</v>
      </c>
      <c r="E24" s="7" t="s">
        <v>36</v>
      </c>
      <c r="F24" s="8">
        <f>B45</f>
        <v>21184</v>
      </c>
      <c r="G24" s="33">
        <f>+D24*F24</f>
        <v>21184</v>
      </c>
    </row>
    <row r="25" spans="1:7" x14ac:dyDescent="0.25">
      <c r="A25" s="3" t="s">
        <v>16</v>
      </c>
      <c r="B25" s="4" t="s">
        <v>18</v>
      </c>
      <c r="C25" s="5" t="s">
        <v>15</v>
      </c>
      <c r="D25" s="6">
        <v>22</v>
      </c>
      <c r="E25" s="7" t="s">
        <v>36</v>
      </c>
      <c r="F25" s="8">
        <f>B45</f>
        <v>21184</v>
      </c>
      <c r="G25" s="33">
        <f>+D25*F25</f>
        <v>466048</v>
      </c>
    </row>
    <row r="26" spans="1:7" x14ac:dyDescent="0.25">
      <c r="A26" s="3" t="s">
        <v>20</v>
      </c>
      <c r="B26" s="4" t="s">
        <v>37</v>
      </c>
      <c r="C26" s="5" t="s">
        <v>15</v>
      </c>
      <c r="D26" s="6">
        <v>4</v>
      </c>
      <c r="E26" s="7" t="s">
        <v>36</v>
      </c>
      <c r="F26" s="8">
        <f>B45</f>
        <v>21184</v>
      </c>
      <c r="G26" s="33">
        <f>+D26*F26</f>
        <v>84736</v>
      </c>
    </row>
    <row r="27" spans="1:7" x14ac:dyDescent="0.25">
      <c r="A27" s="11" t="s">
        <v>38</v>
      </c>
      <c r="B27" s="4"/>
      <c r="D27" s="12">
        <f>SUM(D23:D26)</f>
        <v>31</v>
      </c>
      <c r="F27" s="8"/>
      <c r="G27" s="34">
        <f>SUM(G23:G26)</f>
        <v>656704</v>
      </c>
    </row>
    <row r="28" spans="1:7" x14ac:dyDescent="0.25">
      <c r="A28" s="3"/>
      <c r="B28" s="4"/>
      <c r="D28" s="6"/>
      <c r="F28" s="8"/>
    </row>
    <row r="29" spans="1:7" x14ac:dyDescent="0.25">
      <c r="A29" s="3" t="s">
        <v>28</v>
      </c>
      <c r="B29" s="4" t="s">
        <v>29</v>
      </c>
      <c r="C29" s="5" t="s">
        <v>15</v>
      </c>
      <c r="D29" s="6">
        <v>6</v>
      </c>
      <c r="E29" s="7" t="s">
        <v>39</v>
      </c>
      <c r="F29" s="8">
        <f>B45</f>
        <v>21184</v>
      </c>
      <c r="G29" s="33">
        <f>+D29*F29</f>
        <v>127104</v>
      </c>
    </row>
    <row r="30" spans="1:7" x14ac:dyDescent="0.25">
      <c r="A30" s="3" t="s">
        <v>16</v>
      </c>
      <c r="B30" s="4" t="s">
        <v>18</v>
      </c>
      <c r="C30" s="5" t="s">
        <v>15</v>
      </c>
      <c r="D30" s="6">
        <v>28</v>
      </c>
      <c r="E30" s="7" t="s">
        <v>39</v>
      </c>
      <c r="F30" s="8">
        <f>B45</f>
        <v>21184</v>
      </c>
      <c r="G30" s="33">
        <f>D30*F30</f>
        <v>593152</v>
      </c>
    </row>
    <row r="31" spans="1:7" x14ac:dyDescent="0.25">
      <c r="A31" s="11" t="s">
        <v>40</v>
      </c>
      <c r="B31" s="4"/>
      <c r="D31" s="12">
        <f>SUM(D29:D30)</f>
        <v>34</v>
      </c>
      <c r="F31" s="8"/>
      <c r="G31" s="34">
        <f>SUM(G29:G30)</f>
        <v>720256</v>
      </c>
    </row>
    <row r="32" spans="1:7" x14ac:dyDescent="0.25">
      <c r="A32" s="3"/>
      <c r="B32" s="4"/>
      <c r="D32" s="6"/>
      <c r="F32" s="8"/>
    </row>
    <row r="33" spans="1:7" x14ac:dyDescent="0.25">
      <c r="A33" s="3" t="s">
        <v>28</v>
      </c>
      <c r="B33" s="4" t="s">
        <v>34</v>
      </c>
      <c r="C33" s="5" t="s">
        <v>9</v>
      </c>
      <c r="D33" s="6">
        <v>22</v>
      </c>
      <c r="E33" s="7" t="s">
        <v>41</v>
      </c>
      <c r="F33" s="8">
        <f>B48</f>
        <v>36962</v>
      </c>
      <c r="G33" s="33">
        <f>+D33*F33</f>
        <v>813164</v>
      </c>
    </row>
    <row r="34" spans="1:7" x14ac:dyDescent="0.25">
      <c r="A34" s="3" t="s">
        <v>28</v>
      </c>
      <c r="B34" s="4" t="s">
        <v>29</v>
      </c>
      <c r="C34" s="5" t="s">
        <v>15</v>
      </c>
      <c r="D34" s="6">
        <v>2</v>
      </c>
      <c r="E34" s="7" t="s">
        <v>41</v>
      </c>
      <c r="F34" s="8">
        <f>B45</f>
        <v>21184</v>
      </c>
      <c r="G34" s="33">
        <f t="shared" ref="G34:G38" si="2">+D34*F34</f>
        <v>42368</v>
      </c>
    </row>
    <row r="35" spans="1:7" x14ac:dyDescent="0.25">
      <c r="A35" s="3" t="s">
        <v>23</v>
      </c>
      <c r="B35" s="4" t="s">
        <v>24</v>
      </c>
      <c r="C35" s="5" t="s">
        <v>9</v>
      </c>
      <c r="D35" s="6">
        <v>116</v>
      </c>
      <c r="E35" s="7" t="s">
        <v>41</v>
      </c>
      <c r="F35" s="8">
        <f>B48</f>
        <v>36962</v>
      </c>
      <c r="G35" s="33">
        <f t="shared" si="2"/>
        <v>4287592</v>
      </c>
    </row>
    <row r="36" spans="1:7" x14ac:dyDescent="0.25">
      <c r="A36" s="13" t="s">
        <v>42</v>
      </c>
      <c r="B36" s="14" t="s">
        <v>43</v>
      </c>
      <c r="C36" s="15" t="s">
        <v>15</v>
      </c>
      <c r="D36" s="16">
        <v>2</v>
      </c>
      <c r="E36" s="17" t="s">
        <v>41</v>
      </c>
      <c r="F36" s="18">
        <f>B45</f>
        <v>21184</v>
      </c>
      <c r="G36" s="33">
        <f t="shared" si="2"/>
        <v>42368</v>
      </c>
    </row>
    <row r="37" spans="1:7" x14ac:dyDescent="0.25">
      <c r="A37" s="3" t="s">
        <v>44</v>
      </c>
      <c r="B37" s="4" t="s">
        <v>45</v>
      </c>
      <c r="C37" s="5" t="s">
        <v>9</v>
      </c>
      <c r="D37" s="6">
        <v>40</v>
      </c>
      <c r="E37" s="7" t="s">
        <v>41</v>
      </c>
      <c r="F37" s="8">
        <f>B48</f>
        <v>36962</v>
      </c>
      <c r="G37" s="33">
        <f t="shared" si="2"/>
        <v>1478480</v>
      </c>
    </row>
    <row r="38" spans="1:7" x14ac:dyDescent="0.25">
      <c r="A38" s="3" t="s">
        <v>16</v>
      </c>
      <c r="B38" s="4" t="s">
        <v>18</v>
      </c>
      <c r="C38" s="5" t="s">
        <v>15</v>
      </c>
      <c r="D38" s="6">
        <v>11</v>
      </c>
      <c r="E38" s="7" t="s">
        <v>41</v>
      </c>
      <c r="F38" s="8">
        <f>B45</f>
        <v>21184</v>
      </c>
      <c r="G38" s="33">
        <f t="shared" si="2"/>
        <v>233024</v>
      </c>
    </row>
    <row r="39" spans="1:7" x14ac:dyDescent="0.25">
      <c r="A39" s="11" t="s">
        <v>46</v>
      </c>
      <c r="B39" s="4"/>
      <c r="D39" s="12">
        <f>SUM(D33:D38)</f>
        <v>193</v>
      </c>
      <c r="F39" s="8"/>
      <c r="G39" s="34">
        <f>SUM(G33:G38)</f>
        <v>6896996</v>
      </c>
    </row>
    <row r="40" spans="1:7" x14ac:dyDescent="0.25">
      <c r="A40" s="11"/>
      <c r="B40" s="4"/>
      <c r="D40" s="12"/>
      <c r="F40" s="8"/>
      <c r="G40" s="34"/>
    </row>
    <row r="41" spans="1:7" x14ac:dyDescent="0.25">
      <c r="A41" s="11"/>
      <c r="B41" s="19"/>
      <c r="C41" s="20" t="s">
        <v>47</v>
      </c>
      <c r="D41" s="12">
        <f>D39+D31+D27+D21+D9+D13+D17</f>
        <v>639</v>
      </c>
      <c r="E41" s="21"/>
      <c r="F41" s="22"/>
      <c r="G41" s="34"/>
    </row>
    <row r="42" spans="1:7" x14ac:dyDescent="0.25">
      <c r="A42" s="11"/>
      <c r="B42" s="19"/>
      <c r="C42" s="20"/>
      <c r="D42" s="12"/>
      <c r="E42" s="21"/>
      <c r="F42" s="22"/>
      <c r="G42" s="34"/>
    </row>
    <row r="43" spans="1:7" s="28" customFormat="1" ht="15.75" thickBot="1" x14ac:dyDescent="0.3">
      <c r="A43" s="23" t="s">
        <v>2</v>
      </c>
      <c r="B43" s="1" t="s">
        <v>48</v>
      </c>
      <c r="C43" s="24"/>
      <c r="D43" s="25" t="s">
        <v>49</v>
      </c>
      <c r="E43" s="26" t="s">
        <v>50</v>
      </c>
      <c r="F43" s="27"/>
      <c r="G43" s="35">
        <f>G9+G13+G17+G21+G27+G31+G39</f>
        <v>19963952.5</v>
      </c>
    </row>
    <row r="44" spans="1:7" s="29" customFormat="1" ht="12.75" customHeight="1" thickTop="1" x14ac:dyDescent="0.25">
      <c r="A44" s="29" t="s">
        <v>51</v>
      </c>
      <c r="B44" s="38">
        <v>24163</v>
      </c>
      <c r="C44" s="38"/>
      <c r="F44" s="30"/>
      <c r="G44" s="36"/>
    </row>
    <row r="45" spans="1:7" s="29" customFormat="1" ht="12.75" customHeight="1" x14ac:dyDescent="0.25">
      <c r="A45" s="29" t="s">
        <v>52</v>
      </c>
      <c r="B45" s="38">
        <v>21184</v>
      </c>
      <c r="C45" s="38"/>
      <c r="F45" s="30"/>
      <c r="G45" s="36"/>
    </row>
    <row r="46" spans="1:7" s="29" customFormat="1" ht="12.75" customHeight="1" x14ac:dyDescent="0.25">
      <c r="A46" s="31" t="s">
        <v>53</v>
      </c>
      <c r="B46" s="38">
        <v>21184</v>
      </c>
      <c r="C46" s="38"/>
      <c r="F46" s="30"/>
      <c r="G46" s="36"/>
    </row>
    <row r="47" spans="1:7" s="29" customFormat="1" ht="12.75" customHeight="1" x14ac:dyDescent="0.25">
      <c r="A47" s="31" t="s">
        <v>54</v>
      </c>
      <c r="B47" s="38">
        <v>14344</v>
      </c>
      <c r="C47" s="38"/>
      <c r="F47" s="30"/>
      <c r="G47" s="36"/>
    </row>
    <row r="48" spans="1:7" s="29" customFormat="1" ht="12.75" customHeight="1" x14ac:dyDescent="0.25">
      <c r="A48" s="31" t="s">
        <v>55</v>
      </c>
      <c r="B48" s="38">
        <v>36962</v>
      </c>
      <c r="C48" s="38"/>
      <c r="F48" s="30"/>
      <c r="G48" s="36"/>
    </row>
    <row r="49" spans="1:7" s="9" customFormat="1" ht="11.25" x14ac:dyDescent="0.15">
      <c r="A49" s="5"/>
      <c r="B49" s="5"/>
      <c r="C49" s="5"/>
      <c r="D49" s="5"/>
      <c r="E49" s="7"/>
      <c r="F49" s="8"/>
      <c r="G49" s="33"/>
    </row>
    <row r="50" spans="1:7" s="9" customFormat="1" ht="11.25" x14ac:dyDescent="0.15">
      <c r="A50" s="5"/>
      <c r="B50" s="5"/>
      <c r="C50" s="5"/>
      <c r="D50" s="5"/>
      <c r="E50" s="7"/>
      <c r="F50" s="8"/>
      <c r="G50" s="33"/>
    </row>
    <row r="51" spans="1:7" s="9" customFormat="1" ht="11.25" x14ac:dyDescent="0.15">
      <c r="A51" s="5"/>
      <c r="B51" s="5"/>
      <c r="C51" s="5"/>
      <c r="D51" s="5"/>
      <c r="E51" s="7"/>
      <c r="F51" s="8"/>
      <c r="G51" s="33"/>
    </row>
    <row r="52" spans="1:7" s="9" customFormat="1" ht="11.25" x14ac:dyDescent="0.15">
      <c r="A52" s="5"/>
      <c r="B52" s="5"/>
      <c r="C52" s="5"/>
      <c r="D52" s="5"/>
      <c r="E52" s="7"/>
      <c r="F52" s="8"/>
      <c r="G52" s="33"/>
    </row>
    <row r="53" spans="1:7" s="9" customFormat="1" ht="11.25" x14ac:dyDescent="0.15">
      <c r="A53" s="5"/>
      <c r="B53" s="5"/>
      <c r="C53" s="5"/>
      <c r="D53" s="5"/>
      <c r="E53" s="7"/>
      <c r="F53" s="8"/>
      <c r="G53" s="33"/>
    </row>
    <row r="54" spans="1:7" s="9" customFormat="1" ht="11.25" x14ac:dyDescent="0.15">
      <c r="A54" s="5"/>
      <c r="B54" s="5"/>
      <c r="C54" s="5"/>
      <c r="D54" s="5"/>
      <c r="E54" s="7"/>
      <c r="F54" s="8"/>
      <c r="G54" s="33"/>
    </row>
    <row r="55" spans="1:7" s="9" customFormat="1" ht="11.25" x14ac:dyDescent="0.15">
      <c r="A55" s="5"/>
      <c r="B55" s="5"/>
      <c r="C55" s="5"/>
      <c r="D55" s="5"/>
      <c r="E55" s="7"/>
      <c r="F55" s="8"/>
      <c r="G55" s="33"/>
    </row>
    <row r="56" spans="1:7" s="9" customFormat="1" ht="11.25" x14ac:dyDescent="0.15">
      <c r="A56" s="5"/>
      <c r="B56" s="5"/>
      <c r="C56" s="5"/>
      <c r="D56" s="5"/>
      <c r="E56" s="7"/>
      <c r="F56" s="8"/>
      <c r="G56" s="33"/>
    </row>
    <row r="57" spans="1:7" s="9" customFormat="1" ht="11.25" x14ac:dyDescent="0.15">
      <c r="A57" s="5"/>
      <c r="B57" s="5"/>
      <c r="C57" s="5"/>
      <c r="D57" s="5"/>
      <c r="E57" s="7"/>
      <c r="F57" s="8"/>
      <c r="G57" s="33"/>
    </row>
    <row r="58" spans="1:7" s="9" customFormat="1" ht="11.25" x14ac:dyDescent="0.15">
      <c r="A58" s="5"/>
      <c r="B58" s="5"/>
      <c r="C58" s="5"/>
      <c r="D58" s="5"/>
      <c r="E58" s="7"/>
      <c r="F58" s="8"/>
      <c r="G58" s="33"/>
    </row>
    <row r="59" spans="1:7" s="9" customFormat="1" ht="11.25" x14ac:dyDescent="0.15">
      <c r="A59" s="5"/>
      <c r="B59" s="5"/>
      <c r="C59" s="5"/>
      <c r="D59" s="5"/>
      <c r="E59" s="7"/>
      <c r="F59" s="8"/>
      <c r="G59" s="33"/>
    </row>
    <row r="60" spans="1:7" s="9" customFormat="1" ht="11.25" x14ac:dyDescent="0.15">
      <c r="A60" s="5"/>
      <c r="B60" s="5"/>
      <c r="C60" s="5"/>
      <c r="D60" s="5"/>
      <c r="E60" s="5"/>
      <c r="F60" s="8"/>
      <c r="G60" s="33"/>
    </row>
    <row r="62" spans="1:7" s="9" customFormat="1" ht="11.25" x14ac:dyDescent="0.15">
      <c r="A62" s="5"/>
      <c r="B62" s="5"/>
      <c r="C62" s="5"/>
      <c r="D62" s="5"/>
      <c r="E62" s="5"/>
      <c r="F62" s="8"/>
      <c r="G62" s="33"/>
    </row>
    <row r="63" spans="1:7" s="9" customFormat="1" ht="11.25" x14ac:dyDescent="0.15">
      <c r="A63" s="5"/>
      <c r="B63" s="5"/>
      <c r="C63" s="5"/>
      <c r="D63" s="5"/>
      <c r="E63" s="5"/>
      <c r="F63" s="8"/>
      <c r="G63" s="33"/>
    </row>
    <row r="64" spans="1:7" s="9" customFormat="1" ht="11.25" x14ac:dyDescent="0.15">
      <c r="A64" s="5"/>
      <c r="B64" s="5"/>
      <c r="C64" s="5"/>
      <c r="D64" s="5"/>
      <c r="E64" s="5"/>
      <c r="F64" s="8"/>
      <c r="G64" s="33"/>
    </row>
    <row r="65" spans="1:7" s="9" customFormat="1" ht="11.25" x14ac:dyDescent="0.15">
      <c r="A65" s="5"/>
      <c r="B65" s="5"/>
      <c r="C65" s="5"/>
      <c r="D65" s="5"/>
      <c r="E65" s="5"/>
      <c r="F65" s="8"/>
      <c r="G65" s="33"/>
    </row>
    <row r="66" spans="1:7" s="9" customFormat="1" ht="11.25" x14ac:dyDescent="0.15">
      <c r="A66" s="5"/>
      <c r="B66" s="5"/>
      <c r="C66" s="5"/>
      <c r="D66" s="5"/>
      <c r="E66" s="5"/>
      <c r="F66" s="8"/>
      <c r="G66" s="33"/>
    </row>
    <row r="67" spans="1:7" s="9" customFormat="1" ht="11.25" x14ac:dyDescent="0.15">
      <c r="A67" s="5"/>
      <c r="B67" s="5"/>
      <c r="C67" s="5"/>
      <c r="D67" s="5"/>
      <c r="E67" s="5"/>
      <c r="F67" s="8"/>
      <c r="G67" s="33"/>
    </row>
    <row r="68" spans="1:7" s="9" customFormat="1" ht="11.25" x14ac:dyDescent="0.15">
      <c r="A68" s="5"/>
      <c r="B68" s="5"/>
      <c r="C68" s="5"/>
      <c r="D68" s="5"/>
      <c r="E68" s="5"/>
      <c r="F68" s="8"/>
      <c r="G68" s="33"/>
    </row>
    <row r="69" spans="1:7" s="9" customFormat="1" ht="11.25" x14ac:dyDescent="0.15">
      <c r="A69" s="5"/>
      <c r="B69" s="5"/>
      <c r="C69" s="5"/>
      <c r="D69" s="5"/>
      <c r="E69" s="5"/>
      <c r="F69" s="8"/>
      <c r="G69" s="33"/>
    </row>
    <row r="70" spans="1:7" s="9" customFormat="1" ht="11.25" x14ac:dyDescent="0.15">
      <c r="A70" s="5"/>
      <c r="B70" s="5"/>
      <c r="C70" s="5"/>
      <c r="D70" s="5"/>
      <c r="E70" s="5"/>
      <c r="F70" s="8"/>
      <c r="G70" s="33"/>
    </row>
    <row r="71" spans="1:7" s="9" customFormat="1" ht="11.25" x14ac:dyDescent="0.15">
      <c r="A71" s="5"/>
      <c r="B71" s="5"/>
      <c r="C71" s="5"/>
      <c r="D71" s="5"/>
      <c r="E71" s="5"/>
      <c r="F71" s="8"/>
      <c r="G71" s="33"/>
    </row>
    <row r="72" spans="1:7" s="9" customFormat="1" ht="11.25" x14ac:dyDescent="0.15">
      <c r="A72" s="5"/>
      <c r="B72" s="5"/>
      <c r="C72" s="5"/>
      <c r="D72" s="5"/>
      <c r="E72" s="5"/>
      <c r="F72" s="8"/>
      <c r="G72" s="33"/>
    </row>
    <row r="73" spans="1:7" s="9" customFormat="1" ht="11.25" x14ac:dyDescent="0.15">
      <c r="A73" s="5"/>
      <c r="B73" s="5"/>
      <c r="C73" s="5"/>
      <c r="D73" s="5"/>
      <c r="E73" s="5"/>
      <c r="F73" s="8"/>
      <c r="G73" s="33"/>
    </row>
    <row r="74" spans="1:7" s="9" customFormat="1" ht="11.25" x14ac:dyDescent="0.15">
      <c r="A74" s="5"/>
      <c r="B74" s="5"/>
      <c r="C74" s="5"/>
      <c r="D74" s="5"/>
      <c r="E74" s="5"/>
      <c r="F74" s="8"/>
      <c r="G74" s="33"/>
    </row>
    <row r="75" spans="1:7" s="9" customFormat="1" ht="11.25" x14ac:dyDescent="0.15">
      <c r="A75" s="5"/>
      <c r="B75" s="5"/>
      <c r="C75" s="5"/>
      <c r="D75" s="5"/>
      <c r="E75" s="5"/>
      <c r="F75" s="8"/>
      <c r="G75" s="33"/>
    </row>
    <row r="76" spans="1:7" s="9" customFormat="1" ht="11.25" x14ac:dyDescent="0.15">
      <c r="A76" s="5"/>
      <c r="B76" s="5"/>
      <c r="C76" s="5"/>
      <c r="D76" s="5"/>
      <c r="E76" s="5"/>
      <c r="F76" s="8"/>
      <c r="G76" s="33"/>
    </row>
    <row r="77" spans="1:7" s="9" customFormat="1" ht="11.25" x14ac:dyDescent="0.15">
      <c r="A77" s="5"/>
      <c r="B77" s="5"/>
      <c r="C77" s="5"/>
      <c r="D77" s="5"/>
      <c r="E77" s="5"/>
      <c r="F77" s="8"/>
      <c r="G77" s="33"/>
    </row>
    <row r="78" spans="1:7" s="9" customFormat="1" ht="11.25" x14ac:dyDescent="0.15">
      <c r="A78" s="5"/>
      <c r="B78" s="5"/>
      <c r="C78" s="5"/>
      <c r="D78" s="5"/>
      <c r="E78" s="5"/>
      <c r="F78" s="8"/>
      <c r="G78" s="33"/>
    </row>
    <row r="79" spans="1:7" s="9" customFormat="1" ht="11.25" x14ac:dyDescent="0.15">
      <c r="A79" s="5"/>
      <c r="B79" s="5"/>
      <c r="C79" s="5"/>
      <c r="D79" s="5"/>
      <c r="E79" s="5"/>
      <c r="F79" s="8"/>
      <c r="G79" s="33"/>
    </row>
    <row r="80" spans="1:7" s="9" customFormat="1" ht="11.25" x14ac:dyDescent="0.15">
      <c r="A80" s="5"/>
      <c r="B80" s="5"/>
      <c r="C80" s="5"/>
      <c r="D80" s="5"/>
      <c r="E80" s="5"/>
      <c r="F80" s="8"/>
      <c r="G80" s="33"/>
    </row>
    <row r="81" spans="1:7" s="9" customFormat="1" ht="11.25" x14ac:dyDescent="0.15">
      <c r="A81" s="5"/>
      <c r="B81" s="5"/>
      <c r="C81" s="5"/>
      <c r="D81" s="5"/>
      <c r="E81" s="5"/>
      <c r="F81" s="8"/>
      <c r="G81" s="33"/>
    </row>
    <row r="82" spans="1:7" s="9" customFormat="1" ht="11.25" x14ac:dyDescent="0.15">
      <c r="A82" s="5"/>
      <c r="B82" s="5"/>
      <c r="C82" s="5"/>
      <c r="D82" s="5"/>
      <c r="E82" s="5"/>
      <c r="F82" s="8"/>
      <c r="G82" s="33"/>
    </row>
    <row r="83" spans="1:7" s="9" customFormat="1" ht="11.25" x14ac:dyDescent="0.15">
      <c r="A83" s="5"/>
      <c r="B83" s="5"/>
      <c r="C83" s="5"/>
      <c r="D83" s="5"/>
      <c r="E83" s="5"/>
      <c r="F83" s="8"/>
      <c r="G83" s="33"/>
    </row>
    <row r="84" spans="1:7" s="9" customFormat="1" ht="11.25" x14ac:dyDescent="0.15">
      <c r="A84" s="5"/>
      <c r="B84" s="5"/>
      <c r="C84" s="5"/>
      <c r="D84" s="5"/>
      <c r="E84" s="5"/>
      <c r="F84" s="8"/>
      <c r="G84" s="33"/>
    </row>
  </sheetData>
  <mergeCells count="5">
    <mergeCell ref="B44:C44"/>
    <mergeCell ref="B45:C45"/>
    <mergeCell ref="B46:C46"/>
    <mergeCell ref="B47:C47"/>
    <mergeCell ref="B48:C48"/>
  </mergeCells>
  <pageMargins left="0.25" right="0.25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3DA8F-8C13-4C59-8AAA-B1F004F30069}">
  <dimension ref="A1:G2"/>
  <sheetViews>
    <sheetView workbookViewId="0">
      <selection sqref="A1:G2"/>
    </sheetView>
  </sheetViews>
  <sheetFormatPr defaultRowHeight="15" x14ac:dyDescent="0.25"/>
  <cols>
    <col min="1" max="7" width="12.5703125" customWidth="1"/>
  </cols>
  <sheetData>
    <row r="1" spans="1:7" x14ac:dyDescent="0.25">
      <c r="A1" t="s">
        <v>25</v>
      </c>
      <c r="B1" t="s">
        <v>36</v>
      </c>
      <c r="C1" t="s">
        <v>39</v>
      </c>
      <c r="D1" t="s">
        <v>30</v>
      </c>
      <c r="E1" t="s">
        <v>10</v>
      </c>
      <c r="F1" t="s">
        <v>33</v>
      </c>
      <c r="G1" t="s">
        <v>41</v>
      </c>
    </row>
    <row r="2" spans="1:7" x14ac:dyDescent="0.25">
      <c r="A2" s="37">
        <v>480506</v>
      </c>
      <c r="B2" s="37">
        <v>656704</v>
      </c>
      <c r="C2" s="37">
        <v>720256</v>
      </c>
      <c r="D2" s="37">
        <v>720256</v>
      </c>
      <c r="E2" s="37">
        <v>4593795.5</v>
      </c>
      <c r="F2" s="37">
        <v>5895439</v>
      </c>
      <c r="G2" s="37">
        <v>6896996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9833ede7-011b-456f-8b5a-cc9a9dfafa04" xsi:nil="true"/>
    <lcf76f155ced4ddcb4097134ff3c332f xmlns="64948a7a-c56d-4c52-a0db-9d49d8d6719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F91A69319FD443AA2D24294FCBC253" ma:contentTypeVersion="14" ma:contentTypeDescription="Create a new document." ma:contentTypeScope="" ma:versionID="6cc0800106786a5b1cc940853969fc7a">
  <xsd:schema xmlns:xsd="http://www.w3.org/2001/XMLSchema" xmlns:xs="http://www.w3.org/2001/XMLSchema" xmlns:p="http://schemas.microsoft.com/office/2006/metadata/properties" xmlns:ns1="http://schemas.microsoft.com/sharepoint/v3" xmlns:ns2="64948a7a-c56d-4c52-a0db-9d49d8d67190" xmlns:ns3="9833ede7-011b-456f-8b5a-cc9a9dfafa04" targetNamespace="http://schemas.microsoft.com/office/2006/metadata/properties" ma:root="true" ma:fieldsID="e6c20d4eb94b215f16628142b29005d2" ns1:_="" ns2:_="" ns3:_="">
    <xsd:import namespace="http://schemas.microsoft.com/sharepoint/v3"/>
    <xsd:import namespace="64948a7a-c56d-4c52-a0db-9d49d8d67190"/>
    <xsd:import namespace="9833ede7-011b-456f-8b5a-cc9a9dfaf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948a7a-c56d-4c52-a0db-9d49d8d671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57d8738-f617-483e-b1e9-cf95238b6e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3ede7-011b-456f-8b5a-cc9a9dfafa0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87e7d7a-77b9-4780-8ae9-1dd3b7b39be2}" ma:internalName="TaxCatchAll" ma:showField="CatchAllData" ma:web="9833ede7-011b-456f-8b5a-cc9a9dfafa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6586F1-A1F7-4494-852E-BF1D580E12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044105-D5B3-41C8-976C-1C0FE4F2E41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833ede7-011b-456f-8b5a-cc9a9dfafa04"/>
    <ds:schemaRef ds:uri="64948a7a-c56d-4c52-a0db-9d49d8d67190"/>
  </ds:schemaRefs>
</ds:datastoreItem>
</file>

<file path=customXml/itemProps3.xml><?xml version="1.0" encoding="utf-8"?>
<ds:datastoreItem xmlns:ds="http://schemas.openxmlformats.org/officeDocument/2006/customXml" ds:itemID="{8B82DC30-D496-4EB7-99F2-2F38D5CCF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4948a7a-c56d-4c52-a0db-9d49d8d67190"/>
    <ds:schemaRef ds:uri="9833ede7-011b-456f-8b5a-cc9a9dfafa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20950b-168c-497a-9845-2b099844f3ef}" enabled="0" method="" siteId="{eb20950b-168c-497a-9845-2b099844f3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Payments</vt:lpstr>
      <vt:lpstr>Sheet1</vt:lpstr>
      <vt:lpstr>Chart3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Jaden</dc:creator>
  <cp:lastModifiedBy>Elisa Jaden</cp:lastModifiedBy>
  <dcterms:created xsi:type="dcterms:W3CDTF">2026-04-09T17:56:58Z</dcterms:created>
  <dcterms:modified xsi:type="dcterms:W3CDTF">2026-05-19T19:59:49Z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0x0101000BF91A69319FD443AA2D24294FCBC253</vt:lpwstr>
  </property>
</Properties>
</file>