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priver3651005261.sharepoint.com/sites/Hub-PSE-Main/CCDLPSEPOSSASAP/SAPS/SAPS/RCP/RCP Annual Meetings/RCP Annual Meeting 2026/"/>
    </mc:Choice>
  </mc:AlternateContent>
  <xr:revisionPtr revIDLastSave="157" documentId="8_{0D2210DC-FE52-43E9-BFB5-5F0237B3746F}" xr6:coauthVersionLast="47" xr6:coauthVersionMax="47" xr10:uidLastSave="{9C659EB6-6AE5-4DE9-AD19-F006688979F1}"/>
  <bookViews>
    <workbookView xWindow="-90" yWindow="0" windowWidth="12980" windowHeight="15370" xr2:uid="{A6346917-6B35-4985-8EBA-3D1016320405}"/>
  </bookViews>
  <sheets>
    <sheet name="Revenue" sheetId="1" r:id="rId1"/>
    <sheet name="Chart1" sheetId="3" state="hidden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1" i="1" l="1"/>
  <c r="D37" i="1"/>
  <c r="D28" i="1"/>
  <c r="D23" i="1"/>
  <c r="D20" i="1"/>
  <c r="D16" i="1"/>
  <c r="D13" i="1"/>
  <c r="D9" i="1"/>
  <c r="F40" i="1"/>
  <c r="G40" i="1" s="1"/>
  <c r="F39" i="1"/>
  <c r="G39" i="1" s="1"/>
  <c r="G41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7" i="1"/>
  <c r="G27" i="1" s="1"/>
  <c r="F26" i="1"/>
  <c r="G26" i="1" s="1"/>
  <c r="F25" i="1"/>
  <c r="G25" i="1" s="1"/>
  <c r="F22" i="1"/>
  <c r="G22" i="1" s="1"/>
  <c r="G23" i="1" s="1"/>
  <c r="F19" i="1"/>
  <c r="G19" i="1" s="1"/>
  <c r="F18" i="1"/>
  <c r="G18" i="1" s="1"/>
  <c r="G20" i="1" s="1"/>
  <c r="F15" i="1"/>
  <c r="G15" i="1" s="1"/>
  <c r="G16" i="1" s="1"/>
  <c r="F12" i="1"/>
  <c r="G12" i="1" s="1"/>
  <c r="F11" i="1"/>
  <c r="G11" i="1" s="1"/>
  <c r="F8" i="1"/>
  <c r="G8" i="1" s="1"/>
  <c r="F7" i="1"/>
  <c r="G7" i="1" s="1"/>
  <c r="F6" i="1"/>
  <c r="G6" i="1" s="1"/>
  <c r="F5" i="1"/>
  <c r="G5" i="1" s="1"/>
  <c r="F4" i="1"/>
  <c r="G4" i="1" s="1"/>
  <c r="F3" i="1"/>
  <c r="G3" i="1" s="1"/>
  <c r="F2" i="1"/>
  <c r="G2" i="1" s="1"/>
  <c r="G13" i="1" l="1"/>
  <c r="D43" i="1"/>
  <c r="G37" i="1"/>
  <c r="G28" i="1"/>
  <c r="G9" i="1"/>
  <c r="G45" i="1" l="1"/>
</calcChain>
</file>

<file path=xl/sharedStrings.xml><?xml version="1.0" encoding="utf-8"?>
<sst xmlns="http://schemas.openxmlformats.org/spreadsheetml/2006/main" count="132" uniqueCount="61">
  <si>
    <t>State Providing Service</t>
  </si>
  <si>
    <t>Institution</t>
  </si>
  <si>
    <t>Field</t>
  </si>
  <si>
    <t>Students</t>
  </si>
  <si>
    <t>State of Student</t>
  </si>
  <si>
    <t>Contract Fee</t>
  </si>
  <si>
    <t>Total</t>
  </si>
  <si>
    <t>Alabama</t>
  </si>
  <si>
    <t>University of Alabama at Birmingham</t>
  </si>
  <si>
    <t>Optometry</t>
  </si>
  <si>
    <t>GA</t>
  </si>
  <si>
    <t>LA</t>
  </si>
  <si>
    <t>MS</t>
  </si>
  <si>
    <t>SC</t>
  </si>
  <si>
    <t>Auburn University</t>
  </si>
  <si>
    <t>Veterinary</t>
  </si>
  <si>
    <t>KY</t>
  </si>
  <si>
    <t>Tuskegee University</t>
  </si>
  <si>
    <t>Alabama Total</t>
  </si>
  <si>
    <t>Georgia</t>
  </si>
  <si>
    <t>University of Georgia</t>
  </si>
  <si>
    <t>DE</t>
  </si>
  <si>
    <t>Georgia Total</t>
  </si>
  <si>
    <t>Kentucky</t>
  </si>
  <si>
    <t>University of Pikeville</t>
  </si>
  <si>
    <t>Kentucky Total</t>
  </si>
  <si>
    <t>Louisiana</t>
  </si>
  <si>
    <t>Louisiana State University HSC</t>
  </si>
  <si>
    <t>Dentistry</t>
  </si>
  <si>
    <t>AR</t>
  </si>
  <si>
    <t>Louisiana State University CVM</t>
  </si>
  <si>
    <t>Louisiana Total</t>
  </si>
  <si>
    <t>Mississippi</t>
  </si>
  <si>
    <t>Mississippi State University</t>
  </si>
  <si>
    <t>Mississippi Total</t>
  </si>
  <si>
    <t>Oklahoma</t>
  </si>
  <si>
    <t>Northeastern State University</t>
  </si>
  <si>
    <t>Oklahoma State University</t>
  </si>
  <si>
    <t>Oklahoma Total</t>
  </si>
  <si>
    <t>Tennessee</t>
  </si>
  <si>
    <t>Meharry Medical College</t>
  </si>
  <si>
    <t>University of Tennessee</t>
  </si>
  <si>
    <t>Southern College of Optometry</t>
  </si>
  <si>
    <t>Tennessee Total</t>
  </si>
  <si>
    <t>Texas</t>
  </si>
  <si>
    <t>University of Houston</t>
  </si>
  <si>
    <t>Texas Total</t>
  </si>
  <si>
    <t>Total Students:</t>
  </si>
  <si>
    <t>Program</t>
  </si>
  <si>
    <t>2025-2026</t>
  </si>
  <si>
    <t>Flow Through Total</t>
  </si>
  <si>
    <t>Dentistry:</t>
  </si>
  <si>
    <t>Optometry:</t>
  </si>
  <si>
    <t>Osteopathy:</t>
  </si>
  <si>
    <t>Podiatry:</t>
  </si>
  <si>
    <t>Veterinary:</t>
  </si>
  <si>
    <t>AL</t>
  </si>
  <si>
    <t>OK</t>
  </si>
  <si>
    <t>TN</t>
  </si>
  <si>
    <t>TX</t>
  </si>
  <si>
    <t>Texas A&amp;M Health Science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</si>
</sst>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"/>
    <numFmt numFmtId="166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9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165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wrapText="1"/>
    </xf>
    <xf numFmtId="165" fontId="2" fillId="2" borderId="0" xfId="0" applyNumberFormat="1" applyFont="1" applyFill="1"/>
    <xf numFmtId="0" fontId="2" fillId="2" borderId="0" xfId="0" applyFont="1" applyFill="1" applyAlignment="1">
      <alignment horizontal="center"/>
    </xf>
    <xf numFmtId="3" fontId="2" fillId="2" borderId="0" xfId="0" applyNumberFormat="1" applyFont="1" applyFill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/>
    <xf numFmtId="166" fontId="1" fillId="0" borderId="0" xfId="0" applyNumberFormat="1" applyFont="1"/>
    <xf numFmtId="166" fontId="2" fillId="2" borderId="0" xfId="0" applyNumberFormat="1" applyFont="1" applyFill="1"/>
    <xf numFmtId="166" fontId="1" fillId="0" borderId="1" xfId="0" applyNumberFormat="1" applyFont="1" applyBorder="1"/>
    <xf numFmtId="166" fontId="0" fillId="0" borderId="0" xfId="0" applyNumberFormat="1"/>
    <xf numFmtId="16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Tuition Earned per State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016532663281778E-2"/>
          <c:y val="0.15974896121498167"/>
          <c:w val="0.90722011484421372"/>
          <c:h val="0.627929201985993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cat>
            <c:strRef>
              <c:f>Sheet2!$A$1:$H$1</c:f>
              <c:strCache>
                <c:ptCount val="8"/>
                <c:pt idx="0">
                  <c:v>KY</c:v>
                </c:pt>
                <c:pt idx="1">
                  <c:v>TX</c:v>
                </c:pt>
                <c:pt idx="2">
                  <c:v>OK</c:v>
                </c:pt>
                <c:pt idx="3">
                  <c:v>MS</c:v>
                </c:pt>
                <c:pt idx="4">
                  <c:v>LA</c:v>
                </c:pt>
                <c:pt idx="5">
                  <c:v>TN</c:v>
                </c:pt>
                <c:pt idx="6">
                  <c:v>GA</c:v>
                </c:pt>
                <c:pt idx="7">
                  <c:v>AL</c:v>
                </c:pt>
              </c:strCache>
            </c:strRef>
          </c:cat>
          <c:val>
            <c:numRef>
              <c:f>Sheet2!$A$2:$H$2</c:f>
              <c:numCache>
                <c:formatCode>"$"#,##0.00</c:formatCode>
                <c:ptCount val="8"/>
                <c:pt idx="0">
                  <c:v>42368</c:v>
                </c:pt>
                <c:pt idx="1">
                  <c:v>169306</c:v>
                </c:pt>
                <c:pt idx="2">
                  <c:v>338504</c:v>
                </c:pt>
                <c:pt idx="3">
                  <c:v>1478480</c:v>
                </c:pt>
                <c:pt idx="4">
                  <c:v>1644751</c:v>
                </c:pt>
                <c:pt idx="5">
                  <c:v>4495642</c:v>
                </c:pt>
                <c:pt idx="6">
                  <c:v>4620250</c:v>
                </c:pt>
                <c:pt idx="7">
                  <c:v>7174651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0-4134-85E8-18DBB29CB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55377903"/>
        <c:axId val="55385583"/>
      </c:barChart>
      <c:catAx>
        <c:axId val="553779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85583"/>
        <c:crossesAt val="0"/>
        <c:auto val="1"/>
        <c:lblAlgn val="ctr"/>
        <c:lblOffset val="100"/>
        <c:noMultiLvlLbl val="0"/>
      </c:catAx>
      <c:valAx>
        <c:axId val="55385583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$&quot;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77903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4668125478604131"/>
                <c:y val="0.84245266184386691"/>
              </c:manualLayout>
            </c:layout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dk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/>
                    <a:t>Millions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266E13-DCE0-4BE7-9AAB-F0AB4C335C24}">
  <sheetPr/>
  <sheetViews>
    <sheetView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2876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18CBE1-2A20-8110-E848-263000DFDD3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C17A-7559-48FC-9157-FD4793A04FD9}">
  <dimension ref="A1:H85"/>
  <sheetViews>
    <sheetView tabSelected="1" topLeftCell="A25" zoomScaleNormal="100" workbookViewId="0">
      <selection activeCell="B40" sqref="B40"/>
    </sheetView>
  </sheetViews>
  <sheetFormatPr defaultRowHeight="14.5" x14ac:dyDescent="0.35"/>
  <cols>
    <col min="1" max="1" width="12" style="3" customWidth="1"/>
    <col min="2" max="2" width="30.81640625" style="3" customWidth="1"/>
    <col min="3" max="3" width="10.7265625" style="3" customWidth="1"/>
    <col min="4" max="4" width="8.7265625" style="3"/>
    <col min="5" max="5" width="11.26953125" style="6" customWidth="1"/>
    <col min="6" max="6" width="8.7265625" style="3"/>
    <col min="7" max="7" width="15.7265625" style="25" customWidth="1"/>
    <col min="8" max="8" width="12" bestFit="1" customWidth="1"/>
    <col min="10" max="11" width="12.453125" bestFit="1" customWidth="1"/>
    <col min="12" max="15" width="12.54296875" customWidth="1"/>
    <col min="16" max="16" width="12.453125" bestFit="1" customWidth="1"/>
    <col min="17" max="17" width="12.54296875" customWidth="1"/>
  </cols>
  <sheetData>
    <row r="1" spans="1:7" ht="34.5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4" t="s">
        <v>6</v>
      </c>
    </row>
    <row r="2" spans="1:7" x14ac:dyDescent="0.35">
      <c r="A2" s="3" t="s">
        <v>7</v>
      </c>
      <c r="B2" s="4" t="s">
        <v>8</v>
      </c>
      <c r="C2" s="4" t="s">
        <v>9</v>
      </c>
      <c r="D2" s="5">
        <v>10</v>
      </c>
      <c r="E2" s="6" t="s">
        <v>10</v>
      </c>
      <c r="F2" s="7">
        <f>B47</f>
        <v>21184</v>
      </c>
      <c r="G2" s="25">
        <f>+D2*F2</f>
        <v>211840</v>
      </c>
    </row>
    <row r="3" spans="1:7" x14ac:dyDescent="0.35">
      <c r="A3" s="3" t="s">
        <v>7</v>
      </c>
      <c r="B3" s="4" t="s">
        <v>8</v>
      </c>
      <c r="C3" s="4" t="s">
        <v>9</v>
      </c>
      <c r="D3" s="5">
        <v>4</v>
      </c>
      <c r="E3" s="6" t="s">
        <v>11</v>
      </c>
      <c r="F3" s="7">
        <f>B47</f>
        <v>21184</v>
      </c>
      <c r="G3" s="25">
        <f t="shared" ref="G3:G8" si="0">+D3*F3</f>
        <v>84736</v>
      </c>
    </row>
    <row r="4" spans="1:7" x14ac:dyDescent="0.35">
      <c r="A4" s="3" t="s">
        <v>7</v>
      </c>
      <c r="B4" s="4" t="s">
        <v>8</v>
      </c>
      <c r="C4" s="4" t="s">
        <v>9</v>
      </c>
      <c r="D4" s="5">
        <v>6</v>
      </c>
      <c r="E4" s="6" t="s">
        <v>12</v>
      </c>
      <c r="F4" s="7">
        <f>B47</f>
        <v>21184</v>
      </c>
      <c r="G4" s="25">
        <f t="shared" si="0"/>
        <v>127104</v>
      </c>
    </row>
    <row r="5" spans="1:7" x14ac:dyDescent="0.35">
      <c r="A5" s="3" t="s">
        <v>7</v>
      </c>
      <c r="B5" s="4" t="s">
        <v>8</v>
      </c>
      <c r="C5" s="4" t="s">
        <v>9</v>
      </c>
      <c r="D5" s="5">
        <v>2</v>
      </c>
      <c r="E5" s="6" t="s">
        <v>13</v>
      </c>
      <c r="F5" s="7">
        <f>B47</f>
        <v>21184</v>
      </c>
      <c r="G5" s="25">
        <f t="shared" si="0"/>
        <v>42368</v>
      </c>
    </row>
    <row r="6" spans="1:7" x14ac:dyDescent="0.35">
      <c r="A6" s="3" t="s">
        <v>7</v>
      </c>
      <c r="B6" s="4" t="s">
        <v>14</v>
      </c>
      <c r="C6" s="4" t="s">
        <v>15</v>
      </c>
      <c r="D6" s="5">
        <v>153.5</v>
      </c>
      <c r="E6" s="6" t="s">
        <v>16</v>
      </c>
      <c r="F6" s="7">
        <f>B50</f>
        <v>36962</v>
      </c>
      <c r="G6" s="25">
        <f>D6*F6</f>
        <v>5673667</v>
      </c>
    </row>
    <row r="7" spans="1:7" x14ac:dyDescent="0.35">
      <c r="A7" s="3" t="s">
        <v>7</v>
      </c>
      <c r="B7" s="4" t="s">
        <v>17</v>
      </c>
      <c r="C7" s="4" t="s">
        <v>15</v>
      </c>
      <c r="D7" s="5">
        <v>6</v>
      </c>
      <c r="E7" s="6" t="s">
        <v>16</v>
      </c>
      <c r="F7" s="7">
        <f>B50</f>
        <v>36962</v>
      </c>
      <c r="G7" s="25">
        <f t="shared" si="0"/>
        <v>221772</v>
      </c>
    </row>
    <row r="8" spans="1:7" x14ac:dyDescent="0.35">
      <c r="A8" s="3" t="s">
        <v>7</v>
      </c>
      <c r="B8" s="4" t="s">
        <v>17</v>
      </c>
      <c r="C8" s="4" t="s">
        <v>15</v>
      </c>
      <c r="D8" s="5">
        <v>22</v>
      </c>
      <c r="E8" s="6" t="s">
        <v>13</v>
      </c>
      <c r="F8" s="7">
        <f>B50</f>
        <v>36962</v>
      </c>
      <c r="G8" s="25">
        <f t="shared" si="0"/>
        <v>813164</v>
      </c>
    </row>
    <row r="9" spans="1:7" x14ac:dyDescent="0.35">
      <c r="A9" s="8" t="s">
        <v>18</v>
      </c>
      <c r="B9" s="9"/>
      <c r="C9" s="9"/>
      <c r="D9" s="10">
        <f>SUM(D2:D8)</f>
        <v>203.5</v>
      </c>
      <c r="E9" s="11"/>
      <c r="F9" s="12"/>
      <c r="G9" s="26">
        <f>SUM(G2:G8)</f>
        <v>7174651</v>
      </c>
    </row>
    <row r="10" spans="1:7" x14ac:dyDescent="0.35">
      <c r="B10" s="4"/>
      <c r="C10" s="4"/>
      <c r="D10" s="5"/>
      <c r="F10" s="7"/>
    </row>
    <row r="11" spans="1:7" x14ac:dyDescent="0.35">
      <c r="A11" s="3" t="s">
        <v>19</v>
      </c>
      <c r="B11" s="4" t="s">
        <v>20</v>
      </c>
      <c r="C11" s="4" t="s">
        <v>15</v>
      </c>
      <c r="D11" s="5">
        <v>9</v>
      </c>
      <c r="E11" s="6" t="s">
        <v>21</v>
      </c>
      <c r="F11" s="7">
        <f>B50</f>
        <v>36962</v>
      </c>
      <c r="G11" s="25">
        <f>+D11*F11</f>
        <v>332658</v>
      </c>
    </row>
    <row r="12" spans="1:7" x14ac:dyDescent="0.35">
      <c r="A12" s="3" t="s">
        <v>19</v>
      </c>
      <c r="B12" s="4" t="s">
        <v>20</v>
      </c>
      <c r="C12" s="4" t="s">
        <v>15</v>
      </c>
      <c r="D12" s="5">
        <v>116</v>
      </c>
      <c r="E12" s="6" t="s">
        <v>13</v>
      </c>
      <c r="F12" s="7">
        <f>B50</f>
        <v>36962</v>
      </c>
      <c r="G12" s="25">
        <f>+D12*F12</f>
        <v>4287592</v>
      </c>
    </row>
    <row r="13" spans="1:7" x14ac:dyDescent="0.35">
      <c r="A13" s="8" t="s">
        <v>22</v>
      </c>
      <c r="B13" s="9"/>
      <c r="C13" s="9"/>
      <c r="D13" s="10">
        <f>SUM(D11:D12)</f>
        <v>125</v>
      </c>
      <c r="E13" s="11"/>
      <c r="F13" s="12"/>
      <c r="G13" s="26">
        <f>SUM(G11:G12)</f>
        <v>4620250</v>
      </c>
    </row>
    <row r="14" spans="1:7" x14ac:dyDescent="0.35">
      <c r="B14" s="4"/>
      <c r="C14" s="4"/>
      <c r="D14" s="5"/>
      <c r="F14" s="7"/>
    </row>
    <row r="15" spans="1:7" x14ac:dyDescent="0.35">
      <c r="A15" s="13" t="s">
        <v>23</v>
      </c>
      <c r="B15" s="14" t="s">
        <v>24</v>
      </c>
      <c r="C15" s="14" t="s">
        <v>9</v>
      </c>
      <c r="D15" s="15">
        <v>2</v>
      </c>
      <c r="E15" s="16" t="s">
        <v>13</v>
      </c>
      <c r="F15" s="17">
        <f>B47</f>
        <v>21184</v>
      </c>
      <c r="G15" s="27">
        <f>+D15*F15</f>
        <v>42368</v>
      </c>
    </row>
    <row r="16" spans="1:7" x14ac:dyDescent="0.35">
      <c r="A16" s="8" t="s">
        <v>25</v>
      </c>
      <c r="B16" s="4"/>
      <c r="C16" s="4"/>
      <c r="D16" s="10">
        <f>D15</f>
        <v>2</v>
      </c>
      <c r="F16" s="7"/>
      <c r="G16" s="26">
        <f>G15</f>
        <v>42368</v>
      </c>
    </row>
    <row r="17" spans="1:8" x14ac:dyDescent="0.35">
      <c r="B17" s="4"/>
      <c r="C17" s="4"/>
      <c r="D17" s="5"/>
      <c r="F17" s="7"/>
    </row>
    <row r="18" spans="1:8" x14ac:dyDescent="0.35">
      <c r="A18" s="3" t="s">
        <v>26</v>
      </c>
      <c r="B18" s="4" t="s">
        <v>27</v>
      </c>
      <c r="C18" s="4" t="s">
        <v>28</v>
      </c>
      <c r="D18" s="5">
        <v>13</v>
      </c>
      <c r="E18" s="6" t="s">
        <v>29</v>
      </c>
      <c r="F18" s="7">
        <f>B46</f>
        <v>24163</v>
      </c>
      <c r="G18" s="25">
        <f>+D18*F18</f>
        <v>314119</v>
      </c>
    </row>
    <row r="19" spans="1:8" x14ac:dyDescent="0.35">
      <c r="A19" s="3" t="s">
        <v>26</v>
      </c>
      <c r="B19" s="4" t="s">
        <v>30</v>
      </c>
      <c r="C19" s="4" t="s">
        <v>15</v>
      </c>
      <c r="D19" s="5">
        <v>36</v>
      </c>
      <c r="E19" s="6" t="s">
        <v>29</v>
      </c>
      <c r="F19" s="7">
        <f>B50</f>
        <v>36962</v>
      </c>
      <c r="G19" s="25">
        <f>+D19*F19</f>
        <v>1330632</v>
      </c>
    </row>
    <row r="20" spans="1:8" x14ac:dyDescent="0.35">
      <c r="A20" s="8" t="s">
        <v>31</v>
      </c>
      <c r="B20" s="9"/>
      <c r="C20" s="9"/>
      <c r="D20" s="10">
        <f>SUM(D18:D19)</f>
        <v>49</v>
      </c>
      <c r="E20" s="11"/>
      <c r="F20" s="12"/>
      <c r="G20" s="26">
        <f>SUM(G18:G19)</f>
        <v>1644751</v>
      </c>
    </row>
    <row r="21" spans="1:8" x14ac:dyDescent="0.35">
      <c r="B21" s="4"/>
      <c r="C21" s="4"/>
      <c r="D21" s="5"/>
      <c r="F21" s="7"/>
    </row>
    <row r="22" spans="1:8" x14ac:dyDescent="0.35">
      <c r="A22" s="3" t="s">
        <v>32</v>
      </c>
      <c r="B22" s="4" t="s">
        <v>33</v>
      </c>
      <c r="C22" s="4" t="s">
        <v>15</v>
      </c>
      <c r="D22" s="5">
        <v>40</v>
      </c>
      <c r="E22" s="6" t="s">
        <v>13</v>
      </c>
      <c r="F22" s="7">
        <f>B50</f>
        <v>36962</v>
      </c>
      <c r="G22" s="25">
        <f>+D22*F22</f>
        <v>1478480</v>
      </c>
    </row>
    <row r="23" spans="1:8" x14ac:dyDescent="0.35">
      <c r="A23" s="8" t="s">
        <v>34</v>
      </c>
      <c r="B23" s="4"/>
      <c r="C23" s="4"/>
      <c r="D23" s="10">
        <f>D22</f>
        <v>40</v>
      </c>
      <c r="F23" s="7"/>
      <c r="G23" s="26">
        <f>G22</f>
        <v>1478480</v>
      </c>
    </row>
    <row r="24" spans="1:8" x14ac:dyDescent="0.35">
      <c r="B24" s="4"/>
      <c r="C24" s="4"/>
      <c r="D24" s="5"/>
      <c r="F24" s="7"/>
    </row>
    <row r="25" spans="1:8" x14ac:dyDescent="0.35">
      <c r="A25" s="3" t="s">
        <v>35</v>
      </c>
      <c r="B25" s="4" t="s">
        <v>36</v>
      </c>
      <c r="C25" s="4" t="s">
        <v>9</v>
      </c>
      <c r="D25" s="5">
        <v>8</v>
      </c>
      <c r="E25" s="6" t="s">
        <v>29</v>
      </c>
      <c r="F25" s="7">
        <f>B47</f>
        <v>21184</v>
      </c>
      <c r="G25" s="25">
        <f>+D25*F25</f>
        <v>169472</v>
      </c>
    </row>
    <row r="26" spans="1:8" x14ac:dyDescent="0.35">
      <c r="A26" s="3" t="s">
        <v>35</v>
      </c>
      <c r="B26" s="4" t="s">
        <v>36</v>
      </c>
      <c r="C26" s="4" t="s">
        <v>9</v>
      </c>
      <c r="D26" s="5">
        <v>1</v>
      </c>
      <c r="E26" s="6" t="s">
        <v>11</v>
      </c>
      <c r="F26" s="7">
        <f>B47</f>
        <v>21184</v>
      </c>
      <c r="G26" s="25">
        <f>+D26*F26</f>
        <v>21184</v>
      </c>
      <c r="H26" s="29"/>
    </row>
    <row r="27" spans="1:8" x14ac:dyDescent="0.35">
      <c r="A27" s="3" t="s">
        <v>35</v>
      </c>
      <c r="B27" s="4" t="s">
        <v>37</v>
      </c>
      <c r="C27" s="4" t="s">
        <v>15</v>
      </c>
      <c r="D27" s="5">
        <v>4</v>
      </c>
      <c r="E27" s="6" t="s">
        <v>21</v>
      </c>
      <c r="F27" s="7">
        <f>B50</f>
        <v>36962</v>
      </c>
      <c r="G27" s="25">
        <f>+D27*F27</f>
        <v>147848</v>
      </c>
    </row>
    <row r="28" spans="1:8" x14ac:dyDescent="0.35">
      <c r="A28" s="8" t="s">
        <v>38</v>
      </c>
      <c r="B28" s="9"/>
      <c r="C28" s="9"/>
      <c r="D28" s="10">
        <f>SUM(D25:D27)</f>
        <v>13</v>
      </c>
      <c r="E28" s="11"/>
      <c r="F28" s="12"/>
      <c r="G28" s="26">
        <f>SUM(G25:G27)</f>
        <v>338504</v>
      </c>
    </row>
    <row r="29" spans="1:8" x14ac:dyDescent="0.35">
      <c r="B29" s="4"/>
      <c r="C29" s="4"/>
      <c r="D29" s="5"/>
      <c r="F29" s="7"/>
    </row>
    <row r="30" spans="1:8" x14ac:dyDescent="0.35">
      <c r="A30" s="3" t="s">
        <v>39</v>
      </c>
      <c r="B30" s="4" t="s">
        <v>40</v>
      </c>
      <c r="C30" s="4" t="s">
        <v>28</v>
      </c>
      <c r="D30" s="5">
        <v>4</v>
      </c>
      <c r="E30" s="6" t="s">
        <v>29</v>
      </c>
      <c r="F30" s="7">
        <f>B46</f>
        <v>24163</v>
      </c>
      <c r="G30" s="25">
        <f>+D30*F30</f>
        <v>96652</v>
      </c>
    </row>
    <row r="31" spans="1:8" x14ac:dyDescent="0.35">
      <c r="A31" s="3" t="s">
        <v>39</v>
      </c>
      <c r="B31" s="4" t="s">
        <v>41</v>
      </c>
      <c r="C31" s="4" t="s">
        <v>28</v>
      </c>
      <c r="D31" s="5">
        <v>90</v>
      </c>
      <c r="E31" s="6" t="s">
        <v>29</v>
      </c>
      <c r="F31" s="7">
        <f>B46</f>
        <v>24163</v>
      </c>
      <c r="G31" s="25">
        <f t="shared" ref="G31:G36" si="1">+D31*F31</f>
        <v>2174670</v>
      </c>
    </row>
    <row r="32" spans="1:8" x14ac:dyDescent="0.35">
      <c r="A32" s="3" t="s">
        <v>39</v>
      </c>
      <c r="B32" s="4" t="s">
        <v>42</v>
      </c>
      <c r="C32" s="4" t="s">
        <v>9</v>
      </c>
      <c r="D32" s="5">
        <v>20</v>
      </c>
      <c r="E32" s="6" t="s">
        <v>29</v>
      </c>
      <c r="F32" s="7">
        <f>B47</f>
        <v>21184</v>
      </c>
      <c r="G32" s="25">
        <f t="shared" si="1"/>
        <v>423680</v>
      </c>
    </row>
    <row r="33" spans="1:7" x14ac:dyDescent="0.35">
      <c r="A33" s="3" t="s">
        <v>39</v>
      </c>
      <c r="B33" s="4" t="s">
        <v>42</v>
      </c>
      <c r="C33" s="4" t="s">
        <v>9</v>
      </c>
      <c r="D33" s="5">
        <v>24</v>
      </c>
      <c r="E33" s="6" t="s">
        <v>10</v>
      </c>
      <c r="F33" s="7">
        <f>B47</f>
        <v>21184</v>
      </c>
      <c r="G33" s="25">
        <f t="shared" si="1"/>
        <v>508416</v>
      </c>
    </row>
    <row r="34" spans="1:7" x14ac:dyDescent="0.35">
      <c r="A34" s="3" t="s">
        <v>39</v>
      </c>
      <c r="B34" s="4" t="s">
        <v>42</v>
      </c>
      <c r="C34" s="4" t="s">
        <v>9</v>
      </c>
      <c r="D34" s="5">
        <v>22</v>
      </c>
      <c r="E34" s="6" t="s">
        <v>11</v>
      </c>
      <c r="F34" s="7">
        <f>B47</f>
        <v>21184</v>
      </c>
      <c r="G34" s="25">
        <f t="shared" si="1"/>
        <v>466048</v>
      </c>
    </row>
    <row r="35" spans="1:7" x14ac:dyDescent="0.35">
      <c r="A35" s="3" t="s">
        <v>39</v>
      </c>
      <c r="B35" s="4" t="s">
        <v>42</v>
      </c>
      <c r="C35" s="4" t="s">
        <v>9</v>
      </c>
      <c r="D35" s="5">
        <v>28</v>
      </c>
      <c r="E35" s="6" t="s">
        <v>12</v>
      </c>
      <c r="F35" s="7">
        <f>B47</f>
        <v>21184</v>
      </c>
      <c r="G35" s="25">
        <f t="shared" si="1"/>
        <v>593152</v>
      </c>
    </row>
    <row r="36" spans="1:7" x14ac:dyDescent="0.35">
      <c r="A36" s="3" t="s">
        <v>39</v>
      </c>
      <c r="B36" s="4" t="s">
        <v>42</v>
      </c>
      <c r="C36" s="4" t="s">
        <v>9</v>
      </c>
      <c r="D36" s="5">
        <v>11</v>
      </c>
      <c r="E36" s="6" t="s">
        <v>13</v>
      </c>
      <c r="F36" s="7">
        <f>B47</f>
        <v>21184</v>
      </c>
      <c r="G36" s="25">
        <f t="shared" si="1"/>
        <v>233024</v>
      </c>
    </row>
    <row r="37" spans="1:7" x14ac:dyDescent="0.35">
      <c r="A37" s="8" t="s">
        <v>43</v>
      </c>
      <c r="B37" s="9"/>
      <c r="C37" s="9"/>
      <c r="D37" s="10">
        <f>SUM(D30:D36)</f>
        <v>199</v>
      </c>
      <c r="E37" s="11"/>
      <c r="F37" s="12"/>
      <c r="G37" s="26">
        <f>SUM(G30:G36)</f>
        <v>4495642</v>
      </c>
    </row>
    <row r="38" spans="1:7" x14ac:dyDescent="0.35">
      <c r="A38" s="8"/>
      <c r="B38" s="9"/>
      <c r="C38" s="9"/>
      <c r="D38" s="5"/>
      <c r="E38" s="11"/>
      <c r="F38" s="12"/>
      <c r="G38" s="26"/>
    </row>
    <row r="39" spans="1:7" x14ac:dyDescent="0.35">
      <c r="A39" s="3" t="s">
        <v>44</v>
      </c>
      <c r="B39" s="4" t="s">
        <v>60</v>
      </c>
      <c r="C39" s="4" t="s">
        <v>28</v>
      </c>
      <c r="D39" s="5">
        <v>3.5</v>
      </c>
      <c r="E39" s="6" t="s">
        <v>29</v>
      </c>
      <c r="F39" s="7">
        <f>B46</f>
        <v>24163</v>
      </c>
      <c r="G39" s="25">
        <f>+D39*F39</f>
        <v>84570.5</v>
      </c>
    </row>
    <row r="40" spans="1:7" x14ac:dyDescent="0.35">
      <c r="A40" s="3" t="s">
        <v>44</v>
      </c>
      <c r="B40" s="4" t="s">
        <v>45</v>
      </c>
      <c r="C40" s="4" t="s">
        <v>9</v>
      </c>
      <c r="D40" s="5">
        <v>4</v>
      </c>
      <c r="E40" s="6" t="s">
        <v>11</v>
      </c>
      <c r="F40" s="7">
        <f>B47</f>
        <v>21184</v>
      </c>
      <c r="G40" s="25">
        <f>+D40*F40</f>
        <v>84736</v>
      </c>
    </row>
    <row r="41" spans="1:7" x14ac:dyDescent="0.35">
      <c r="A41" s="8" t="s">
        <v>46</v>
      </c>
      <c r="B41" s="9"/>
      <c r="C41" s="9"/>
      <c r="D41" s="10">
        <f>SUM(D39:D40)</f>
        <v>7.5</v>
      </c>
      <c r="E41" s="11"/>
      <c r="F41" s="12"/>
      <c r="G41" s="26">
        <f>SUM(G39:G40)</f>
        <v>169306.5</v>
      </c>
    </row>
    <row r="42" spans="1:7" x14ac:dyDescent="0.35">
      <c r="A42" s="8"/>
      <c r="B42" s="9"/>
      <c r="C42" s="9"/>
      <c r="D42" s="10"/>
      <c r="E42" s="11"/>
      <c r="F42" s="12"/>
      <c r="G42" s="26"/>
    </row>
    <row r="43" spans="1:7" x14ac:dyDescent="0.35">
      <c r="A43" s="8"/>
      <c r="B43" s="9"/>
      <c r="C43" s="18" t="s">
        <v>47</v>
      </c>
      <c r="D43" s="10">
        <f>D9+D13+D16+D20+D23+D28+D37+D41</f>
        <v>639</v>
      </c>
      <c r="E43" s="11"/>
      <c r="F43" s="12"/>
    </row>
    <row r="44" spans="1:7" x14ac:dyDescent="0.35">
      <c r="A44" s="8"/>
      <c r="B44" s="9"/>
      <c r="C44" s="9"/>
      <c r="D44" s="10"/>
      <c r="E44" s="11"/>
      <c r="F44" s="12"/>
      <c r="G44" s="26"/>
    </row>
    <row r="45" spans="1:7" ht="15" thickBot="1" x14ac:dyDescent="0.4">
      <c r="A45" s="19" t="s">
        <v>48</v>
      </c>
      <c r="B45" s="1" t="s">
        <v>49</v>
      </c>
      <c r="C45" s="9"/>
      <c r="D45" s="10"/>
      <c r="E45" s="20" t="s">
        <v>50</v>
      </c>
      <c r="F45" s="21"/>
      <c r="G45" s="28">
        <f>G9+G13+G16+G20+G23+G28+G37+G41</f>
        <v>19963952.5</v>
      </c>
    </row>
    <row r="46" spans="1:7" ht="15" thickTop="1" x14ac:dyDescent="0.35">
      <c r="A46" s="22" t="s">
        <v>51</v>
      </c>
      <c r="B46" s="30">
        <v>24163</v>
      </c>
      <c r="C46" s="30"/>
      <c r="F46" s="7"/>
    </row>
    <row r="47" spans="1:7" x14ac:dyDescent="0.35">
      <c r="A47" s="22" t="s">
        <v>52</v>
      </c>
      <c r="B47" s="30">
        <v>21184</v>
      </c>
      <c r="C47" s="30"/>
      <c r="F47" s="7"/>
    </row>
    <row r="48" spans="1:7" x14ac:dyDescent="0.35">
      <c r="A48" s="23" t="s">
        <v>53</v>
      </c>
      <c r="B48" s="30">
        <v>21184</v>
      </c>
      <c r="C48" s="30"/>
      <c r="F48" s="7"/>
    </row>
    <row r="49" spans="1:6" x14ac:dyDescent="0.35">
      <c r="A49" s="23" t="s">
        <v>54</v>
      </c>
      <c r="B49" s="30">
        <v>14344</v>
      </c>
      <c r="C49" s="30"/>
      <c r="F49" s="7"/>
    </row>
    <row r="50" spans="1:6" x14ac:dyDescent="0.35">
      <c r="A50" s="23" t="s">
        <v>55</v>
      </c>
      <c r="B50" s="30">
        <v>36962</v>
      </c>
      <c r="C50" s="30"/>
      <c r="F50" s="7"/>
    </row>
    <row r="51" spans="1:6" x14ac:dyDescent="0.35">
      <c r="F51" s="7"/>
    </row>
    <row r="52" spans="1:6" x14ac:dyDescent="0.35">
      <c r="F52" s="7"/>
    </row>
    <row r="53" spans="1:6" x14ac:dyDescent="0.35">
      <c r="F53" s="7"/>
    </row>
    <row r="54" spans="1:6" x14ac:dyDescent="0.35">
      <c r="F54" s="7"/>
    </row>
    <row r="55" spans="1:6" x14ac:dyDescent="0.35">
      <c r="F55" s="7"/>
    </row>
    <row r="56" spans="1:6" x14ac:dyDescent="0.35">
      <c r="F56" s="7"/>
    </row>
    <row r="57" spans="1:6" x14ac:dyDescent="0.35">
      <c r="F57" s="7"/>
    </row>
    <row r="58" spans="1:6" x14ac:dyDescent="0.35">
      <c r="F58" s="7"/>
    </row>
    <row r="59" spans="1:6" x14ac:dyDescent="0.35">
      <c r="F59" s="7"/>
    </row>
    <row r="60" spans="1:6" x14ac:dyDescent="0.35">
      <c r="F60" s="7"/>
    </row>
    <row r="61" spans="1:6" x14ac:dyDescent="0.35">
      <c r="F61" s="7"/>
    </row>
    <row r="63" spans="1:6" x14ac:dyDescent="0.35">
      <c r="F63" s="7"/>
    </row>
    <row r="64" spans="1:6" x14ac:dyDescent="0.35">
      <c r="F64" s="7"/>
    </row>
    <row r="65" spans="6:6" x14ac:dyDescent="0.35">
      <c r="F65" s="7"/>
    </row>
    <row r="66" spans="6:6" x14ac:dyDescent="0.35">
      <c r="F66" s="7"/>
    </row>
    <row r="67" spans="6:6" x14ac:dyDescent="0.35">
      <c r="F67" s="7"/>
    </row>
    <row r="68" spans="6:6" x14ac:dyDescent="0.35">
      <c r="F68" s="7"/>
    </row>
    <row r="69" spans="6:6" x14ac:dyDescent="0.35">
      <c r="F69" s="7"/>
    </row>
    <row r="70" spans="6:6" x14ac:dyDescent="0.35">
      <c r="F70" s="7"/>
    </row>
    <row r="71" spans="6:6" x14ac:dyDescent="0.35">
      <c r="F71" s="7"/>
    </row>
    <row r="72" spans="6:6" x14ac:dyDescent="0.35">
      <c r="F72" s="7"/>
    </row>
    <row r="73" spans="6:6" x14ac:dyDescent="0.35">
      <c r="F73" s="7"/>
    </row>
    <row r="74" spans="6:6" x14ac:dyDescent="0.35">
      <c r="F74" s="7"/>
    </row>
    <row r="75" spans="6:6" x14ac:dyDescent="0.35">
      <c r="F75" s="7"/>
    </row>
    <row r="76" spans="6:6" x14ac:dyDescent="0.35">
      <c r="F76" s="7"/>
    </row>
    <row r="77" spans="6:6" x14ac:dyDescent="0.35">
      <c r="F77" s="7"/>
    </row>
    <row r="78" spans="6:6" x14ac:dyDescent="0.35">
      <c r="F78" s="7"/>
    </row>
    <row r="79" spans="6:6" x14ac:dyDescent="0.35">
      <c r="F79" s="7"/>
    </row>
    <row r="80" spans="6:6" x14ac:dyDescent="0.35">
      <c r="F80" s="7"/>
    </row>
    <row r="81" spans="6:6" x14ac:dyDescent="0.35">
      <c r="F81" s="7"/>
    </row>
    <row r="82" spans="6:6" x14ac:dyDescent="0.35">
      <c r="F82" s="7"/>
    </row>
    <row r="83" spans="6:6" x14ac:dyDescent="0.35">
      <c r="F83" s="7"/>
    </row>
    <row r="84" spans="6:6" x14ac:dyDescent="0.35">
      <c r="F84" s="7"/>
    </row>
    <row r="85" spans="6:6" x14ac:dyDescent="0.35">
      <c r="F85" s="7"/>
    </row>
  </sheetData>
  <mergeCells count="5">
    <mergeCell ref="B46:C46"/>
    <mergeCell ref="B47:C47"/>
    <mergeCell ref="B48:C48"/>
    <mergeCell ref="B49:C49"/>
    <mergeCell ref="B50:C50"/>
  </mergeCells>
  <pageMargins left="0.25" right="0.25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0F049-D7AF-4796-B95A-A0C2E0F6015F}">
  <dimension ref="A1:H2"/>
  <sheetViews>
    <sheetView workbookViewId="0">
      <selection sqref="A1:H2"/>
    </sheetView>
  </sheetViews>
  <sheetFormatPr defaultRowHeight="14.5" x14ac:dyDescent="0.35"/>
  <sheetData>
    <row r="1" spans="1:8" x14ac:dyDescent="0.35">
      <c r="A1" t="s">
        <v>16</v>
      </c>
      <c r="B1" t="s">
        <v>59</v>
      </c>
      <c r="C1" t="s">
        <v>57</v>
      </c>
      <c r="D1" t="s">
        <v>12</v>
      </c>
      <c r="E1" t="s">
        <v>11</v>
      </c>
      <c r="F1" t="s">
        <v>58</v>
      </c>
      <c r="G1" t="s">
        <v>10</v>
      </c>
      <c r="H1" t="s">
        <v>56</v>
      </c>
    </row>
    <row r="2" spans="1:8" x14ac:dyDescent="0.35">
      <c r="A2" s="29">
        <v>42368</v>
      </c>
      <c r="B2" s="29">
        <v>169306</v>
      </c>
      <c r="C2" s="29">
        <v>338504</v>
      </c>
      <c r="D2" s="29">
        <v>1478480</v>
      </c>
      <c r="E2" s="29">
        <v>1644751</v>
      </c>
      <c r="F2" s="29">
        <v>4495642</v>
      </c>
      <c r="G2" s="29">
        <v>4620250</v>
      </c>
      <c r="H2" s="29">
        <v>7174651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91A69319FD443AA2D24294FCBC253" ma:contentTypeVersion="14" ma:contentTypeDescription="Create a new document." ma:contentTypeScope="" ma:versionID="6cc0800106786a5b1cc940853969fc7a">
  <xsd:schema xmlns:xsd="http://www.w3.org/2001/XMLSchema" xmlns:xs="http://www.w3.org/2001/XMLSchema" xmlns:p="http://schemas.microsoft.com/office/2006/metadata/properties" xmlns:ns1="http://schemas.microsoft.com/sharepoint/v3" xmlns:ns2="64948a7a-c56d-4c52-a0db-9d49d8d67190" xmlns:ns3="9833ede7-011b-456f-8b5a-cc9a9dfafa04" targetNamespace="http://schemas.microsoft.com/office/2006/metadata/properties" ma:root="true" ma:fieldsID="e6c20d4eb94b215f16628142b29005d2" ns1:_="" ns2:_="" ns3:_="">
    <xsd:import namespace="http://schemas.microsoft.com/sharepoint/v3"/>
    <xsd:import namespace="64948a7a-c56d-4c52-a0db-9d49d8d67190"/>
    <xsd:import namespace="9833ede7-011b-456f-8b5a-cc9a9dfaf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948a7a-c56d-4c52-a0db-9d49d8d671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57d8738-f617-483e-b1e9-cf95238b6e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3ede7-011b-456f-8b5a-cc9a9dfafa0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87e7d7a-77b9-4780-8ae9-1dd3b7b39be2}" ma:internalName="TaxCatchAll" ma:showField="CatchAllData" ma:web="9833ede7-011b-456f-8b5a-cc9a9dfafa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833ede7-011b-456f-8b5a-cc9a9dfafa04" xsi:nil="true"/>
    <lcf76f155ced4ddcb4097134ff3c332f xmlns="64948a7a-c56d-4c52-a0db-9d49d8d6719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D7D545-31C8-4DB8-9AE2-83C0B1BEEC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4948a7a-c56d-4c52-a0db-9d49d8d67190"/>
    <ds:schemaRef ds:uri="9833ede7-011b-456f-8b5a-cc9a9dfaf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1ADEED-44E1-44A3-A4BE-DFAA867A801C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9833ede7-011b-456f-8b5a-cc9a9dfafa04"/>
    <ds:schemaRef ds:uri="64948a7a-c56d-4c52-a0db-9d49d8d67190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25ACF7-E5ED-4A8D-AB23-25FD53C2135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20950b-168c-497a-9845-2b099844f3ef}" enabled="0" method="" siteId="{eb20950b-168c-497a-9845-2b099844f3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Revenue</vt:lpstr>
      <vt:lpstr>Sheet2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Jaden</dc:creator>
  <cp:lastModifiedBy>Elisa Jaden</cp:lastModifiedBy>
  <cp:lastPrinted>2026-04-09T19:33:12Z</cp:lastPrinted>
  <dcterms:created xsi:type="dcterms:W3CDTF">2026-04-09T19:32:53Z</dcterms:created>
  <dcterms:modified xsi:type="dcterms:W3CDTF">2026-05-29T18:32:38Z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0x0101000BF91A69319FD443AA2D24294FCBC253</vt:lpwstr>
  </property>
  <property fmtid="{D5CDD505-2E9C-101B-9397-08002B2CF9AE}" pid="3" name="MediaServiceImageTags">
    <vt:lpwstr/>
  </property>
</Properties>
</file>