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Benf93" sheetId="1" r:id="rId1"/>
  </sheets>
  <definedNames>
    <definedName name="\l">#REF!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<sst xmlns="http://schemas.openxmlformats.org/spreadsheetml/2006/main" count="1894" uniqueCount="642">
  <si>
    <t>SREB-State Data Exchange Faculty Benefits Database 1992-93, by Institution</t>
  </si>
  <si>
    <t>-</t>
  </si>
  <si>
    <t>|</t>
  </si>
  <si>
    <t xml:space="preserve"> Retirement</t>
  </si>
  <si>
    <t xml:space="preserve">  Health</t>
  </si>
  <si>
    <t xml:space="preserve"> Disability</t>
  </si>
  <si>
    <t xml:space="preserve">  Security</t>
  </si>
  <si>
    <t xml:space="preserve">  ployment</t>
  </si>
  <si>
    <t xml:space="preserve">  Insurance</t>
  </si>
  <si>
    <t>Comp</t>
  </si>
  <si>
    <t xml:space="preserve">    Plans</t>
  </si>
  <si>
    <t xml:space="preserve">  Other</t>
  </si>
  <si>
    <t xml:space="preserve">   TOTAL</t>
  </si>
  <si>
    <t>No.</t>
  </si>
  <si>
    <t>Amount</t>
  </si>
  <si>
    <t>Section I:  9-10 Month Contracts</t>
  </si>
  <si>
    <t>CONTINUED------&gt;</t>
  </si>
  <si>
    <t>Section II:  11-12 Month  Contracts</t>
  </si>
  <si>
    <t>Inst</t>
  </si>
  <si>
    <t>IPEDS</t>
  </si>
  <si>
    <t>Abbrev</t>
  </si>
  <si>
    <t>ID #</t>
  </si>
  <si>
    <t>Code</t>
  </si>
  <si>
    <t>AL</t>
  </si>
  <si>
    <t>AU</t>
  </si>
  <si>
    <t>100858</t>
  </si>
  <si>
    <t>1</t>
  </si>
  <si>
    <t>UA</t>
  </si>
  <si>
    <t>100751</t>
  </si>
  <si>
    <t>UAB</t>
  </si>
  <si>
    <t>100663</t>
  </si>
  <si>
    <t>2</t>
  </si>
  <si>
    <t>AAM</t>
  </si>
  <si>
    <t>100654</t>
  </si>
  <si>
    <t>3</t>
  </si>
  <si>
    <t>JSU</t>
  </si>
  <si>
    <t>101480</t>
  </si>
  <si>
    <t>UAH</t>
  </si>
  <si>
    <t>100706</t>
  </si>
  <si>
    <t>USA</t>
  </si>
  <si>
    <t>102094</t>
  </si>
  <si>
    <t>AUM</t>
  </si>
  <si>
    <t>100830</t>
  </si>
  <si>
    <t>4</t>
  </si>
  <si>
    <t>TSU</t>
  </si>
  <si>
    <t>102368</t>
  </si>
  <si>
    <t>TSUM</t>
  </si>
  <si>
    <t>102359</t>
  </si>
  <si>
    <t>UM</t>
  </si>
  <si>
    <t>101709</t>
  </si>
  <si>
    <t>ASU</t>
  </si>
  <si>
    <t>100724</t>
  </si>
  <si>
    <t>5</t>
  </si>
  <si>
    <t>LU</t>
  </si>
  <si>
    <t>101587</t>
  </si>
  <si>
    <t>TSUD</t>
  </si>
  <si>
    <t>102322</t>
  </si>
  <si>
    <t>UNA</t>
  </si>
  <si>
    <t>101879</t>
  </si>
  <si>
    <t>ASC</t>
  </si>
  <si>
    <t>100812</t>
  </si>
  <si>
    <t>6</t>
  </si>
  <si>
    <t>BRW</t>
  </si>
  <si>
    <t>100964</t>
  </si>
  <si>
    <t>7</t>
  </si>
  <si>
    <t>CVC</t>
  </si>
  <si>
    <t>101028</t>
  </si>
  <si>
    <t>JD</t>
  </si>
  <si>
    <t>101499</t>
  </si>
  <si>
    <t>ENT</t>
  </si>
  <si>
    <t>101143</t>
  </si>
  <si>
    <t>FSJ</t>
  </si>
  <si>
    <t>101161</t>
  </si>
  <si>
    <t>PH</t>
  </si>
  <si>
    <t>101949</t>
  </si>
  <si>
    <t xml:space="preserve"> </t>
  </si>
  <si>
    <t>NEJ</t>
  </si>
  <si>
    <t>101897</t>
  </si>
  <si>
    <t>SNJ</t>
  </si>
  <si>
    <t>102076</t>
  </si>
  <si>
    <t>SUJ</t>
  </si>
  <si>
    <t>251260</t>
  </si>
  <si>
    <t>LBW</t>
  </si>
  <si>
    <t>101602</t>
  </si>
  <si>
    <t>BIS</t>
  </si>
  <si>
    <t>102030</t>
  </si>
  <si>
    <t>CAL</t>
  </si>
  <si>
    <t>101514</t>
  </si>
  <si>
    <t>CEN</t>
  </si>
  <si>
    <t>100760</t>
  </si>
  <si>
    <t>GAD</t>
  </si>
  <si>
    <t>101240</t>
  </si>
  <si>
    <t>JEF</t>
  </si>
  <si>
    <t>101505</t>
  </si>
  <si>
    <t>LAW</t>
  </si>
  <si>
    <t>101569</t>
  </si>
  <si>
    <t>NWT</t>
  </si>
  <si>
    <t>101903</t>
  </si>
  <si>
    <t>SHL</t>
  </si>
  <si>
    <t>102067</t>
  </si>
  <si>
    <t>SHO</t>
  </si>
  <si>
    <t>101736</t>
  </si>
  <si>
    <t>WSD</t>
  </si>
  <si>
    <t>101286</t>
  </si>
  <si>
    <t>WSH</t>
  </si>
  <si>
    <t>101295</t>
  </si>
  <si>
    <t>WSS</t>
  </si>
  <si>
    <t>101301</t>
  </si>
  <si>
    <t>AATC</t>
  </si>
  <si>
    <t>100672</t>
  </si>
  <si>
    <t>8</t>
  </si>
  <si>
    <t>ATM</t>
  </si>
  <si>
    <t>100821</t>
  </si>
  <si>
    <t>AYE</t>
  </si>
  <si>
    <t>101347</t>
  </si>
  <si>
    <t>BES</t>
  </si>
  <si>
    <t>100919</t>
  </si>
  <si>
    <t>CAR</t>
  </si>
  <si>
    <t>100991</t>
  </si>
  <si>
    <t>DRA</t>
  </si>
  <si>
    <t>101462</t>
  </si>
  <si>
    <t>FRED</t>
  </si>
  <si>
    <t>100973</t>
  </si>
  <si>
    <t>HOB</t>
  </si>
  <si>
    <t>101383</t>
  </si>
  <si>
    <t>ING</t>
  </si>
  <si>
    <t>101471</t>
  </si>
  <si>
    <t>MAC</t>
  </si>
  <si>
    <t>101107</t>
  </si>
  <si>
    <t>OPE</t>
  </si>
  <si>
    <t>101921</t>
  </si>
  <si>
    <t>PAT</t>
  </si>
  <si>
    <t>101523</t>
  </si>
  <si>
    <t>REI</t>
  </si>
  <si>
    <t>101994</t>
  </si>
  <si>
    <t>SWT</t>
  </si>
  <si>
    <t>102225</t>
  </si>
  <si>
    <t>SPA</t>
  </si>
  <si>
    <t>101037</t>
  </si>
  <si>
    <t>TRE</t>
  </si>
  <si>
    <t>102313</t>
  </si>
  <si>
    <t>not reported</t>
  </si>
  <si>
    <t>WTC</t>
  </si>
  <si>
    <t>102429</t>
  </si>
  <si>
    <t>AR</t>
  </si>
  <si>
    <t>UAF</t>
  </si>
  <si>
    <t>1108</t>
  </si>
  <si>
    <t>ASUJ</t>
  </si>
  <si>
    <t>1090</t>
  </si>
  <si>
    <t>UALR</t>
  </si>
  <si>
    <t>1101</t>
  </si>
  <si>
    <t>UCA</t>
  </si>
  <si>
    <t>1092</t>
  </si>
  <si>
    <t>ATU</t>
  </si>
  <si>
    <t>1089</t>
  </si>
  <si>
    <t>HSU</t>
  </si>
  <si>
    <t>1098</t>
  </si>
  <si>
    <t>SAUM</t>
  </si>
  <si>
    <t>1107</t>
  </si>
  <si>
    <t>UAM</t>
  </si>
  <si>
    <t>1085</t>
  </si>
  <si>
    <t>UAPB</t>
  </si>
  <si>
    <t>1084</t>
  </si>
  <si>
    <t>ASUB</t>
  </si>
  <si>
    <t>1091</t>
  </si>
  <si>
    <t>EACC</t>
  </si>
  <si>
    <t>12260</t>
  </si>
  <si>
    <t>GCCC</t>
  </si>
  <si>
    <t>12105</t>
  </si>
  <si>
    <t>MCCC</t>
  </si>
  <si>
    <t>12860</t>
  </si>
  <si>
    <t>NACC</t>
  </si>
  <si>
    <t>12261</t>
  </si>
  <si>
    <t>NWCC</t>
  </si>
  <si>
    <t>PENDING</t>
  </si>
  <si>
    <t>PCCC</t>
  </si>
  <si>
    <t>1104</t>
  </si>
  <si>
    <t>RMCC</t>
  </si>
  <si>
    <t>12435</t>
  </si>
  <si>
    <t>SACC</t>
  </si>
  <si>
    <t>13176</t>
  </si>
  <si>
    <t>SAUT</t>
  </si>
  <si>
    <t>7738</t>
  </si>
  <si>
    <t>WCC</t>
  </si>
  <si>
    <t>1110</t>
  </si>
  <si>
    <t>FL</t>
  </si>
  <si>
    <t>BREVARD</t>
  </si>
  <si>
    <t>132693</t>
  </si>
  <si>
    <t>BROWARD</t>
  </si>
  <si>
    <t>132709</t>
  </si>
  <si>
    <t>CENTRAL FL.</t>
  </si>
  <si>
    <t>132851</t>
  </si>
  <si>
    <t>CHIPOLA</t>
  </si>
  <si>
    <t>133021</t>
  </si>
  <si>
    <t>DAYTONA BEACH</t>
  </si>
  <si>
    <t>133386</t>
  </si>
  <si>
    <t>EDISON</t>
  </si>
  <si>
    <t>133508</t>
  </si>
  <si>
    <t>FL. C.C. @ JAX</t>
  </si>
  <si>
    <t>133702</t>
  </si>
  <si>
    <t>FL. KEYS</t>
  </si>
  <si>
    <t>133960</t>
  </si>
  <si>
    <t>GULF COAST</t>
  </si>
  <si>
    <t>134343</t>
  </si>
  <si>
    <t>HILLSBOROUGH</t>
  </si>
  <si>
    <t>134495</t>
  </si>
  <si>
    <t>INDIAN RIVER</t>
  </si>
  <si>
    <t>134608</t>
  </si>
  <si>
    <t>LAKE CITY</t>
  </si>
  <si>
    <t>135160</t>
  </si>
  <si>
    <t>LAKE-SUMTER</t>
  </si>
  <si>
    <t>135188</t>
  </si>
  <si>
    <t>MANATEE</t>
  </si>
  <si>
    <t>135391</t>
  </si>
  <si>
    <t>MIAMI-DADE</t>
  </si>
  <si>
    <t>135717</t>
  </si>
  <si>
    <t>NORTH FL.</t>
  </si>
  <si>
    <t>136145</t>
  </si>
  <si>
    <t>OKALOOSA-WALTON</t>
  </si>
  <si>
    <t>136233</t>
  </si>
  <si>
    <t>PALM BEACH</t>
  </si>
  <si>
    <t>136358</t>
  </si>
  <si>
    <t>PASCO-HERNANDO</t>
  </si>
  <si>
    <t>136400</t>
  </si>
  <si>
    <t>PENSACOLA</t>
  </si>
  <si>
    <t>136473</t>
  </si>
  <si>
    <t>POLK</t>
  </si>
  <si>
    <t>136516</t>
  </si>
  <si>
    <t>ST. JOHNS RIVER</t>
  </si>
  <si>
    <t>137281</t>
  </si>
  <si>
    <t>ST. PETERSBURG</t>
  </si>
  <si>
    <t>137078</t>
  </si>
  <si>
    <t>SANTA FE</t>
  </si>
  <si>
    <t>137096</t>
  </si>
  <si>
    <t>SEMINOLE</t>
  </si>
  <si>
    <t>137209</t>
  </si>
  <si>
    <t>SOUTH FL.</t>
  </si>
  <si>
    <t>137315</t>
  </si>
  <si>
    <t>TALLAHASSEE</t>
  </si>
  <si>
    <t>137759</t>
  </si>
  <si>
    <t>VALENCIA</t>
  </si>
  <si>
    <t>138187</t>
  </si>
  <si>
    <t>FSU</t>
  </si>
  <si>
    <t>134097</t>
  </si>
  <si>
    <t>UF</t>
  </si>
  <si>
    <t>134130</t>
  </si>
  <si>
    <t>FAU</t>
  </si>
  <si>
    <t>133669</t>
  </si>
  <si>
    <t>USF</t>
  </si>
  <si>
    <t>137351</t>
  </si>
  <si>
    <t>FIU</t>
  </si>
  <si>
    <t>133951</t>
  </si>
  <si>
    <t>UCF</t>
  </si>
  <si>
    <t>132903</t>
  </si>
  <si>
    <t>UWF</t>
  </si>
  <si>
    <t>138354</t>
  </si>
  <si>
    <t>FAMU</t>
  </si>
  <si>
    <t>133650</t>
  </si>
  <si>
    <t>UNF</t>
  </si>
  <si>
    <t>136172</t>
  </si>
  <si>
    <t>KY</t>
  </si>
  <si>
    <t>UKUS</t>
  </si>
  <si>
    <t>157085</t>
  </si>
  <si>
    <t>UL</t>
  </si>
  <si>
    <t>157289</t>
  </si>
  <si>
    <t>EKU</t>
  </si>
  <si>
    <t>156620</t>
  </si>
  <si>
    <t>MuSU</t>
  </si>
  <si>
    <t>157401</t>
  </si>
  <si>
    <t>WKU</t>
  </si>
  <si>
    <t>157951</t>
  </si>
  <si>
    <t>MoSU</t>
  </si>
  <si>
    <t>157386</t>
  </si>
  <si>
    <t>NKU</t>
  </si>
  <si>
    <t>157447</t>
  </si>
  <si>
    <t>KSU</t>
  </si>
  <si>
    <t>157058</t>
  </si>
  <si>
    <t>UKCCS</t>
  </si>
  <si>
    <t>157854</t>
  </si>
  <si>
    <t>LA</t>
  </si>
  <si>
    <t>LSU</t>
  </si>
  <si>
    <t>159391</t>
  </si>
  <si>
    <t>USL</t>
  </si>
  <si>
    <t>160658</t>
  </si>
  <si>
    <t>UNO</t>
  </si>
  <si>
    <t>159939</t>
  </si>
  <si>
    <t>LA. TECH</t>
  </si>
  <si>
    <t>159647</t>
  </si>
  <si>
    <t>NORTHEAST</t>
  </si>
  <si>
    <t>159993</t>
  </si>
  <si>
    <t>SOUTHERN BR</t>
  </si>
  <si>
    <t>160621</t>
  </si>
  <si>
    <t>GRAMBLING</t>
  </si>
  <si>
    <t>159009</t>
  </si>
  <si>
    <t>McNEESE</t>
  </si>
  <si>
    <t>159717</t>
  </si>
  <si>
    <t>SOUTHEASTERN</t>
  </si>
  <si>
    <t>160612</t>
  </si>
  <si>
    <t>NORTHWESTERN</t>
  </si>
  <si>
    <t>160038</t>
  </si>
  <si>
    <t>NICHOLLS</t>
  </si>
  <si>
    <t>159966</t>
  </si>
  <si>
    <t>LSU-SHREVEPORT</t>
  </si>
  <si>
    <t>159416</t>
  </si>
  <si>
    <t>SO.NEW ORLEANS</t>
  </si>
  <si>
    <t>160630</t>
  </si>
  <si>
    <t>DELGADO</t>
  </si>
  <si>
    <t>158662</t>
  </si>
  <si>
    <t>LSU-ALEXANDRIA</t>
  </si>
  <si>
    <t>159382</t>
  </si>
  <si>
    <t>LSU-EUNICE</t>
  </si>
  <si>
    <t>159407</t>
  </si>
  <si>
    <t>SO-SHREVEPORT</t>
  </si>
  <si>
    <t>160649</t>
  </si>
  <si>
    <t>LSU LAW CENTER</t>
  </si>
  <si>
    <t>9</t>
  </si>
  <si>
    <t>LSU MED CENTER</t>
  </si>
  <si>
    <t>159373</t>
  </si>
  <si>
    <t>MD</t>
  </si>
  <si>
    <t>UMCP</t>
  </si>
  <si>
    <t>163286</t>
  </si>
  <si>
    <t>UMBC</t>
  </si>
  <si>
    <t>163268</t>
  </si>
  <si>
    <t>UM-TSU</t>
  </si>
  <si>
    <t>164076</t>
  </si>
  <si>
    <t>UMAB</t>
  </si>
  <si>
    <t>163259</t>
  </si>
  <si>
    <t>MSU</t>
  </si>
  <si>
    <t>163453</t>
  </si>
  <si>
    <t>UM-UB</t>
  </si>
  <si>
    <t>161873</t>
  </si>
  <si>
    <t>UM-BSU</t>
  </si>
  <si>
    <t>162007</t>
  </si>
  <si>
    <t>UM-FSU</t>
  </si>
  <si>
    <t>162584</t>
  </si>
  <si>
    <t>UM-SSU</t>
  </si>
  <si>
    <t>163851</t>
  </si>
  <si>
    <t>UMUC</t>
  </si>
  <si>
    <t>163204</t>
  </si>
  <si>
    <t>UMES</t>
  </si>
  <si>
    <t>163338</t>
  </si>
  <si>
    <t>SMC</t>
  </si>
  <si>
    <t>163912</t>
  </si>
  <si>
    <t>UM-CSC</t>
  </si>
  <si>
    <t>162283</t>
  </si>
  <si>
    <t>ALL</t>
  </si>
  <si>
    <t>161688</t>
  </si>
  <si>
    <t>ANN</t>
  </si>
  <si>
    <t>161767</t>
  </si>
  <si>
    <t>BCCC</t>
  </si>
  <si>
    <t>161864</t>
  </si>
  <si>
    <t>CAT</t>
  </si>
  <si>
    <t>162098</t>
  </si>
  <si>
    <t>CEC</t>
  </si>
  <si>
    <t>162104</t>
  </si>
  <si>
    <t>CHA</t>
  </si>
  <si>
    <t>162122</t>
  </si>
  <si>
    <t>CHE</t>
  </si>
  <si>
    <t>162168</t>
  </si>
  <si>
    <t>DUN</t>
  </si>
  <si>
    <t>162399</t>
  </si>
  <si>
    <t>ESS</t>
  </si>
  <si>
    <t>162478</t>
  </si>
  <si>
    <t>FRE</t>
  </si>
  <si>
    <t>162557</t>
  </si>
  <si>
    <t>GAR</t>
  </si>
  <si>
    <t>162609</t>
  </si>
  <si>
    <t>HAG</t>
  </si>
  <si>
    <t>162690</t>
  </si>
  <si>
    <t>HAR</t>
  </si>
  <si>
    <t>162706</t>
  </si>
  <si>
    <t>HOW</t>
  </si>
  <si>
    <t>162799</t>
  </si>
  <si>
    <t>MON</t>
  </si>
  <si>
    <t>GERMANT</t>
  </si>
  <si>
    <t>163444</t>
  </si>
  <si>
    <t>ROCKVLLE</t>
  </si>
  <si>
    <t>163426</t>
  </si>
  <si>
    <t>TAKOMA</t>
  </si>
  <si>
    <t>163435</t>
  </si>
  <si>
    <t>PRI</t>
  </si>
  <si>
    <t>163657</t>
  </si>
  <si>
    <t>WOR</t>
  </si>
  <si>
    <t>164313</t>
  </si>
  <si>
    <t>MS</t>
  </si>
  <si>
    <t>176080</t>
  </si>
  <si>
    <t>176017</t>
  </si>
  <si>
    <t>USM</t>
  </si>
  <si>
    <t>176372</t>
  </si>
  <si>
    <t>175856</t>
  </si>
  <si>
    <t>DSU</t>
  </si>
  <si>
    <t>175616</t>
  </si>
  <si>
    <t>175342</t>
  </si>
  <si>
    <t>MUW</t>
  </si>
  <si>
    <t>176035</t>
  </si>
  <si>
    <t>MVSU</t>
  </si>
  <si>
    <t>176044</t>
  </si>
  <si>
    <t>UMMC</t>
  </si>
  <si>
    <t>176026</t>
  </si>
  <si>
    <t>NC</t>
  </si>
  <si>
    <t xml:space="preserve">ASU    </t>
  </si>
  <si>
    <t>197869</t>
  </si>
  <si>
    <t xml:space="preserve">     .</t>
  </si>
  <si>
    <t xml:space="preserve">ECU    </t>
  </si>
  <si>
    <t>198464</t>
  </si>
  <si>
    <t xml:space="preserve">ECSU  </t>
  </si>
  <si>
    <t>198507</t>
  </si>
  <si>
    <t xml:space="preserve">FSU    </t>
  </si>
  <si>
    <t>198543</t>
  </si>
  <si>
    <t xml:space="preserve">NCA&amp;T  </t>
  </si>
  <si>
    <t>199102</t>
  </si>
  <si>
    <t xml:space="preserve">NCCU   </t>
  </si>
  <si>
    <t>199157</t>
  </si>
  <si>
    <t xml:space="preserve">NCSA   </t>
  </si>
  <si>
    <t>199184</t>
  </si>
  <si>
    <t xml:space="preserve">   .</t>
  </si>
  <si>
    <t xml:space="preserve">        .</t>
  </si>
  <si>
    <t xml:space="preserve">      .</t>
  </si>
  <si>
    <t xml:space="preserve">         .</t>
  </si>
  <si>
    <t xml:space="preserve">NCSU   </t>
  </si>
  <si>
    <t>199193</t>
  </si>
  <si>
    <t xml:space="preserve">PSU    </t>
  </si>
  <si>
    <t>199281</t>
  </si>
  <si>
    <t xml:space="preserve">UNC-A  </t>
  </si>
  <si>
    <t>199111</t>
  </si>
  <si>
    <t xml:space="preserve">UNC-CH </t>
  </si>
  <si>
    <t>199120</t>
  </si>
  <si>
    <t xml:space="preserve">UNC-C  </t>
  </si>
  <si>
    <t>199139</t>
  </si>
  <si>
    <t xml:space="preserve">UNC-G  </t>
  </si>
  <si>
    <t>199148</t>
  </si>
  <si>
    <t xml:space="preserve">UNC-W  </t>
  </si>
  <si>
    <t>199218</t>
  </si>
  <si>
    <t xml:space="preserve">WCU    </t>
  </si>
  <si>
    <t>200004</t>
  </si>
  <si>
    <t xml:space="preserve">WSSU   </t>
  </si>
  <si>
    <t>199999</t>
  </si>
  <si>
    <t>OK</t>
  </si>
  <si>
    <t>OU</t>
  </si>
  <si>
    <t>207500</t>
  </si>
  <si>
    <t>OSU</t>
  </si>
  <si>
    <t>207388</t>
  </si>
  <si>
    <t>UCO</t>
  </si>
  <si>
    <t>206941</t>
  </si>
  <si>
    <t>ECU</t>
  </si>
  <si>
    <t>207041</t>
  </si>
  <si>
    <t>NSU</t>
  </si>
  <si>
    <t>207263</t>
  </si>
  <si>
    <t>NWOSU</t>
  </si>
  <si>
    <t>207306</t>
  </si>
  <si>
    <t>SEOSU</t>
  </si>
  <si>
    <t>207847</t>
  </si>
  <si>
    <t>SWOSU</t>
  </si>
  <si>
    <t>207865</t>
  </si>
  <si>
    <t>CAMERON</t>
  </si>
  <si>
    <t>206914</t>
  </si>
  <si>
    <t>LANGSTON</t>
  </si>
  <si>
    <t>207209</t>
  </si>
  <si>
    <t>PANHANDLE</t>
  </si>
  <si>
    <t>207351</t>
  </si>
  <si>
    <t>USAO</t>
  </si>
  <si>
    <t>207722</t>
  </si>
  <si>
    <t>CASC</t>
  </si>
  <si>
    <t>206923</t>
  </si>
  <si>
    <t>CONNORS</t>
  </si>
  <si>
    <t>206996</t>
  </si>
  <si>
    <t>EASTERN</t>
  </si>
  <si>
    <t>207050</t>
  </si>
  <si>
    <t>REDLANDS</t>
  </si>
  <si>
    <t>207069</t>
  </si>
  <si>
    <t>MURRAY</t>
  </si>
  <si>
    <t>207236</t>
  </si>
  <si>
    <t>NEOAMC</t>
  </si>
  <si>
    <t>207290</t>
  </si>
  <si>
    <t>NOC</t>
  </si>
  <si>
    <t>207281</t>
  </si>
  <si>
    <t>OCCC</t>
  </si>
  <si>
    <t>207449</t>
  </si>
  <si>
    <t>ROGERS</t>
  </si>
  <si>
    <t>207661</t>
  </si>
  <si>
    <t>ROSE</t>
  </si>
  <si>
    <t>207670</t>
  </si>
  <si>
    <t>207740</t>
  </si>
  <si>
    <t>TJC</t>
  </si>
  <si>
    <t>207935</t>
  </si>
  <si>
    <t>WOSC</t>
  </si>
  <si>
    <t>208035</t>
  </si>
  <si>
    <t>OSU TBOKM</t>
  </si>
  <si>
    <t>207564</t>
  </si>
  <si>
    <t>OSU TBOKC</t>
  </si>
  <si>
    <t>207397</t>
  </si>
  <si>
    <t>SC</t>
  </si>
  <si>
    <t>USC-COLUMBIA</t>
  </si>
  <si>
    <t>218663</t>
  </si>
  <si>
    <t>CLEMSON</t>
  </si>
  <si>
    <t>217882</t>
  </si>
  <si>
    <t>WINTHROP UNIV.</t>
  </si>
  <si>
    <t>218964</t>
  </si>
  <si>
    <t>SC STATE UNIV.</t>
  </si>
  <si>
    <t>218733</t>
  </si>
  <si>
    <t>COLL. OF CHAS.</t>
  </si>
  <si>
    <t>217819</t>
  </si>
  <si>
    <t>FRANCIS MARION</t>
  </si>
  <si>
    <t>218061</t>
  </si>
  <si>
    <t>THE CITADEL</t>
  </si>
  <si>
    <t>217864</t>
  </si>
  <si>
    <t>LANDER</t>
  </si>
  <si>
    <t>218229</t>
  </si>
  <si>
    <t>USC-AIKEN</t>
  </si>
  <si>
    <t>218645</t>
  </si>
  <si>
    <t>USC-COASTAL</t>
  </si>
  <si>
    <t>218724</t>
  </si>
  <si>
    <t>USC-SPARTNBG.</t>
  </si>
  <si>
    <t>218742</t>
  </si>
  <si>
    <t>USC-BEAUFORT</t>
  </si>
  <si>
    <t>218654</t>
  </si>
  <si>
    <t>USC-LANCASTER</t>
  </si>
  <si>
    <t>218672</t>
  </si>
  <si>
    <t>USC-SALKE.</t>
  </si>
  <si>
    <t>218681</t>
  </si>
  <si>
    <t>USC-SUMTER</t>
  </si>
  <si>
    <t>218690</t>
  </si>
  <si>
    <t>USC-UNION</t>
  </si>
  <si>
    <t>218706</t>
  </si>
  <si>
    <t xml:space="preserve">AIKEN </t>
  </si>
  <si>
    <t>217615</t>
  </si>
  <si>
    <t>CENTRAL CAR.</t>
  </si>
  <si>
    <t>218858</t>
  </si>
  <si>
    <t>CHEST./MARLB.</t>
  </si>
  <si>
    <t>217837</t>
  </si>
  <si>
    <t>DENMARK</t>
  </si>
  <si>
    <t>217989</t>
  </si>
  <si>
    <t>FLO./DARL.</t>
  </si>
  <si>
    <t>218025</t>
  </si>
  <si>
    <t>GREENVILLE</t>
  </si>
  <si>
    <t>218113</t>
  </si>
  <si>
    <t>HORRY/GEORGE.</t>
  </si>
  <si>
    <t>218140</t>
  </si>
  <si>
    <t>MIDLANDS</t>
  </si>
  <si>
    <t>218353</t>
  </si>
  <si>
    <t>ORANGBG./CAL.</t>
  </si>
  <si>
    <t>218487</t>
  </si>
  <si>
    <t>PIEDMONT</t>
  </si>
  <si>
    <t>218520</t>
  </si>
  <si>
    <t>SPARTANBURG</t>
  </si>
  <si>
    <t>218830</t>
  </si>
  <si>
    <t>TRIDENT</t>
  </si>
  <si>
    <t>218894</t>
  </si>
  <si>
    <t>TCLC</t>
  </si>
  <si>
    <t>217712</t>
  </si>
  <si>
    <t>TRI-COUNTY</t>
  </si>
  <si>
    <t>218885</t>
  </si>
  <si>
    <t>WILLIAMSBURG</t>
  </si>
  <si>
    <t>218995</t>
  </si>
  <si>
    <t>YORK</t>
  </si>
  <si>
    <t>218991</t>
  </si>
  <si>
    <t>MUSC</t>
  </si>
  <si>
    <t>218335</t>
  </si>
  <si>
    <t>TN</t>
  </si>
  <si>
    <t>UTK</t>
  </si>
  <si>
    <t>221759</t>
  </si>
  <si>
    <t>220862</t>
  </si>
  <si>
    <t>ETSU</t>
  </si>
  <si>
    <t>220075</t>
  </si>
  <si>
    <t>MTSU</t>
  </si>
  <si>
    <t>220978</t>
  </si>
  <si>
    <t>221838</t>
  </si>
  <si>
    <t>TTU</t>
  </si>
  <si>
    <t>221847</t>
  </si>
  <si>
    <t>UTC</t>
  </si>
  <si>
    <t>221740</t>
  </si>
  <si>
    <t>APSU</t>
  </si>
  <si>
    <t>219602</t>
  </si>
  <si>
    <t>UTM</t>
  </si>
  <si>
    <t>221768</t>
  </si>
  <si>
    <t>CHSTCC</t>
  </si>
  <si>
    <t>219824</t>
  </si>
  <si>
    <t>CLSCC</t>
  </si>
  <si>
    <t>219879</t>
  </si>
  <si>
    <t>COSCC</t>
  </si>
  <si>
    <t>219888</t>
  </si>
  <si>
    <t>DSCC</t>
  </si>
  <si>
    <t>220057</t>
  </si>
  <si>
    <t>JSCC</t>
  </si>
  <si>
    <t>220400</t>
  </si>
  <si>
    <t>MSCC</t>
  </si>
  <si>
    <t>221096</t>
  </si>
  <si>
    <t>NSTI</t>
  </si>
  <si>
    <t>221184</t>
  </si>
  <si>
    <t>NSTCC</t>
  </si>
  <si>
    <t>221908</t>
  </si>
  <si>
    <t>PSTCC</t>
  </si>
  <si>
    <t>221643</t>
  </si>
  <si>
    <t>RSCC</t>
  </si>
  <si>
    <t>221397</t>
  </si>
  <si>
    <t>SSCC</t>
  </si>
  <si>
    <t>221485</t>
  </si>
  <si>
    <t>STIM</t>
  </si>
  <si>
    <t>221652</t>
  </si>
  <si>
    <t>VSCC</t>
  </si>
  <si>
    <t>222053</t>
  </si>
  <si>
    <t>WSCC</t>
  </si>
  <si>
    <t>222062</t>
  </si>
  <si>
    <t>AVTS</t>
  </si>
  <si>
    <t>UTMem</t>
  </si>
  <si>
    <t>221704</t>
  </si>
  <si>
    <t>UTSI</t>
  </si>
  <si>
    <t>UT Vet</t>
  </si>
  <si>
    <t>WV</t>
  </si>
  <si>
    <t>WVU</t>
  </si>
  <si>
    <t>238032</t>
  </si>
  <si>
    <t>MARSHALL UNIV</t>
  </si>
  <si>
    <t>237525</t>
  </si>
  <si>
    <t>BLUEFIELD SC</t>
  </si>
  <si>
    <t>237215</t>
  </si>
  <si>
    <t>CONCORD COLL</t>
  </si>
  <si>
    <t>237330</t>
  </si>
  <si>
    <t>FAIRMONT SC</t>
  </si>
  <si>
    <t>237367</t>
  </si>
  <si>
    <t>GLENVILLE SC</t>
  </si>
  <si>
    <t>237385</t>
  </si>
  <si>
    <t>SHEPHERD COLL</t>
  </si>
  <si>
    <t>237792</t>
  </si>
  <si>
    <t>WEST LIBERTY SC</t>
  </si>
  <si>
    <t>237932</t>
  </si>
  <si>
    <t>WV INST OF TECH</t>
  </si>
  <si>
    <t>237950</t>
  </si>
  <si>
    <t>WV STATE COLL</t>
  </si>
  <si>
    <t>237899</t>
  </si>
  <si>
    <t>WVU AT PARKERSBURG</t>
  </si>
  <si>
    <t>237686</t>
  </si>
  <si>
    <t>SOUTHERN WV CC</t>
  </si>
  <si>
    <t>237817</t>
  </si>
  <si>
    <t>WV NORTHERN CC</t>
  </si>
  <si>
    <t>238014</t>
  </si>
  <si>
    <t>POTOMAC SC OF WVU</t>
  </si>
  <si>
    <t>237701</t>
  </si>
  <si>
    <t>WV GRADUATE COLL</t>
  </si>
  <si>
    <t>237871</t>
  </si>
  <si>
    <t>Not included in above categories</t>
  </si>
  <si>
    <t>WV SCH OF OST MED</t>
  </si>
  <si>
    <t>237880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</si>
</sst>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313"/>
  <sheetViews>
    <sheetView showGridLines="0" tabSelected="1" workbookViewId="0" topLeftCell="A1">
      <selection activeCell="A2" sqref="A2"/>
    </sheetView>
  </sheetViews>
  <sheetFormatPr defaultColWidth="9.75390625" defaultRowHeight="12.75"/>
  <cols>
    <col min="1" max="1" width="5.75390625" style="0" customWidth="1"/>
    <col min="25" max="25" width="1.75390625" style="0" customWidth="1"/>
  </cols>
  <sheetData>
    <row r="1" ht="12">
      <c r="A1" s="1" t="s">
        <v>0</v>
      </c>
    </row>
    <row r="3" spans="1:45" ht="12">
      <c r="A3" s="2" t="s">
        <v>1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3" t="s">
        <v>2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1</v>
      </c>
      <c r="AI3" s="2" t="s">
        <v>1</v>
      </c>
      <c r="AJ3" s="2" t="s">
        <v>1</v>
      </c>
      <c r="AK3" s="2" t="s">
        <v>1</v>
      </c>
      <c r="AL3" s="2" t="s">
        <v>1</v>
      </c>
      <c r="AM3" s="2" t="s">
        <v>1</v>
      </c>
      <c r="AN3" s="2" t="s">
        <v>1</v>
      </c>
      <c r="AO3" s="2" t="s">
        <v>1</v>
      </c>
      <c r="AP3" s="2" t="s">
        <v>1</v>
      </c>
      <c r="AQ3" s="2" t="s">
        <v>1</v>
      </c>
      <c r="AR3" s="2" t="s">
        <v>1</v>
      </c>
      <c r="AS3" s="2" t="s">
        <v>1</v>
      </c>
    </row>
    <row r="4" spans="5:44" ht="12">
      <c r="E4" s="1" t="s">
        <v>3</v>
      </c>
      <c r="G4" s="1" t="s">
        <v>4</v>
      </c>
      <c r="I4" s="1" t="s">
        <v>5</v>
      </c>
      <c r="K4" s="1" t="s">
        <v>6</v>
      </c>
      <c r="M4" s="1" t="s">
        <v>7</v>
      </c>
      <c r="O4" s="1" t="s">
        <v>8</v>
      </c>
      <c r="R4" s="1" t="s">
        <v>9</v>
      </c>
      <c r="S4" s="1" t="s">
        <v>10</v>
      </c>
      <c r="U4" s="1" t="s">
        <v>11</v>
      </c>
      <c r="W4" s="1" t="s">
        <v>12</v>
      </c>
      <c r="Y4" s="3" t="s">
        <v>2</v>
      </c>
      <c r="Z4" s="1" t="s">
        <v>3</v>
      </c>
      <c r="AB4" s="1" t="s">
        <v>4</v>
      </c>
      <c r="AD4" s="1" t="s">
        <v>5</v>
      </c>
      <c r="AF4" s="1" t="s">
        <v>6</v>
      </c>
      <c r="AH4" s="1" t="s">
        <v>7</v>
      </c>
      <c r="AJ4" s="1" t="s">
        <v>8</v>
      </c>
      <c r="AM4" s="1" t="s">
        <v>9</v>
      </c>
      <c r="AN4" s="1" t="s">
        <v>10</v>
      </c>
      <c r="AP4" s="1" t="s">
        <v>11</v>
      </c>
      <c r="AR4" s="1" t="s">
        <v>12</v>
      </c>
    </row>
    <row r="5" spans="5:45" ht="12"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 t="s">
        <v>1</v>
      </c>
      <c r="X5" s="2" t="s">
        <v>1</v>
      </c>
      <c r="Y5" s="3" t="s">
        <v>2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1</v>
      </c>
      <c r="AG5" s="2" t="s">
        <v>1</v>
      </c>
      <c r="AH5" s="2" t="s">
        <v>1</v>
      </c>
      <c r="AI5" s="2" t="s">
        <v>1</v>
      </c>
      <c r="AJ5" s="2" t="s">
        <v>1</v>
      </c>
      <c r="AK5" s="2" t="s">
        <v>1</v>
      </c>
      <c r="AL5" s="2" t="s">
        <v>1</v>
      </c>
      <c r="AM5" s="2" t="s">
        <v>1</v>
      </c>
      <c r="AN5" s="2" t="s">
        <v>1</v>
      </c>
      <c r="AO5" s="2" t="s">
        <v>1</v>
      </c>
      <c r="AP5" s="2" t="s">
        <v>1</v>
      </c>
      <c r="AQ5" s="2" t="s">
        <v>1</v>
      </c>
      <c r="AR5" s="2" t="s">
        <v>1</v>
      </c>
      <c r="AS5" s="2" t="s">
        <v>1</v>
      </c>
    </row>
    <row r="6" spans="5:45" ht="12">
      <c r="E6" s="4" t="s">
        <v>13</v>
      </c>
      <c r="F6" s="4" t="s">
        <v>14</v>
      </c>
      <c r="G6" s="4" t="s">
        <v>13</v>
      </c>
      <c r="H6" s="4" t="s">
        <v>14</v>
      </c>
      <c r="I6" s="4" t="s">
        <v>13</v>
      </c>
      <c r="J6" s="4" t="s">
        <v>14</v>
      </c>
      <c r="K6" s="4" t="s">
        <v>13</v>
      </c>
      <c r="L6" s="4" t="s">
        <v>14</v>
      </c>
      <c r="M6" s="4" t="s">
        <v>13</v>
      </c>
      <c r="N6" s="4" t="s">
        <v>14</v>
      </c>
      <c r="O6" s="4" t="s">
        <v>13</v>
      </c>
      <c r="P6" s="4" t="s">
        <v>14</v>
      </c>
      <c r="Q6" s="4" t="s">
        <v>13</v>
      </c>
      <c r="R6" s="4" t="s">
        <v>14</v>
      </c>
      <c r="S6" s="4" t="s">
        <v>13</v>
      </c>
      <c r="T6" s="4" t="s">
        <v>14</v>
      </c>
      <c r="U6" s="4" t="s">
        <v>13</v>
      </c>
      <c r="V6" s="4" t="s">
        <v>14</v>
      </c>
      <c r="W6" s="4" t="s">
        <v>13</v>
      </c>
      <c r="X6" s="4" t="s">
        <v>14</v>
      </c>
      <c r="Y6" s="3" t="s">
        <v>2</v>
      </c>
      <c r="Z6" s="4" t="s">
        <v>13</v>
      </c>
      <c r="AA6" s="4" t="s">
        <v>14</v>
      </c>
      <c r="AB6" s="4" t="s">
        <v>13</v>
      </c>
      <c r="AC6" s="4" t="s">
        <v>14</v>
      </c>
      <c r="AD6" s="4" t="s">
        <v>13</v>
      </c>
      <c r="AE6" s="4" t="s">
        <v>14</v>
      </c>
      <c r="AF6" s="4" t="s">
        <v>13</v>
      </c>
      <c r="AG6" s="4" t="s">
        <v>14</v>
      </c>
      <c r="AH6" s="4" t="s">
        <v>13</v>
      </c>
      <c r="AI6" s="4" t="s">
        <v>14</v>
      </c>
      <c r="AJ6" s="4" t="s">
        <v>13</v>
      </c>
      <c r="AK6" s="4" t="s">
        <v>14</v>
      </c>
      <c r="AL6" s="4" t="s">
        <v>13</v>
      </c>
      <c r="AM6" s="4" t="s">
        <v>14</v>
      </c>
      <c r="AN6" s="4" t="s">
        <v>13</v>
      </c>
      <c r="AO6" s="4" t="s">
        <v>14</v>
      </c>
      <c r="AP6" s="4" t="s">
        <v>13</v>
      </c>
      <c r="AQ6" s="4" t="s">
        <v>14</v>
      </c>
      <c r="AR6" s="4" t="s">
        <v>13</v>
      </c>
      <c r="AS6" s="4" t="s">
        <v>14</v>
      </c>
    </row>
    <row r="7" spans="1:45" ht="12">
      <c r="A7" s="2" t="s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3" t="s">
        <v>2</v>
      </c>
      <c r="Z7" s="2" t="s">
        <v>1</v>
      </c>
      <c r="AA7" s="2" t="s">
        <v>1</v>
      </c>
      <c r="AB7" s="2" t="s">
        <v>1</v>
      </c>
      <c r="AC7" s="2" t="s">
        <v>1</v>
      </c>
      <c r="AD7" s="2" t="s">
        <v>1</v>
      </c>
      <c r="AE7" s="2" t="s">
        <v>1</v>
      </c>
      <c r="AF7" s="2" t="s">
        <v>1</v>
      </c>
      <c r="AG7" s="2" t="s">
        <v>1</v>
      </c>
      <c r="AH7" s="2" t="s">
        <v>1</v>
      </c>
      <c r="AI7" s="2" t="s">
        <v>1</v>
      </c>
      <c r="AJ7" s="2" t="s">
        <v>1</v>
      </c>
      <c r="AK7" s="2" t="s">
        <v>1</v>
      </c>
      <c r="AL7" s="2" t="s">
        <v>1</v>
      </c>
      <c r="AM7" s="2" t="s">
        <v>1</v>
      </c>
      <c r="AN7" s="2" t="s">
        <v>1</v>
      </c>
      <c r="AO7" s="2" t="s">
        <v>1</v>
      </c>
      <c r="AP7" s="2" t="s">
        <v>1</v>
      </c>
      <c r="AQ7" s="2" t="s">
        <v>1</v>
      </c>
      <c r="AR7" s="2" t="s">
        <v>1</v>
      </c>
      <c r="AS7" s="2" t="s">
        <v>1</v>
      </c>
    </row>
    <row r="8" spans="5:33" ht="12">
      <c r="E8" s="4" t="s">
        <v>15</v>
      </c>
      <c r="L8" s="5" t="s">
        <v>16</v>
      </c>
      <c r="Y8" s="3" t="s">
        <v>2</v>
      </c>
      <c r="Z8" s="4" t="s">
        <v>17</v>
      </c>
      <c r="AG8" s="5" t="s">
        <v>16</v>
      </c>
    </row>
    <row r="9" spans="1:45" ht="12">
      <c r="A9" s="2" t="s">
        <v>1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3" t="s">
        <v>2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1</v>
      </c>
      <c r="AF9" s="2" t="s">
        <v>1</v>
      </c>
      <c r="AG9" s="2" t="s">
        <v>1</v>
      </c>
      <c r="AH9" s="2" t="s">
        <v>1</v>
      </c>
      <c r="AI9" s="2" t="s">
        <v>1</v>
      </c>
      <c r="AJ9" s="2" t="s">
        <v>1</v>
      </c>
      <c r="AK9" s="2" t="s">
        <v>1</v>
      </c>
      <c r="AL9" s="2" t="s">
        <v>1</v>
      </c>
      <c r="AM9" s="2" t="s">
        <v>1</v>
      </c>
      <c r="AN9" s="2" t="s">
        <v>1</v>
      </c>
      <c r="AO9" s="2" t="s">
        <v>1</v>
      </c>
      <c r="AP9" s="2" t="s">
        <v>1</v>
      </c>
      <c r="AQ9" s="2" t="s">
        <v>1</v>
      </c>
      <c r="AR9" s="2" t="s">
        <v>1</v>
      </c>
      <c r="AS9" s="2" t="s">
        <v>1</v>
      </c>
    </row>
    <row r="10" spans="2:25" ht="12">
      <c r="B10" s="4" t="s">
        <v>18</v>
      </c>
      <c r="C10" s="4" t="s">
        <v>19</v>
      </c>
      <c r="Y10" s="6" t="s">
        <v>2</v>
      </c>
    </row>
    <row r="11" spans="2:25" ht="12">
      <c r="B11" s="4" t="s">
        <v>20</v>
      </c>
      <c r="C11" s="4" t="s">
        <v>21</v>
      </c>
      <c r="D11" s="4" t="s">
        <v>22</v>
      </c>
      <c r="Y11" s="6" t="s">
        <v>2</v>
      </c>
    </row>
    <row r="12" spans="1:45" ht="12">
      <c r="A12" s="2" t="s">
        <v>1</v>
      </c>
      <c r="B12" s="2" t="s">
        <v>1</v>
      </c>
      <c r="C12" s="2" t="s">
        <v>1</v>
      </c>
      <c r="D12" s="2" t="s">
        <v>1</v>
      </c>
      <c r="E12" s="2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7" t="s">
        <v>1</v>
      </c>
      <c r="P12" s="7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7" t="s">
        <v>1</v>
      </c>
      <c r="W12" s="7" t="s">
        <v>1</v>
      </c>
      <c r="X12" s="7" t="s">
        <v>1</v>
      </c>
      <c r="Y12" s="6" t="s">
        <v>2</v>
      </c>
      <c r="Z12" s="7" t="s">
        <v>1</v>
      </c>
      <c r="AA12" s="7" t="s">
        <v>1</v>
      </c>
      <c r="AB12" s="7" t="s">
        <v>1</v>
      </c>
      <c r="AC12" s="7" t="s">
        <v>1</v>
      </c>
      <c r="AD12" s="7" t="s">
        <v>1</v>
      </c>
      <c r="AE12" s="7" t="s">
        <v>1</v>
      </c>
      <c r="AF12" s="7" t="s">
        <v>1</v>
      </c>
      <c r="AG12" s="7" t="s">
        <v>1</v>
      </c>
      <c r="AH12" s="7" t="s">
        <v>1</v>
      </c>
      <c r="AI12" s="7" t="s">
        <v>1</v>
      </c>
      <c r="AJ12" s="7" t="s">
        <v>1</v>
      </c>
      <c r="AK12" s="7" t="s">
        <v>1</v>
      </c>
      <c r="AL12" s="7" t="s">
        <v>1</v>
      </c>
      <c r="AM12" s="7" t="s">
        <v>1</v>
      </c>
      <c r="AN12" s="7" t="s">
        <v>1</v>
      </c>
      <c r="AO12" s="7" t="s">
        <v>1</v>
      </c>
      <c r="AP12" s="7" t="s">
        <v>1</v>
      </c>
      <c r="AQ12" s="7" t="s">
        <v>1</v>
      </c>
      <c r="AR12" s="7" t="s">
        <v>1</v>
      </c>
      <c r="AS12" s="7" t="s">
        <v>1</v>
      </c>
    </row>
    <row r="13" spans="1:45" ht="12">
      <c r="A13" s="1" t="s">
        <v>23</v>
      </c>
      <c r="B13" s="8" t="s">
        <v>24</v>
      </c>
      <c r="C13" s="5" t="s">
        <v>25</v>
      </c>
      <c r="D13" s="9" t="s">
        <v>26</v>
      </c>
      <c r="E13" s="10">
        <v>740</v>
      </c>
      <c r="F13" s="11">
        <f>278640+1942460</f>
        <v>2221100</v>
      </c>
      <c r="G13" s="10">
        <v>665</v>
      </c>
      <c r="H13" s="10">
        <v>1248818</v>
      </c>
      <c r="I13" s="10">
        <v>547</v>
      </c>
      <c r="J13" s="10">
        <v>107522</v>
      </c>
      <c r="K13" s="10">
        <v>733</v>
      </c>
      <c r="L13" s="10">
        <v>2261178</v>
      </c>
      <c r="M13" s="10">
        <v>740</v>
      </c>
      <c r="N13" s="10">
        <v>30588</v>
      </c>
      <c r="O13" s="10">
        <v>489</v>
      </c>
      <c r="P13" s="10">
        <v>46149</v>
      </c>
      <c r="Q13" s="11"/>
      <c r="R13" s="11"/>
      <c r="S13" s="11"/>
      <c r="T13" s="11"/>
      <c r="U13" s="11"/>
      <c r="V13" s="11"/>
      <c r="W13" s="10">
        <v>740</v>
      </c>
      <c r="X13" s="10">
        <v>5915355</v>
      </c>
      <c r="Y13" s="6" t="s">
        <v>2</v>
      </c>
      <c r="Z13" s="10">
        <v>358</v>
      </c>
      <c r="AA13" s="10">
        <f>167940+1333429</f>
        <v>1501369</v>
      </c>
      <c r="AB13" s="10">
        <v>345</v>
      </c>
      <c r="AC13" s="10">
        <v>695412</v>
      </c>
      <c r="AD13" s="10">
        <v>304</v>
      </c>
      <c r="AE13" s="10">
        <v>79836</v>
      </c>
      <c r="AF13" s="10">
        <v>358</v>
      </c>
      <c r="AG13" s="10">
        <v>1428586</v>
      </c>
      <c r="AH13" s="10">
        <v>358</v>
      </c>
      <c r="AI13" s="10">
        <v>20241</v>
      </c>
      <c r="AJ13" s="10">
        <v>283</v>
      </c>
      <c r="AK13" s="10">
        <v>31437</v>
      </c>
      <c r="AL13" s="11"/>
      <c r="AM13" s="11"/>
      <c r="AN13" s="11"/>
      <c r="AO13" s="11"/>
      <c r="AP13" s="11"/>
      <c r="AQ13" s="11"/>
      <c r="AR13" s="10">
        <v>358</v>
      </c>
      <c r="AS13" s="10">
        <v>3756881</v>
      </c>
    </row>
    <row r="14" spans="1:45" ht="12">
      <c r="A14" s="1" t="s">
        <v>23</v>
      </c>
      <c r="B14" s="8" t="s">
        <v>27</v>
      </c>
      <c r="C14" s="5" t="s">
        <v>28</v>
      </c>
      <c r="D14" s="9" t="s">
        <v>26</v>
      </c>
      <c r="E14" s="10">
        <v>743</v>
      </c>
      <c r="F14" s="10">
        <f>1652479+2098645</f>
        <v>3751124</v>
      </c>
      <c r="G14" s="10">
        <v>743</v>
      </c>
      <c r="H14" s="10">
        <v>1729704</v>
      </c>
      <c r="I14" s="10">
        <v>743</v>
      </c>
      <c r="J14" s="10">
        <v>187391</v>
      </c>
      <c r="K14" s="10">
        <v>743</v>
      </c>
      <c r="L14" s="10">
        <v>2421672</v>
      </c>
      <c r="M14" s="10">
        <v>743</v>
      </c>
      <c r="N14" s="10">
        <v>19829</v>
      </c>
      <c r="O14" s="10">
        <v>743</v>
      </c>
      <c r="P14" s="10">
        <v>72219</v>
      </c>
      <c r="Q14" s="10">
        <v>743</v>
      </c>
      <c r="R14" s="10">
        <v>69404</v>
      </c>
      <c r="S14" s="10">
        <v>313</v>
      </c>
      <c r="T14" s="10">
        <v>161821</v>
      </c>
      <c r="U14" s="11"/>
      <c r="V14" s="11"/>
      <c r="W14" s="10">
        <v>743</v>
      </c>
      <c r="X14" s="10">
        <v>8413164</v>
      </c>
      <c r="Y14" s="6" t="s">
        <v>2</v>
      </c>
      <c r="Z14" s="10">
        <v>30</v>
      </c>
      <c r="AA14" s="10">
        <f>82116+104288</f>
        <v>186404</v>
      </c>
      <c r="AB14" s="10">
        <v>30</v>
      </c>
      <c r="AC14" s="10">
        <v>69840</v>
      </c>
      <c r="AD14" s="10">
        <v>30</v>
      </c>
      <c r="AE14" s="10">
        <v>9312</v>
      </c>
      <c r="AF14" s="10">
        <v>30</v>
      </c>
      <c r="AG14" s="10">
        <v>112337</v>
      </c>
      <c r="AH14" s="10">
        <v>30</v>
      </c>
      <c r="AI14" s="10">
        <v>987</v>
      </c>
      <c r="AJ14" s="10">
        <v>30</v>
      </c>
      <c r="AK14" s="10">
        <v>2916</v>
      </c>
      <c r="AL14" s="10">
        <v>30</v>
      </c>
      <c r="AM14" s="10">
        <v>3448</v>
      </c>
      <c r="AN14" s="10">
        <v>13</v>
      </c>
      <c r="AO14" s="10">
        <v>6721</v>
      </c>
      <c r="AP14" s="11"/>
      <c r="AQ14" s="11"/>
      <c r="AR14" s="10">
        <v>30</v>
      </c>
      <c r="AS14" s="10">
        <v>391965</v>
      </c>
    </row>
    <row r="15" spans="1:45" ht="12">
      <c r="A15" s="1" t="s">
        <v>23</v>
      </c>
      <c r="B15" s="8" t="s">
        <v>29</v>
      </c>
      <c r="C15" s="8" t="s">
        <v>30</v>
      </c>
      <c r="D15" s="12" t="s">
        <v>31</v>
      </c>
      <c r="E15" s="10">
        <v>305</v>
      </c>
      <c r="F15" s="10">
        <f>621664+789513</f>
        <v>1411177</v>
      </c>
      <c r="G15" s="10">
        <v>305</v>
      </c>
      <c r="H15" s="10">
        <v>1026044</v>
      </c>
      <c r="I15" s="10">
        <v>305</v>
      </c>
      <c r="J15" s="10">
        <v>70870</v>
      </c>
      <c r="K15" s="10">
        <v>305</v>
      </c>
      <c r="L15" s="10">
        <v>945161</v>
      </c>
      <c r="M15" s="10">
        <v>305</v>
      </c>
      <c r="N15" s="10">
        <v>15542</v>
      </c>
      <c r="O15" s="10">
        <v>305</v>
      </c>
      <c r="P15" s="10">
        <v>29646</v>
      </c>
      <c r="Q15" s="11"/>
      <c r="R15" s="11"/>
      <c r="S15" s="11"/>
      <c r="T15" s="11"/>
      <c r="U15" s="11"/>
      <c r="V15" s="11"/>
      <c r="W15" s="10">
        <v>305</v>
      </c>
      <c r="X15" s="10">
        <v>3498440</v>
      </c>
      <c r="Y15" s="6" t="s">
        <v>2</v>
      </c>
      <c r="Z15" s="10">
        <v>168</v>
      </c>
      <c r="AA15" s="10">
        <f>498218+613687</f>
        <v>1111905</v>
      </c>
      <c r="AB15" s="10">
        <v>168</v>
      </c>
      <c r="AC15" s="10">
        <v>565165</v>
      </c>
      <c r="AD15" s="10">
        <v>168</v>
      </c>
      <c r="AE15" s="10">
        <v>56796</v>
      </c>
      <c r="AF15" s="10">
        <v>168</v>
      </c>
      <c r="AG15" s="10">
        <v>673976</v>
      </c>
      <c r="AH15" s="10">
        <v>168</v>
      </c>
      <c r="AI15" s="10">
        <v>12456</v>
      </c>
      <c r="AJ15" s="10">
        <v>88</v>
      </c>
      <c r="AK15" s="10">
        <v>16330</v>
      </c>
      <c r="AL15" s="11"/>
      <c r="AM15" s="11"/>
      <c r="AN15" s="11"/>
      <c r="AO15" s="11"/>
      <c r="AP15" s="11"/>
      <c r="AQ15" s="11"/>
      <c r="AR15" s="10">
        <v>168</v>
      </c>
      <c r="AS15" s="10">
        <v>2436628</v>
      </c>
    </row>
    <row r="16" spans="1:45" ht="12">
      <c r="A16" s="1" t="s">
        <v>23</v>
      </c>
      <c r="B16" s="8" t="s">
        <v>32</v>
      </c>
      <c r="C16" s="5" t="s">
        <v>33</v>
      </c>
      <c r="D16" s="9" t="s">
        <v>34</v>
      </c>
      <c r="E16" s="10">
        <v>206</v>
      </c>
      <c r="F16" s="10">
        <v>419782</v>
      </c>
      <c r="G16" s="10">
        <v>205</v>
      </c>
      <c r="H16" s="10">
        <v>337452</v>
      </c>
      <c r="I16" s="11"/>
      <c r="J16" s="11"/>
      <c r="K16" s="10">
        <v>206</v>
      </c>
      <c r="L16" s="10">
        <v>505722</v>
      </c>
      <c r="M16" s="10">
        <v>206</v>
      </c>
      <c r="N16" s="10">
        <v>6611</v>
      </c>
      <c r="O16" s="10">
        <v>206</v>
      </c>
      <c r="P16" s="10">
        <v>37020</v>
      </c>
      <c r="Q16" s="10">
        <v>206</v>
      </c>
      <c r="R16" s="10">
        <v>104450</v>
      </c>
      <c r="S16" s="10">
        <v>9</v>
      </c>
      <c r="T16" s="10">
        <v>6668</v>
      </c>
      <c r="U16" s="11"/>
      <c r="V16" s="11"/>
      <c r="W16" s="10">
        <v>206</v>
      </c>
      <c r="X16" s="10">
        <v>1417705</v>
      </c>
      <c r="Y16" s="6" t="s">
        <v>2</v>
      </c>
      <c r="Z16" s="10">
        <v>61</v>
      </c>
      <c r="AA16" s="10">
        <v>185606</v>
      </c>
      <c r="AB16" s="10">
        <v>59</v>
      </c>
      <c r="AC16" s="10">
        <v>85040</v>
      </c>
      <c r="AD16" s="11"/>
      <c r="AE16" s="11"/>
      <c r="AF16" s="10">
        <v>61</v>
      </c>
      <c r="AG16" s="10">
        <v>228173</v>
      </c>
      <c r="AH16" s="10">
        <v>61</v>
      </c>
      <c r="AI16" s="10">
        <v>2983</v>
      </c>
      <c r="AJ16" s="10">
        <v>61</v>
      </c>
      <c r="AK16" s="10">
        <v>16703</v>
      </c>
      <c r="AL16" s="10">
        <v>61</v>
      </c>
      <c r="AM16" s="10">
        <v>47126</v>
      </c>
      <c r="AN16" s="10">
        <v>6</v>
      </c>
      <c r="AO16" s="10">
        <v>5869</v>
      </c>
      <c r="AP16" s="11"/>
      <c r="AQ16" s="11"/>
      <c r="AR16" s="10">
        <v>61</v>
      </c>
      <c r="AS16" s="10">
        <v>571500</v>
      </c>
    </row>
    <row r="17" spans="1:45" ht="12">
      <c r="A17" s="1" t="s">
        <v>23</v>
      </c>
      <c r="B17" s="8" t="s">
        <v>35</v>
      </c>
      <c r="C17" s="5" t="s">
        <v>36</v>
      </c>
      <c r="D17" s="9" t="s">
        <v>34</v>
      </c>
      <c r="E17" s="10">
        <v>173</v>
      </c>
      <c r="F17" s="10">
        <f>208245+371310</f>
        <v>579555</v>
      </c>
      <c r="G17" s="10">
        <v>166</v>
      </c>
      <c r="H17" s="10">
        <v>639648</v>
      </c>
      <c r="I17" s="10">
        <v>154</v>
      </c>
      <c r="J17" s="10">
        <v>22022</v>
      </c>
      <c r="K17" s="10">
        <v>173</v>
      </c>
      <c r="L17" s="10">
        <v>446930</v>
      </c>
      <c r="M17" s="10">
        <v>173</v>
      </c>
      <c r="N17" s="10">
        <v>4008</v>
      </c>
      <c r="O17" s="10">
        <v>172</v>
      </c>
      <c r="P17" s="10">
        <v>26131</v>
      </c>
      <c r="Q17" s="11"/>
      <c r="R17" s="11"/>
      <c r="S17" s="11"/>
      <c r="T17" s="11"/>
      <c r="U17" s="11"/>
      <c r="V17" s="11"/>
      <c r="W17" s="10">
        <v>173</v>
      </c>
      <c r="X17" s="10">
        <v>1718294</v>
      </c>
      <c r="Y17" s="6" t="s">
        <v>2</v>
      </c>
      <c r="Z17" s="10">
        <v>103</v>
      </c>
      <c r="AA17" s="10">
        <f>242124+326625</f>
        <v>568749</v>
      </c>
      <c r="AB17" s="10">
        <v>95</v>
      </c>
      <c r="AC17" s="10">
        <v>364992</v>
      </c>
      <c r="AD17" s="10">
        <v>101</v>
      </c>
      <c r="AE17" s="10">
        <v>14443</v>
      </c>
      <c r="AF17" s="10">
        <v>101</v>
      </c>
      <c r="AG17" s="10">
        <v>399053</v>
      </c>
      <c r="AH17" s="10">
        <v>101</v>
      </c>
      <c r="AI17" s="10">
        <v>3552</v>
      </c>
      <c r="AJ17" s="10">
        <v>101</v>
      </c>
      <c r="AK17" s="10">
        <v>22530</v>
      </c>
      <c r="AL17" s="11"/>
      <c r="AM17" s="11"/>
      <c r="AN17" s="11"/>
      <c r="AO17" s="11"/>
      <c r="AP17" s="11"/>
      <c r="AQ17" s="11"/>
      <c r="AR17" s="10">
        <v>103</v>
      </c>
      <c r="AS17" s="10">
        <v>1373319</v>
      </c>
    </row>
    <row r="18" spans="1:45" ht="12">
      <c r="A18" s="1" t="s">
        <v>23</v>
      </c>
      <c r="B18" s="8" t="s">
        <v>37</v>
      </c>
      <c r="C18" s="5" t="s">
        <v>38</v>
      </c>
      <c r="D18" s="12" t="s">
        <v>34</v>
      </c>
      <c r="E18" s="10">
        <v>224</v>
      </c>
      <c r="F18" s="10">
        <f>320393+590931</f>
        <v>911324</v>
      </c>
      <c r="G18" s="10">
        <v>187</v>
      </c>
      <c r="H18" s="10">
        <v>262102</v>
      </c>
      <c r="I18" s="10">
        <v>224</v>
      </c>
      <c r="J18" s="10">
        <v>68674</v>
      </c>
      <c r="K18" s="10">
        <v>224</v>
      </c>
      <c r="L18" s="10">
        <v>641280</v>
      </c>
      <c r="M18" s="10">
        <v>224</v>
      </c>
      <c r="N18" s="10">
        <v>3727</v>
      </c>
      <c r="O18" s="10">
        <v>224</v>
      </c>
      <c r="P18" s="10">
        <v>21773</v>
      </c>
      <c r="Q18" s="11"/>
      <c r="R18" s="11"/>
      <c r="S18" s="10">
        <v>21</v>
      </c>
      <c r="T18" s="10">
        <v>6368</v>
      </c>
      <c r="U18" s="11"/>
      <c r="V18" s="11"/>
      <c r="W18" s="10">
        <v>224</v>
      </c>
      <c r="X18" s="10">
        <v>1915248</v>
      </c>
      <c r="Y18" s="6" t="s">
        <v>2</v>
      </c>
      <c r="Z18" s="10">
        <v>50</v>
      </c>
      <c r="AA18" s="10">
        <f>132996+207344</f>
        <v>340340</v>
      </c>
      <c r="AB18" s="10">
        <v>45</v>
      </c>
      <c r="AC18" s="10">
        <v>62892</v>
      </c>
      <c r="AD18" s="10">
        <v>49</v>
      </c>
      <c r="AE18" s="10">
        <v>17711</v>
      </c>
      <c r="AF18" s="10">
        <v>50</v>
      </c>
      <c r="AG18" s="10">
        <v>156088</v>
      </c>
      <c r="AH18" s="10">
        <v>50</v>
      </c>
      <c r="AI18" s="10">
        <v>1274</v>
      </c>
      <c r="AJ18" s="10">
        <v>50</v>
      </c>
      <c r="AK18" s="10">
        <v>4860</v>
      </c>
      <c r="AL18" s="11"/>
      <c r="AM18" s="11"/>
      <c r="AN18" s="10">
        <v>2</v>
      </c>
      <c r="AO18" s="10">
        <v>649</v>
      </c>
      <c r="AP18" s="11"/>
      <c r="AQ18" s="11"/>
      <c r="AR18" s="10">
        <v>50</v>
      </c>
      <c r="AS18" s="10">
        <v>583814</v>
      </c>
    </row>
    <row r="19" spans="1:45" ht="12">
      <c r="A19" s="1" t="s">
        <v>23</v>
      </c>
      <c r="B19" s="8" t="s">
        <v>39</v>
      </c>
      <c r="C19" s="5" t="s">
        <v>40</v>
      </c>
      <c r="D19" s="12" t="s">
        <v>34</v>
      </c>
      <c r="E19" s="10">
        <v>381</v>
      </c>
      <c r="F19" s="10">
        <f>197302+976381</f>
        <v>1173683</v>
      </c>
      <c r="G19" s="10">
        <v>338</v>
      </c>
      <c r="H19" s="10">
        <v>748120</v>
      </c>
      <c r="I19" s="10">
        <v>381</v>
      </c>
      <c r="J19" s="10">
        <v>66803</v>
      </c>
      <c r="K19" s="10">
        <v>381</v>
      </c>
      <c r="L19" s="10">
        <v>1168199</v>
      </c>
      <c r="M19" s="11"/>
      <c r="N19" s="11"/>
      <c r="O19" s="10">
        <v>381</v>
      </c>
      <c r="P19" s="10">
        <v>28656</v>
      </c>
      <c r="Q19" s="11"/>
      <c r="R19" s="11"/>
      <c r="S19" s="10">
        <v>87</v>
      </c>
      <c r="T19" s="10">
        <v>29493</v>
      </c>
      <c r="U19" s="11"/>
      <c r="V19" s="11"/>
      <c r="W19" s="10">
        <v>381</v>
      </c>
      <c r="X19" s="10">
        <v>3214954</v>
      </c>
      <c r="Y19" s="6" t="s">
        <v>2</v>
      </c>
      <c r="Z19" s="10">
        <v>39</v>
      </c>
      <c r="AA19" s="10">
        <f>21212+113127</f>
        <v>134339</v>
      </c>
      <c r="AB19" s="10">
        <v>32</v>
      </c>
      <c r="AC19" s="10">
        <v>72900</v>
      </c>
      <c r="AD19" s="10">
        <v>39</v>
      </c>
      <c r="AE19" s="10">
        <v>6857</v>
      </c>
      <c r="AF19" s="10">
        <v>39</v>
      </c>
      <c r="AG19" s="10">
        <v>134699</v>
      </c>
      <c r="AH19" s="11"/>
      <c r="AI19" s="11"/>
      <c r="AJ19" s="10">
        <v>39</v>
      </c>
      <c r="AK19" s="10">
        <v>3020</v>
      </c>
      <c r="AL19" s="11"/>
      <c r="AM19" s="11"/>
      <c r="AN19" s="10">
        <v>3</v>
      </c>
      <c r="AO19" s="10">
        <v>2916</v>
      </c>
      <c r="AP19" s="11"/>
      <c r="AQ19" s="11"/>
      <c r="AR19" s="10">
        <v>39</v>
      </c>
      <c r="AS19" s="10">
        <v>354731</v>
      </c>
    </row>
    <row r="20" spans="1:45" ht="12">
      <c r="A20" s="1" t="s">
        <v>23</v>
      </c>
      <c r="B20" s="8" t="s">
        <v>41</v>
      </c>
      <c r="C20" s="5" t="s">
        <v>42</v>
      </c>
      <c r="D20" s="12" t="s">
        <v>43</v>
      </c>
      <c r="E20" s="10">
        <v>164</v>
      </c>
      <c r="F20" s="10">
        <f>51300+377501</f>
        <v>428801</v>
      </c>
      <c r="G20" s="10">
        <v>138</v>
      </c>
      <c r="H20" s="10">
        <v>248970</v>
      </c>
      <c r="I20" s="10">
        <v>126</v>
      </c>
      <c r="J20" s="10">
        <v>21682</v>
      </c>
      <c r="K20" s="10">
        <v>164</v>
      </c>
      <c r="L20" s="10">
        <v>453448</v>
      </c>
      <c r="M20" s="10">
        <v>164</v>
      </c>
      <c r="N20" s="10">
        <v>5945</v>
      </c>
      <c r="O20" s="10">
        <v>94</v>
      </c>
      <c r="P20" s="10">
        <v>7369</v>
      </c>
      <c r="Q20" s="11"/>
      <c r="R20" s="11"/>
      <c r="S20" s="11"/>
      <c r="T20" s="11"/>
      <c r="U20" s="11"/>
      <c r="V20" s="11"/>
      <c r="W20" s="10">
        <v>164</v>
      </c>
      <c r="X20" s="10">
        <v>1166215</v>
      </c>
      <c r="Y20" s="6" t="s">
        <v>2</v>
      </c>
      <c r="Z20" s="10">
        <v>33</v>
      </c>
      <c r="AA20" s="10">
        <f>16200+129623</f>
        <v>145823</v>
      </c>
      <c r="AB20" s="10">
        <v>30</v>
      </c>
      <c r="AC20" s="10">
        <v>60120</v>
      </c>
      <c r="AD20" s="10">
        <v>28</v>
      </c>
      <c r="AE20" s="10">
        <v>7711</v>
      </c>
      <c r="AF20" s="10">
        <v>33</v>
      </c>
      <c r="AG20" s="10">
        <v>139057</v>
      </c>
      <c r="AH20" s="10">
        <v>33</v>
      </c>
      <c r="AI20" s="10">
        <v>2042</v>
      </c>
      <c r="AJ20" s="10">
        <v>28</v>
      </c>
      <c r="AK20" s="10">
        <v>3318</v>
      </c>
      <c r="AL20" s="11"/>
      <c r="AM20" s="11"/>
      <c r="AN20" s="11"/>
      <c r="AO20" s="11"/>
      <c r="AP20" s="11"/>
      <c r="AQ20" s="11"/>
      <c r="AR20" s="10">
        <v>33</v>
      </c>
      <c r="AS20" s="10">
        <v>358071</v>
      </c>
    </row>
    <row r="21" spans="1:45" ht="12">
      <c r="A21" s="1" t="s">
        <v>23</v>
      </c>
      <c r="B21" s="8" t="s">
        <v>44</v>
      </c>
      <c r="C21" s="5" t="s">
        <v>45</v>
      </c>
      <c r="D21" s="12" t="s">
        <v>43</v>
      </c>
      <c r="E21" s="10">
        <v>126</v>
      </c>
      <c r="F21" s="10">
        <f>122189+320441</f>
        <v>442630</v>
      </c>
      <c r="G21" s="10">
        <v>95</v>
      </c>
      <c r="H21" s="10">
        <v>62868</v>
      </c>
      <c r="I21" s="10">
        <v>109</v>
      </c>
      <c r="J21" s="10">
        <v>12557</v>
      </c>
      <c r="K21" s="10">
        <v>126</v>
      </c>
      <c r="L21" s="10">
        <v>323710</v>
      </c>
      <c r="M21" s="10">
        <v>126</v>
      </c>
      <c r="N21" s="10">
        <v>2539</v>
      </c>
      <c r="O21" s="10">
        <v>125</v>
      </c>
      <c r="P21" s="10">
        <v>55106</v>
      </c>
      <c r="Q21" s="11"/>
      <c r="R21" s="11"/>
      <c r="S21" s="10">
        <v>61</v>
      </c>
      <c r="T21" s="10">
        <v>18746</v>
      </c>
      <c r="U21" s="11"/>
      <c r="V21" s="11"/>
      <c r="W21" s="10">
        <v>126</v>
      </c>
      <c r="X21" s="10">
        <v>918156</v>
      </c>
      <c r="Y21" s="6" t="s">
        <v>2</v>
      </c>
      <c r="Z21" s="10">
        <v>62</v>
      </c>
      <c r="AA21" s="10">
        <f>68571+187153</f>
        <v>255724</v>
      </c>
      <c r="AB21" s="10">
        <v>41</v>
      </c>
      <c r="AC21" s="10">
        <v>39456</v>
      </c>
      <c r="AD21" s="10">
        <v>56</v>
      </c>
      <c r="AE21" s="10">
        <v>9051</v>
      </c>
      <c r="AF21" s="10">
        <v>62</v>
      </c>
      <c r="AG21" s="10">
        <v>187148</v>
      </c>
      <c r="AH21" s="10">
        <v>62</v>
      </c>
      <c r="AI21" s="10">
        <v>1483</v>
      </c>
      <c r="AJ21" s="10">
        <v>62</v>
      </c>
      <c r="AK21" s="10">
        <v>39384</v>
      </c>
      <c r="AL21" s="11"/>
      <c r="AM21" s="11"/>
      <c r="AN21" s="10">
        <v>16</v>
      </c>
      <c r="AO21" s="10">
        <v>5184</v>
      </c>
      <c r="AP21" s="11"/>
      <c r="AQ21" s="11"/>
      <c r="AR21" s="10">
        <v>62</v>
      </c>
      <c r="AS21" s="10">
        <v>537430</v>
      </c>
    </row>
    <row r="22" spans="1:45" ht="12">
      <c r="A22" s="1" t="s">
        <v>23</v>
      </c>
      <c r="B22" s="8" t="s">
        <v>46</v>
      </c>
      <c r="C22" s="5" t="s">
        <v>47</v>
      </c>
      <c r="D22" s="12" t="s">
        <v>43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>
        <v>0</v>
      </c>
      <c r="Y22" s="6" t="s">
        <v>2</v>
      </c>
      <c r="Z22" s="10">
        <v>28</v>
      </c>
      <c r="AA22" s="10">
        <f>91678+57075</f>
        <v>148753</v>
      </c>
      <c r="AB22" s="10">
        <v>14</v>
      </c>
      <c r="AC22" s="10">
        <v>10814</v>
      </c>
      <c r="AD22" s="10">
        <v>28</v>
      </c>
      <c r="AE22" s="10">
        <v>4962</v>
      </c>
      <c r="AF22" s="10">
        <v>28</v>
      </c>
      <c r="AG22" s="10">
        <v>92647</v>
      </c>
      <c r="AH22" s="10">
        <v>28</v>
      </c>
      <c r="AI22" s="10">
        <v>740</v>
      </c>
      <c r="AJ22" s="10">
        <v>28</v>
      </c>
      <c r="AK22" s="10">
        <v>20927</v>
      </c>
      <c r="AL22" s="11"/>
      <c r="AM22" s="11"/>
      <c r="AN22" s="11"/>
      <c r="AO22" s="11"/>
      <c r="AP22" s="11"/>
      <c r="AQ22" s="11"/>
      <c r="AR22" s="10">
        <v>28</v>
      </c>
      <c r="AS22" s="10">
        <v>278843</v>
      </c>
    </row>
    <row r="23" spans="1:45" ht="12">
      <c r="A23" s="1" t="s">
        <v>23</v>
      </c>
      <c r="B23" s="8" t="s">
        <v>48</v>
      </c>
      <c r="C23" s="5" t="s">
        <v>49</v>
      </c>
      <c r="D23" s="12" t="s">
        <v>43</v>
      </c>
      <c r="E23" s="10">
        <v>127</v>
      </c>
      <c r="F23" s="10">
        <v>294607</v>
      </c>
      <c r="G23" s="10">
        <v>110</v>
      </c>
      <c r="H23" s="10">
        <v>346800</v>
      </c>
      <c r="I23" s="10">
        <v>127</v>
      </c>
      <c r="J23" s="10">
        <v>17166</v>
      </c>
      <c r="K23" s="10">
        <v>127</v>
      </c>
      <c r="L23" s="10">
        <v>354920</v>
      </c>
      <c r="M23" s="10">
        <v>127</v>
      </c>
      <c r="N23" s="10">
        <v>4176</v>
      </c>
      <c r="O23" s="10">
        <v>127</v>
      </c>
      <c r="P23" s="10">
        <v>40827</v>
      </c>
      <c r="Q23" s="11"/>
      <c r="R23" s="11"/>
      <c r="S23" s="10">
        <v>16</v>
      </c>
      <c r="T23" s="10">
        <v>18492</v>
      </c>
      <c r="U23" s="11"/>
      <c r="V23" s="11"/>
      <c r="W23" s="10">
        <v>127</v>
      </c>
      <c r="X23" s="10">
        <v>1076988</v>
      </c>
      <c r="Y23" s="6" t="s">
        <v>2</v>
      </c>
      <c r="Z23" s="10">
        <v>6</v>
      </c>
      <c r="AA23" s="10">
        <v>18683</v>
      </c>
      <c r="AB23" s="10">
        <v>6</v>
      </c>
      <c r="AC23" s="10">
        <v>21360</v>
      </c>
      <c r="AD23" s="10">
        <v>6</v>
      </c>
      <c r="AE23" s="10">
        <v>1089</v>
      </c>
      <c r="AF23" s="10">
        <v>6</v>
      </c>
      <c r="AG23" s="10">
        <v>22507</v>
      </c>
      <c r="AH23" s="10">
        <v>6</v>
      </c>
      <c r="AI23" s="10">
        <v>265</v>
      </c>
      <c r="AJ23" s="10">
        <v>6</v>
      </c>
      <c r="AK23" s="10">
        <v>2589</v>
      </c>
      <c r="AL23" s="11"/>
      <c r="AM23" s="11"/>
      <c r="AN23" s="11"/>
      <c r="AO23" s="11"/>
      <c r="AP23" s="11"/>
      <c r="AQ23" s="11"/>
      <c r="AR23" s="10">
        <v>6</v>
      </c>
      <c r="AS23" s="10">
        <v>66493</v>
      </c>
    </row>
    <row r="24" spans="1:45" ht="12">
      <c r="A24" s="1" t="s">
        <v>23</v>
      </c>
      <c r="B24" s="8" t="s">
        <v>50</v>
      </c>
      <c r="C24" s="5" t="s">
        <v>51</v>
      </c>
      <c r="D24" s="12" t="s">
        <v>52</v>
      </c>
      <c r="E24" s="10">
        <v>190</v>
      </c>
      <c r="F24" s="10">
        <v>398697</v>
      </c>
      <c r="G24" s="10">
        <v>190</v>
      </c>
      <c r="H24" s="10">
        <v>310716</v>
      </c>
      <c r="I24" s="11"/>
      <c r="J24" s="11"/>
      <c r="K24" s="10">
        <v>190</v>
      </c>
      <c r="L24" s="10">
        <v>479479</v>
      </c>
      <c r="M24" s="10">
        <v>5</v>
      </c>
      <c r="N24" s="10">
        <v>9389</v>
      </c>
      <c r="O24" s="10">
        <v>190</v>
      </c>
      <c r="P24" s="10">
        <v>12701</v>
      </c>
      <c r="Q24" s="11"/>
      <c r="R24" s="11"/>
      <c r="S24" s="11"/>
      <c r="T24" s="11"/>
      <c r="U24" s="11"/>
      <c r="V24" s="11"/>
      <c r="W24" s="10">
        <v>190</v>
      </c>
      <c r="X24" s="10">
        <v>1210982</v>
      </c>
      <c r="Y24" s="6" t="s">
        <v>2</v>
      </c>
      <c r="Z24" s="10">
        <v>10</v>
      </c>
      <c r="AA24" s="10">
        <v>27307</v>
      </c>
      <c r="AB24" s="10">
        <v>10</v>
      </c>
      <c r="AC24" s="10">
        <v>16440</v>
      </c>
      <c r="AD24" s="11"/>
      <c r="AE24" s="11"/>
      <c r="AF24" s="10">
        <v>10</v>
      </c>
      <c r="AG24" s="10">
        <v>32293</v>
      </c>
      <c r="AH24" s="11"/>
      <c r="AI24" s="11"/>
      <c r="AJ24" s="10">
        <v>10</v>
      </c>
      <c r="AK24" s="10">
        <v>672</v>
      </c>
      <c r="AL24" s="11"/>
      <c r="AM24" s="11"/>
      <c r="AN24" s="11"/>
      <c r="AO24" s="11"/>
      <c r="AP24" s="11"/>
      <c r="AQ24" s="11"/>
      <c r="AR24" s="10">
        <v>10</v>
      </c>
      <c r="AS24" s="10">
        <v>76712</v>
      </c>
    </row>
    <row r="25" spans="1:45" ht="12">
      <c r="A25" s="1" t="s">
        <v>23</v>
      </c>
      <c r="B25" s="8" t="s">
        <v>53</v>
      </c>
      <c r="C25" s="5" t="s">
        <v>54</v>
      </c>
      <c r="D25" s="12" t="s">
        <v>52</v>
      </c>
      <c r="E25" s="10">
        <v>26</v>
      </c>
      <c r="F25" s="10">
        <v>47363</v>
      </c>
      <c r="G25" s="10">
        <v>26</v>
      </c>
      <c r="H25" s="10">
        <v>40560</v>
      </c>
      <c r="I25" s="10">
        <v>26</v>
      </c>
      <c r="J25" s="10">
        <v>7757</v>
      </c>
      <c r="K25" s="10">
        <v>26</v>
      </c>
      <c r="L25" s="10">
        <v>57059</v>
      </c>
      <c r="M25" s="10">
        <v>26</v>
      </c>
      <c r="N25" s="10">
        <v>746</v>
      </c>
      <c r="O25" s="10">
        <v>26</v>
      </c>
      <c r="P25" s="10">
        <v>2238</v>
      </c>
      <c r="Q25" s="11"/>
      <c r="R25" s="11"/>
      <c r="S25" s="10">
        <v>1</v>
      </c>
      <c r="T25" s="10">
        <v>420</v>
      </c>
      <c r="U25" s="11"/>
      <c r="V25" s="11"/>
      <c r="W25" s="10">
        <v>26</v>
      </c>
      <c r="X25" s="10">
        <v>156143</v>
      </c>
      <c r="Y25" s="6" t="s">
        <v>2</v>
      </c>
      <c r="Z25" s="10">
        <v>59</v>
      </c>
      <c r="AA25" s="10">
        <v>138801</v>
      </c>
      <c r="AB25" s="10">
        <v>59</v>
      </c>
      <c r="AC25" s="10">
        <v>92040</v>
      </c>
      <c r="AD25" s="10">
        <v>59</v>
      </c>
      <c r="AE25" s="10">
        <v>22733</v>
      </c>
      <c r="AF25" s="10">
        <v>59</v>
      </c>
      <c r="AG25" s="10">
        <v>167217</v>
      </c>
      <c r="AH25" s="10">
        <v>59</v>
      </c>
      <c r="AI25" s="10">
        <v>2186</v>
      </c>
      <c r="AJ25" s="10">
        <v>59</v>
      </c>
      <c r="AK25" s="10">
        <v>6558</v>
      </c>
      <c r="AL25" s="11"/>
      <c r="AM25" s="11"/>
      <c r="AN25" s="10">
        <v>11</v>
      </c>
      <c r="AO25" s="10">
        <v>22612</v>
      </c>
      <c r="AP25" s="11"/>
      <c r="AQ25" s="11"/>
      <c r="AR25" s="10">
        <v>59</v>
      </c>
      <c r="AS25" s="10">
        <v>452147</v>
      </c>
    </row>
    <row r="26" spans="1:45" ht="12">
      <c r="A26" s="1" t="s">
        <v>23</v>
      </c>
      <c r="B26" s="8" t="s">
        <v>55</v>
      </c>
      <c r="C26" s="5" t="s">
        <v>56</v>
      </c>
      <c r="D26" s="12" t="s">
        <v>52</v>
      </c>
      <c r="E26" s="10">
        <v>42</v>
      </c>
      <c r="F26" s="10">
        <v>115989</v>
      </c>
      <c r="G26" s="10">
        <v>29</v>
      </c>
      <c r="H26" s="10">
        <v>19488</v>
      </c>
      <c r="I26" s="10">
        <v>35</v>
      </c>
      <c r="J26" s="10">
        <v>4307</v>
      </c>
      <c r="K26" s="10">
        <v>43</v>
      </c>
      <c r="L26" s="10">
        <v>119861</v>
      </c>
      <c r="M26" s="10">
        <v>43</v>
      </c>
      <c r="N26" s="10">
        <v>940</v>
      </c>
      <c r="O26" s="10">
        <v>43</v>
      </c>
      <c r="P26" s="10">
        <v>19952</v>
      </c>
      <c r="Q26" s="11"/>
      <c r="R26" s="11"/>
      <c r="S26" s="11"/>
      <c r="T26" s="11"/>
      <c r="U26" s="10">
        <v>32</v>
      </c>
      <c r="V26" s="10">
        <v>56161</v>
      </c>
      <c r="W26" s="10">
        <v>43</v>
      </c>
      <c r="X26" s="10">
        <v>336698</v>
      </c>
      <c r="Y26" s="6" t="s">
        <v>2</v>
      </c>
      <c r="Z26" s="10">
        <v>3</v>
      </c>
      <c r="AA26" s="10">
        <v>10529</v>
      </c>
      <c r="AB26" s="10">
        <v>3</v>
      </c>
      <c r="AC26" s="10">
        <v>2765</v>
      </c>
      <c r="AD26" s="10">
        <v>2</v>
      </c>
      <c r="AE26" s="10">
        <v>454</v>
      </c>
      <c r="AF26" s="10">
        <v>3</v>
      </c>
      <c r="AG26" s="10">
        <v>10112</v>
      </c>
      <c r="AH26" s="10">
        <v>3</v>
      </c>
      <c r="AI26" s="10">
        <v>83</v>
      </c>
      <c r="AJ26" s="10">
        <v>3</v>
      </c>
      <c r="AK26" s="10">
        <v>2006</v>
      </c>
      <c r="AL26" s="11"/>
      <c r="AM26" s="11"/>
      <c r="AN26" s="11"/>
      <c r="AO26" s="11"/>
      <c r="AP26" s="10">
        <v>1</v>
      </c>
      <c r="AQ26" s="10">
        <v>2449</v>
      </c>
      <c r="AR26" s="10">
        <v>3</v>
      </c>
      <c r="AS26" s="10">
        <v>28398</v>
      </c>
    </row>
    <row r="27" spans="1:45" ht="12">
      <c r="A27" s="1" t="s">
        <v>23</v>
      </c>
      <c r="B27" s="8" t="s">
        <v>57</v>
      </c>
      <c r="C27" s="5" t="s">
        <v>58</v>
      </c>
      <c r="D27" s="12" t="s">
        <v>52</v>
      </c>
      <c r="E27" s="10">
        <v>174</v>
      </c>
      <c r="F27" s="10">
        <v>415819</v>
      </c>
      <c r="G27" s="10">
        <v>174</v>
      </c>
      <c r="H27" s="10">
        <v>294408</v>
      </c>
      <c r="I27" s="10">
        <v>174</v>
      </c>
      <c r="J27" s="10">
        <v>20358</v>
      </c>
      <c r="K27" s="10">
        <v>174</v>
      </c>
      <c r="L27" s="10">
        <v>500947</v>
      </c>
      <c r="M27" s="10">
        <v>174</v>
      </c>
      <c r="N27" s="10">
        <v>4400</v>
      </c>
      <c r="O27" s="10">
        <v>174</v>
      </c>
      <c r="P27" s="10">
        <v>41254</v>
      </c>
      <c r="Q27" s="10">
        <v>174</v>
      </c>
      <c r="R27" s="10">
        <v>4000</v>
      </c>
      <c r="S27" s="10">
        <v>140</v>
      </c>
      <c r="T27" s="10">
        <v>22620</v>
      </c>
      <c r="U27" s="11"/>
      <c r="V27" s="11"/>
      <c r="W27" s="10">
        <v>174</v>
      </c>
      <c r="X27" s="10">
        <v>1303806</v>
      </c>
      <c r="Y27" s="6" t="s">
        <v>2</v>
      </c>
      <c r="Z27" s="10">
        <v>22</v>
      </c>
      <c r="AA27" s="10">
        <v>77848</v>
      </c>
      <c r="AB27" s="10">
        <v>22</v>
      </c>
      <c r="AC27" s="10">
        <v>37224</v>
      </c>
      <c r="AD27" s="10">
        <v>22</v>
      </c>
      <c r="AE27" s="10">
        <v>2574</v>
      </c>
      <c r="AF27" s="10">
        <v>22</v>
      </c>
      <c r="AG27" s="10">
        <v>93784</v>
      </c>
      <c r="AH27" s="10">
        <v>22</v>
      </c>
      <c r="AI27" s="10">
        <v>600</v>
      </c>
      <c r="AJ27" s="10">
        <v>22</v>
      </c>
      <c r="AK27" s="10">
        <v>7723</v>
      </c>
      <c r="AL27" s="10">
        <v>22</v>
      </c>
      <c r="AM27" s="10">
        <v>600</v>
      </c>
      <c r="AN27" s="10">
        <v>20</v>
      </c>
      <c r="AO27" s="10">
        <v>3380</v>
      </c>
      <c r="AP27" s="11"/>
      <c r="AQ27" s="11"/>
      <c r="AR27" s="10">
        <v>22</v>
      </c>
      <c r="AS27" s="10">
        <v>223733</v>
      </c>
    </row>
    <row r="28" spans="1:45" ht="12">
      <c r="A28" s="1" t="s">
        <v>23</v>
      </c>
      <c r="B28" s="8" t="s">
        <v>59</v>
      </c>
      <c r="C28" s="5" t="s">
        <v>60</v>
      </c>
      <c r="D28" s="12" t="s">
        <v>61</v>
      </c>
      <c r="E28" s="10">
        <v>53</v>
      </c>
      <c r="F28" s="10">
        <v>123709</v>
      </c>
      <c r="G28" s="10">
        <v>53</v>
      </c>
      <c r="H28" s="10">
        <v>131016</v>
      </c>
      <c r="I28" s="11"/>
      <c r="J28" s="11"/>
      <c r="K28" s="10">
        <v>53</v>
      </c>
      <c r="L28" s="10">
        <v>149035</v>
      </c>
      <c r="M28" s="10">
        <v>53</v>
      </c>
      <c r="N28" s="10">
        <v>9740</v>
      </c>
      <c r="O28" s="11"/>
      <c r="P28" s="11"/>
      <c r="Q28" s="11"/>
      <c r="R28" s="11"/>
      <c r="S28" s="11"/>
      <c r="T28" s="11"/>
      <c r="U28" s="11"/>
      <c r="V28" s="11"/>
      <c r="W28" s="10">
        <v>53</v>
      </c>
      <c r="X28" s="10">
        <v>413500</v>
      </c>
      <c r="Y28" s="6" t="s">
        <v>2</v>
      </c>
      <c r="Z28" s="10">
        <v>12</v>
      </c>
      <c r="AA28" s="10">
        <v>37743</v>
      </c>
      <c r="AB28" s="10">
        <v>12</v>
      </c>
      <c r="AC28" s="10">
        <v>29664</v>
      </c>
      <c r="AD28" s="11"/>
      <c r="AE28" s="11"/>
      <c r="AF28" s="10">
        <v>12</v>
      </c>
      <c r="AG28" s="10">
        <v>45470</v>
      </c>
      <c r="AH28" s="10">
        <v>12</v>
      </c>
      <c r="AI28" s="10">
        <v>2971</v>
      </c>
      <c r="AJ28" s="11"/>
      <c r="AK28" s="11"/>
      <c r="AL28" s="11"/>
      <c r="AM28" s="11"/>
      <c r="AN28" s="11"/>
      <c r="AO28" s="11"/>
      <c r="AP28" s="11"/>
      <c r="AQ28" s="11"/>
      <c r="AR28" s="10">
        <v>12</v>
      </c>
      <c r="AS28" s="10">
        <v>115848</v>
      </c>
    </row>
    <row r="29" spans="1:45" ht="12">
      <c r="A29" s="1" t="s">
        <v>23</v>
      </c>
      <c r="B29" s="8" t="s">
        <v>62</v>
      </c>
      <c r="C29" s="5" t="s">
        <v>63</v>
      </c>
      <c r="D29" s="12" t="s">
        <v>64</v>
      </c>
      <c r="E29" s="10">
        <v>14</v>
      </c>
      <c r="F29" s="10">
        <v>38342</v>
      </c>
      <c r="G29" s="10">
        <v>14</v>
      </c>
      <c r="H29" s="10">
        <v>23856</v>
      </c>
      <c r="I29" s="11"/>
      <c r="J29" s="11"/>
      <c r="K29" s="10">
        <v>14</v>
      </c>
      <c r="L29" s="10">
        <v>46192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>
        <v>14</v>
      </c>
      <c r="X29" s="10">
        <v>108390</v>
      </c>
      <c r="Y29" s="6" t="s">
        <v>2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0">
        <v>0</v>
      </c>
    </row>
    <row r="30" spans="1:45" ht="12">
      <c r="A30" s="1" t="s">
        <v>23</v>
      </c>
      <c r="B30" s="8" t="s">
        <v>65</v>
      </c>
      <c r="C30" s="5" t="s">
        <v>66</v>
      </c>
      <c r="D30" s="12" t="s">
        <v>64</v>
      </c>
      <c r="E30" s="10">
        <v>31</v>
      </c>
      <c r="F30" s="10">
        <f>12561+68409</f>
        <v>80970</v>
      </c>
      <c r="G30" s="10">
        <v>39</v>
      </c>
      <c r="H30" s="10">
        <v>96408</v>
      </c>
      <c r="I30" s="11"/>
      <c r="J30" s="11"/>
      <c r="K30" s="10">
        <v>39</v>
      </c>
      <c r="L30" s="10">
        <v>97522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0">
        <v>39</v>
      </c>
      <c r="X30" s="10">
        <v>274900</v>
      </c>
      <c r="Y30" s="6" t="s">
        <v>2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0">
        <v>0</v>
      </c>
    </row>
    <row r="31" spans="1:45" ht="12">
      <c r="A31" s="1" t="s">
        <v>23</v>
      </c>
      <c r="B31" s="8" t="s">
        <v>67</v>
      </c>
      <c r="C31" s="5" t="s">
        <v>68</v>
      </c>
      <c r="D31" s="12" t="s">
        <v>64</v>
      </c>
      <c r="E31" s="10">
        <v>41</v>
      </c>
      <c r="F31" s="10">
        <v>78210</v>
      </c>
      <c r="G31" s="10">
        <v>41</v>
      </c>
      <c r="H31" s="10">
        <v>101352</v>
      </c>
      <c r="I31" s="11"/>
      <c r="J31" s="11"/>
      <c r="K31" s="10">
        <v>41</v>
      </c>
      <c r="L31" s="10">
        <v>94222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0">
        <v>41</v>
      </c>
      <c r="X31" s="10">
        <v>273784</v>
      </c>
      <c r="Y31" s="6" t="s">
        <v>2</v>
      </c>
      <c r="Z31" s="10">
        <v>10</v>
      </c>
      <c r="AA31" s="10">
        <v>28592</v>
      </c>
      <c r="AB31" s="10">
        <v>10</v>
      </c>
      <c r="AC31" s="10">
        <v>24720</v>
      </c>
      <c r="AD31" s="11"/>
      <c r="AE31" s="11"/>
      <c r="AF31" s="10">
        <v>10</v>
      </c>
      <c r="AG31" s="10">
        <v>34446</v>
      </c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0">
        <v>10</v>
      </c>
      <c r="AS31" s="10">
        <v>87758</v>
      </c>
    </row>
    <row r="32" spans="1:45" ht="12">
      <c r="A32" s="1" t="s">
        <v>23</v>
      </c>
      <c r="B32" s="8" t="s">
        <v>69</v>
      </c>
      <c r="C32" s="5" t="s">
        <v>70</v>
      </c>
      <c r="D32" s="12" t="s">
        <v>64</v>
      </c>
      <c r="E32" s="10">
        <v>51</v>
      </c>
      <c r="F32" s="10">
        <v>152001</v>
      </c>
      <c r="G32" s="10">
        <v>51</v>
      </c>
      <c r="H32" s="10">
        <v>86937</v>
      </c>
      <c r="I32" s="11"/>
      <c r="J32" s="11"/>
      <c r="K32" s="10">
        <v>51</v>
      </c>
      <c r="L32" s="10">
        <v>189490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>
        <v>51</v>
      </c>
      <c r="X32" s="10">
        <v>428428</v>
      </c>
      <c r="Y32" s="6" t="s">
        <v>2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0">
        <v>0</v>
      </c>
    </row>
    <row r="33" spans="1:45" ht="12">
      <c r="A33" s="1" t="s">
        <v>23</v>
      </c>
      <c r="B33" s="8" t="s">
        <v>71</v>
      </c>
      <c r="C33" s="5" t="s">
        <v>72</v>
      </c>
      <c r="D33" s="12" t="s">
        <v>64</v>
      </c>
      <c r="E33" s="10">
        <v>29</v>
      </c>
      <c r="F33" s="10">
        <v>56446</v>
      </c>
      <c r="G33" s="10">
        <v>29</v>
      </c>
      <c r="H33" s="10">
        <v>49416</v>
      </c>
      <c r="I33" s="11"/>
      <c r="J33" s="11"/>
      <c r="K33" s="10">
        <v>29</v>
      </c>
      <c r="L33" s="10">
        <v>68002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>
        <v>29</v>
      </c>
      <c r="X33" s="10">
        <v>173864</v>
      </c>
      <c r="Y33" s="6" t="s">
        <v>2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0">
        <v>0</v>
      </c>
    </row>
    <row r="34" spans="1:45" ht="12">
      <c r="A34" s="1" t="s">
        <v>23</v>
      </c>
      <c r="B34" s="8" t="s">
        <v>73</v>
      </c>
      <c r="C34" s="5" t="s">
        <v>74</v>
      </c>
      <c r="D34" s="12" t="s">
        <v>64</v>
      </c>
      <c r="E34" s="10">
        <v>20</v>
      </c>
      <c r="F34" s="10">
        <v>36143</v>
      </c>
      <c r="G34" s="10">
        <v>20</v>
      </c>
      <c r="H34" s="10">
        <v>49440</v>
      </c>
      <c r="I34" s="11"/>
      <c r="J34" s="11"/>
      <c r="K34" s="10">
        <v>20</v>
      </c>
      <c r="L34" s="10">
        <v>43542</v>
      </c>
      <c r="M34" s="8" t="s">
        <v>75</v>
      </c>
      <c r="N34" s="11"/>
      <c r="O34" s="11"/>
      <c r="P34" s="11"/>
      <c r="Q34" s="11"/>
      <c r="R34" s="11"/>
      <c r="S34" s="11"/>
      <c r="T34" s="11"/>
      <c r="U34" s="11"/>
      <c r="V34" s="11"/>
      <c r="W34" s="10">
        <v>20</v>
      </c>
      <c r="X34" s="10">
        <v>129125</v>
      </c>
      <c r="Y34" s="6" t="s">
        <v>2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0">
        <v>0</v>
      </c>
    </row>
    <row r="35" spans="1:45" ht="12">
      <c r="A35" s="1" t="s">
        <v>23</v>
      </c>
      <c r="B35" s="8" t="s">
        <v>76</v>
      </c>
      <c r="C35" s="5" t="s">
        <v>77</v>
      </c>
      <c r="D35" s="12" t="s">
        <v>64</v>
      </c>
      <c r="E35" s="10">
        <v>28</v>
      </c>
      <c r="F35" s="10">
        <v>55931</v>
      </c>
      <c r="G35" s="10">
        <v>28</v>
      </c>
      <c r="H35" s="10">
        <v>69216</v>
      </c>
      <c r="I35" s="11"/>
      <c r="J35" s="11"/>
      <c r="K35" s="10">
        <v>28</v>
      </c>
      <c r="L35" s="10">
        <v>67382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0">
        <v>28</v>
      </c>
      <c r="X35" s="10">
        <v>192529</v>
      </c>
      <c r="Y35" s="6" t="s">
        <v>2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0">
        <v>0</v>
      </c>
    </row>
    <row r="36" spans="1:45" ht="12">
      <c r="A36" s="1" t="s">
        <v>23</v>
      </c>
      <c r="B36" s="8" t="s">
        <v>78</v>
      </c>
      <c r="C36" s="5" t="s">
        <v>79</v>
      </c>
      <c r="D36" s="12" t="s">
        <v>64</v>
      </c>
      <c r="E36" s="10">
        <v>21</v>
      </c>
      <c r="F36" s="10">
        <v>43355</v>
      </c>
      <c r="G36" s="10">
        <v>21</v>
      </c>
      <c r="H36" s="10">
        <v>51912</v>
      </c>
      <c r="I36" s="11"/>
      <c r="J36" s="11"/>
      <c r="K36" s="10">
        <v>21</v>
      </c>
      <c r="L36" s="10">
        <v>52230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0">
        <v>21</v>
      </c>
      <c r="X36" s="10">
        <v>147497</v>
      </c>
      <c r="Y36" s="6" t="s">
        <v>2</v>
      </c>
      <c r="Z36" s="10">
        <v>9</v>
      </c>
      <c r="AA36" s="10">
        <v>27113</v>
      </c>
      <c r="AB36" s="10">
        <v>9</v>
      </c>
      <c r="AC36" s="10">
        <v>22248</v>
      </c>
      <c r="AD36" s="11"/>
      <c r="AE36" s="11"/>
      <c r="AF36" s="10">
        <v>9</v>
      </c>
      <c r="AG36" s="10">
        <v>32664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0">
        <v>9</v>
      </c>
      <c r="AS36" s="10">
        <v>82025</v>
      </c>
    </row>
    <row r="37" spans="1:45" ht="12">
      <c r="A37" s="1" t="s">
        <v>23</v>
      </c>
      <c r="B37" s="8" t="s">
        <v>80</v>
      </c>
      <c r="C37" s="5" t="s">
        <v>81</v>
      </c>
      <c r="D37" s="12" t="s">
        <v>64</v>
      </c>
      <c r="E37" s="10">
        <v>48</v>
      </c>
      <c r="F37" s="10">
        <v>92030</v>
      </c>
      <c r="G37" s="10">
        <v>48</v>
      </c>
      <c r="H37" s="10">
        <v>118656</v>
      </c>
      <c r="I37" s="11"/>
      <c r="J37" s="11"/>
      <c r="K37" s="10">
        <v>48</v>
      </c>
      <c r="L37" s="10">
        <v>110870</v>
      </c>
      <c r="M37" s="10">
        <v>48</v>
      </c>
      <c r="N37" s="10">
        <v>485</v>
      </c>
      <c r="O37" s="11"/>
      <c r="P37" s="11"/>
      <c r="Q37" s="11"/>
      <c r="R37" s="11"/>
      <c r="S37" s="11"/>
      <c r="T37" s="11"/>
      <c r="U37" s="11"/>
      <c r="V37" s="11"/>
      <c r="W37" s="10">
        <v>48</v>
      </c>
      <c r="X37" s="10">
        <v>322041</v>
      </c>
      <c r="Y37" s="6" t="s">
        <v>2</v>
      </c>
      <c r="Z37" s="10">
        <v>3</v>
      </c>
      <c r="AA37" s="10">
        <v>9353</v>
      </c>
      <c r="AB37" s="10">
        <v>3</v>
      </c>
      <c r="AC37" s="10">
        <v>7416</v>
      </c>
      <c r="AD37" s="11"/>
      <c r="AE37" s="11"/>
      <c r="AF37" s="10">
        <v>3</v>
      </c>
      <c r="AG37" s="10">
        <v>11268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0">
        <v>3</v>
      </c>
      <c r="AS37" s="10">
        <v>28037</v>
      </c>
    </row>
    <row r="38" spans="1:45" ht="12">
      <c r="A38" s="1" t="s">
        <v>23</v>
      </c>
      <c r="B38" s="8" t="s">
        <v>82</v>
      </c>
      <c r="C38" s="5" t="s">
        <v>83</v>
      </c>
      <c r="D38" s="12" t="s">
        <v>64</v>
      </c>
      <c r="E38" s="10">
        <v>24</v>
      </c>
      <c r="F38" s="10">
        <v>43585</v>
      </c>
      <c r="G38" s="10">
        <v>24</v>
      </c>
      <c r="H38" s="10">
        <v>59328</v>
      </c>
      <c r="I38" s="11"/>
      <c r="J38" s="11"/>
      <c r="K38" s="10">
        <v>24</v>
      </c>
      <c r="L38" s="10">
        <v>52507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0">
        <v>24</v>
      </c>
      <c r="X38" s="10">
        <v>155420</v>
      </c>
      <c r="Y38" s="6" t="s">
        <v>2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0">
        <v>0</v>
      </c>
    </row>
    <row r="39" spans="1:45" ht="12">
      <c r="A39" s="1" t="s">
        <v>23</v>
      </c>
      <c r="B39" s="8" t="s">
        <v>84</v>
      </c>
      <c r="C39" s="5" t="s">
        <v>85</v>
      </c>
      <c r="D39" s="12" t="s">
        <v>64</v>
      </c>
      <c r="E39" s="10">
        <v>58</v>
      </c>
      <c r="F39" s="10">
        <v>108242</v>
      </c>
      <c r="G39" s="10">
        <v>58</v>
      </c>
      <c r="H39" s="10">
        <v>143376</v>
      </c>
      <c r="I39" s="11"/>
      <c r="J39" s="11"/>
      <c r="K39" s="10">
        <v>58</v>
      </c>
      <c r="L39" s="10">
        <v>130402</v>
      </c>
      <c r="M39" s="10">
        <v>43</v>
      </c>
      <c r="N39" s="10">
        <v>60396</v>
      </c>
      <c r="O39" s="11"/>
      <c r="P39" s="11"/>
      <c r="Q39" s="11"/>
      <c r="R39" s="11"/>
      <c r="S39" s="11"/>
      <c r="T39" s="11"/>
      <c r="U39" s="11"/>
      <c r="V39" s="11"/>
      <c r="W39" s="10">
        <v>58</v>
      </c>
      <c r="X39" s="10">
        <v>442416</v>
      </c>
      <c r="Y39" s="6" t="s">
        <v>2</v>
      </c>
      <c r="Z39" s="10">
        <v>4</v>
      </c>
      <c r="AA39" s="10">
        <v>9164</v>
      </c>
      <c r="AB39" s="10">
        <v>4</v>
      </c>
      <c r="AC39" s="10">
        <v>9888</v>
      </c>
      <c r="AD39" s="11"/>
      <c r="AE39" s="11"/>
      <c r="AF39" s="10">
        <v>4</v>
      </c>
      <c r="AG39" s="10">
        <v>11040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0">
        <v>4</v>
      </c>
      <c r="AS39" s="10">
        <v>30092</v>
      </c>
    </row>
    <row r="40" spans="1:45" ht="12">
      <c r="A40" s="1" t="s">
        <v>23</v>
      </c>
      <c r="B40" s="8" t="s">
        <v>86</v>
      </c>
      <c r="C40" s="5" t="s">
        <v>87</v>
      </c>
      <c r="D40" s="12" t="s">
        <v>64</v>
      </c>
      <c r="E40" s="10">
        <v>143</v>
      </c>
      <c r="F40" s="10">
        <v>486065</v>
      </c>
      <c r="G40" s="10">
        <v>143</v>
      </c>
      <c r="H40" s="10">
        <v>245790</v>
      </c>
      <c r="I40" s="11"/>
      <c r="J40" s="11"/>
      <c r="K40" s="10">
        <v>143</v>
      </c>
      <c r="L40" s="10">
        <v>357694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0">
        <v>143</v>
      </c>
      <c r="X40" s="10">
        <v>1089549</v>
      </c>
      <c r="Y40" s="6" t="s">
        <v>2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0">
        <v>0</v>
      </c>
    </row>
    <row r="41" spans="1:45" ht="12">
      <c r="A41" s="1" t="s">
        <v>23</v>
      </c>
      <c r="B41" s="8" t="s">
        <v>88</v>
      </c>
      <c r="C41" s="5" t="s">
        <v>89</v>
      </c>
      <c r="D41" s="12" t="s">
        <v>64</v>
      </c>
      <c r="E41" s="10">
        <v>52</v>
      </c>
      <c r="F41" s="10">
        <v>108309</v>
      </c>
      <c r="G41" s="10">
        <v>52</v>
      </c>
      <c r="H41" s="10">
        <v>128544</v>
      </c>
      <c r="I41" s="11"/>
      <c r="J41" s="11"/>
      <c r="K41" s="10">
        <v>52</v>
      </c>
      <c r="L41" s="10">
        <v>130483</v>
      </c>
      <c r="M41" s="10">
        <v>52</v>
      </c>
      <c r="N41" s="10">
        <v>2047</v>
      </c>
      <c r="O41" s="11"/>
      <c r="P41" s="11"/>
      <c r="Q41" s="11"/>
      <c r="R41" s="11"/>
      <c r="S41" s="11"/>
      <c r="T41" s="11"/>
      <c r="U41" s="11"/>
      <c r="V41" s="11"/>
      <c r="W41" s="10">
        <v>52</v>
      </c>
      <c r="X41" s="10">
        <v>369383</v>
      </c>
      <c r="Y41" s="6" t="s">
        <v>2</v>
      </c>
      <c r="Z41" s="10">
        <v>6</v>
      </c>
      <c r="AA41" s="10">
        <v>14023</v>
      </c>
      <c r="AB41" s="10">
        <v>6</v>
      </c>
      <c r="AC41" s="10">
        <v>14832</v>
      </c>
      <c r="AD41" s="11"/>
      <c r="AE41" s="11"/>
      <c r="AF41" s="10">
        <v>6</v>
      </c>
      <c r="AG41" s="10">
        <v>16894</v>
      </c>
      <c r="AH41" s="10">
        <v>6</v>
      </c>
      <c r="AI41" s="10">
        <v>265</v>
      </c>
      <c r="AJ41" s="11"/>
      <c r="AK41" s="11"/>
      <c r="AL41" s="11"/>
      <c r="AM41" s="11"/>
      <c r="AN41" s="11"/>
      <c r="AO41" s="11"/>
      <c r="AP41" s="11"/>
      <c r="AQ41" s="11"/>
      <c r="AR41" s="10">
        <v>6</v>
      </c>
      <c r="AS41" s="10">
        <v>46014</v>
      </c>
    </row>
    <row r="42" spans="1:45" ht="12">
      <c r="A42" s="1" t="s">
        <v>23</v>
      </c>
      <c r="B42" s="8" t="s">
        <v>90</v>
      </c>
      <c r="C42" s="5" t="s">
        <v>91</v>
      </c>
      <c r="D42" s="12" t="s">
        <v>64</v>
      </c>
      <c r="E42" s="10">
        <v>155</v>
      </c>
      <c r="F42" s="10">
        <v>427855</v>
      </c>
      <c r="G42" s="10">
        <v>155</v>
      </c>
      <c r="H42" s="10">
        <v>235825</v>
      </c>
      <c r="I42" s="11"/>
      <c r="J42" s="11"/>
      <c r="K42" s="10">
        <v>155</v>
      </c>
      <c r="L42" s="10">
        <v>511163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0">
        <v>155</v>
      </c>
      <c r="X42" s="10">
        <v>1174843</v>
      </c>
      <c r="Y42" s="6" t="s">
        <v>2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0">
        <v>0</v>
      </c>
    </row>
    <row r="43" spans="1:45" ht="12">
      <c r="A43" s="1" t="s">
        <v>23</v>
      </c>
      <c r="B43" s="8" t="s">
        <v>92</v>
      </c>
      <c r="C43" s="5" t="s">
        <v>93</v>
      </c>
      <c r="D43" s="12" t="s">
        <v>64</v>
      </c>
      <c r="E43" s="10">
        <v>142</v>
      </c>
      <c r="F43" s="10">
        <v>301273</v>
      </c>
      <c r="G43" s="10">
        <v>142</v>
      </c>
      <c r="H43" s="10">
        <v>351024</v>
      </c>
      <c r="I43" s="11"/>
      <c r="J43" s="11"/>
      <c r="K43" s="10">
        <v>142</v>
      </c>
      <c r="L43" s="10">
        <v>362951</v>
      </c>
      <c r="M43" s="10">
        <v>142</v>
      </c>
      <c r="N43" s="10">
        <v>2847</v>
      </c>
      <c r="O43" s="11"/>
      <c r="P43" s="11"/>
      <c r="Q43" s="11"/>
      <c r="R43" s="11"/>
      <c r="S43" s="11"/>
      <c r="T43" s="11"/>
      <c r="U43" s="11"/>
      <c r="V43" s="11"/>
      <c r="W43" s="10">
        <v>42</v>
      </c>
      <c r="X43" s="10">
        <v>1018095</v>
      </c>
      <c r="Y43" s="6" t="s">
        <v>2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0">
        <v>0</v>
      </c>
    </row>
    <row r="44" spans="1:45" ht="12">
      <c r="A44" s="1" t="s">
        <v>23</v>
      </c>
      <c r="B44" s="8" t="s">
        <v>94</v>
      </c>
      <c r="C44" s="5" t="s">
        <v>95</v>
      </c>
      <c r="D44" s="12" t="s">
        <v>64</v>
      </c>
      <c r="E44" s="10">
        <v>95</v>
      </c>
      <c r="F44" s="10">
        <v>154525</v>
      </c>
      <c r="G44" s="10">
        <v>95</v>
      </c>
      <c r="H44" s="10">
        <v>101104</v>
      </c>
      <c r="I44" s="11"/>
      <c r="J44" s="11"/>
      <c r="K44" s="10">
        <v>95</v>
      </c>
      <c r="L44" s="10">
        <v>206689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0">
        <v>95</v>
      </c>
      <c r="X44" s="10">
        <v>462318</v>
      </c>
      <c r="Y44" s="6" t="s">
        <v>2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8" t="s">
        <v>75</v>
      </c>
      <c r="AS44" s="10">
        <v>0</v>
      </c>
    </row>
    <row r="45" spans="1:45" ht="12">
      <c r="A45" s="1" t="s">
        <v>23</v>
      </c>
      <c r="B45" s="8" t="s">
        <v>96</v>
      </c>
      <c r="C45" s="5" t="s">
        <v>97</v>
      </c>
      <c r="D45" s="12" t="s">
        <v>64</v>
      </c>
      <c r="E45" s="10">
        <v>66</v>
      </c>
      <c r="F45" s="10">
        <v>131246</v>
      </c>
      <c r="G45" s="10">
        <v>66</v>
      </c>
      <c r="H45" s="10">
        <v>163152</v>
      </c>
      <c r="I45" s="11"/>
      <c r="J45" s="11"/>
      <c r="K45" s="10">
        <v>66</v>
      </c>
      <c r="L45" s="10">
        <v>158115</v>
      </c>
      <c r="M45" s="11"/>
      <c r="N45" s="11"/>
      <c r="O45" s="10">
        <v>66</v>
      </c>
      <c r="P45" s="10">
        <v>990000</v>
      </c>
      <c r="Q45" s="11"/>
      <c r="R45" s="11"/>
      <c r="S45" s="11"/>
      <c r="T45" s="11"/>
      <c r="U45" s="11"/>
      <c r="V45" s="11"/>
      <c r="W45" s="10">
        <v>66</v>
      </c>
      <c r="X45" s="10">
        <v>1442513</v>
      </c>
      <c r="Y45" s="6" t="s">
        <v>2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0">
        <v>0</v>
      </c>
    </row>
    <row r="46" spans="1:45" ht="12">
      <c r="A46" s="1" t="s">
        <v>23</v>
      </c>
      <c r="B46" s="8" t="s">
        <v>98</v>
      </c>
      <c r="C46" s="5" t="s">
        <v>99</v>
      </c>
      <c r="D46" s="12" t="s">
        <v>64</v>
      </c>
      <c r="E46" s="11">
        <v>40</v>
      </c>
      <c r="F46" s="11">
        <v>80909</v>
      </c>
      <c r="G46" s="11">
        <v>40</v>
      </c>
      <c r="H46" s="11">
        <v>109594</v>
      </c>
      <c r="I46" s="11"/>
      <c r="J46" s="11"/>
      <c r="K46" s="11">
        <v>40</v>
      </c>
      <c r="L46" s="11">
        <v>97473</v>
      </c>
      <c r="M46" s="11">
        <v>40</v>
      </c>
      <c r="N46" s="11">
        <v>5683</v>
      </c>
      <c r="O46" s="11"/>
      <c r="P46" s="11"/>
      <c r="Q46" s="11"/>
      <c r="R46" s="11"/>
      <c r="S46" s="11"/>
      <c r="T46" s="11"/>
      <c r="U46" s="11"/>
      <c r="V46" s="11"/>
      <c r="W46" s="11">
        <v>40</v>
      </c>
      <c r="X46" s="10">
        <v>293659</v>
      </c>
      <c r="Y46" s="6" t="s">
        <v>2</v>
      </c>
      <c r="Z46" s="11">
        <v>44</v>
      </c>
      <c r="AA46" s="11">
        <v>95788</v>
      </c>
      <c r="AB46" s="11">
        <v>44</v>
      </c>
      <c r="AC46" s="11">
        <v>122364</v>
      </c>
      <c r="AD46" s="11"/>
      <c r="AE46" s="11"/>
      <c r="AF46" s="11">
        <v>44</v>
      </c>
      <c r="AG46" s="11">
        <v>115398</v>
      </c>
      <c r="AH46" s="11">
        <v>44</v>
      </c>
      <c r="AI46" s="11">
        <v>10553</v>
      </c>
      <c r="AJ46" s="11"/>
      <c r="AK46" s="11"/>
      <c r="AL46" s="11"/>
      <c r="AM46" s="11"/>
      <c r="AN46" s="11"/>
      <c r="AO46" s="11"/>
      <c r="AP46" s="11"/>
      <c r="AQ46" s="11"/>
      <c r="AR46" s="11">
        <v>44</v>
      </c>
      <c r="AS46" s="10">
        <v>344103</v>
      </c>
    </row>
    <row r="47" spans="1:45" ht="12">
      <c r="A47" s="1" t="s">
        <v>23</v>
      </c>
      <c r="B47" s="8" t="s">
        <v>100</v>
      </c>
      <c r="C47" s="5" t="s">
        <v>101</v>
      </c>
      <c r="D47" s="12" t="s">
        <v>64</v>
      </c>
      <c r="E47" s="11">
        <v>7</v>
      </c>
      <c r="F47" s="11">
        <v>13797</v>
      </c>
      <c r="G47" s="11">
        <v>7</v>
      </c>
      <c r="H47" s="11">
        <v>17304</v>
      </c>
      <c r="I47" s="11"/>
      <c r="J47" s="11"/>
      <c r="K47" s="11">
        <v>7</v>
      </c>
      <c r="L47" s="11">
        <v>16622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>
        <v>7</v>
      </c>
      <c r="X47" s="10">
        <v>47723</v>
      </c>
      <c r="Y47" s="6" t="s">
        <v>2</v>
      </c>
      <c r="Z47" s="11">
        <v>41</v>
      </c>
      <c r="AA47" s="11">
        <v>113548</v>
      </c>
      <c r="AB47" s="11">
        <v>41</v>
      </c>
      <c r="AC47" s="11">
        <v>101352</v>
      </c>
      <c r="AD47" s="11"/>
      <c r="AE47" s="11"/>
      <c r="AF47" s="11">
        <v>41</v>
      </c>
      <c r="AG47" s="11">
        <v>136794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>
        <v>41</v>
      </c>
      <c r="AS47" s="10">
        <v>351694</v>
      </c>
    </row>
    <row r="48" spans="1:45" ht="12">
      <c r="A48" s="1" t="s">
        <v>23</v>
      </c>
      <c r="B48" s="8" t="s">
        <v>102</v>
      </c>
      <c r="C48" s="5" t="s">
        <v>103</v>
      </c>
      <c r="D48" s="12" t="s">
        <v>64</v>
      </c>
      <c r="E48" s="11">
        <v>87</v>
      </c>
      <c r="F48" s="11">
        <v>179357</v>
      </c>
      <c r="G48" s="11">
        <v>87</v>
      </c>
      <c r="H48" s="11">
        <v>215064</v>
      </c>
      <c r="I48" s="11"/>
      <c r="J48" s="11"/>
      <c r="K48" s="11">
        <v>87</v>
      </c>
      <c r="L48" s="11">
        <v>216075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>
        <v>87</v>
      </c>
      <c r="X48" s="10">
        <v>610496</v>
      </c>
      <c r="Y48" s="6" t="s">
        <v>2</v>
      </c>
      <c r="Z48" s="11">
        <v>28</v>
      </c>
      <c r="AA48" s="11">
        <v>81277</v>
      </c>
      <c r="AB48" s="11">
        <v>28</v>
      </c>
      <c r="AC48" s="11">
        <v>69216</v>
      </c>
      <c r="AD48" s="11"/>
      <c r="AE48" s="11"/>
      <c r="AF48" s="11">
        <v>28</v>
      </c>
      <c r="AG48" s="11">
        <v>97916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>
        <v>28</v>
      </c>
      <c r="AS48" s="10">
        <v>248409</v>
      </c>
    </row>
    <row r="49" spans="1:45" ht="12">
      <c r="A49" s="1" t="s">
        <v>23</v>
      </c>
      <c r="B49" s="8" t="s">
        <v>104</v>
      </c>
      <c r="C49" s="5" t="s">
        <v>105</v>
      </c>
      <c r="D49" s="12" t="s">
        <v>64</v>
      </c>
      <c r="E49" s="10">
        <v>99</v>
      </c>
      <c r="F49" s="10">
        <v>189773</v>
      </c>
      <c r="G49" s="10">
        <v>99</v>
      </c>
      <c r="H49" s="10">
        <v>269448</v>
      </c>
      <c r="I49" s="11"/>
      <c r="J49" s="11"/>
      <c r="K49" s="10">
        <v>99</v>
      </c>
      <c r="L49" s="10">
        <v>228624</v>
      </c>
      <c r="M49" s="10">
        <v>99</v>
      </c>
      <c r="N49" s="10">
        <v>2391</v>
      </c>
      <c r="O49" s="11"/>
      <c r="P49" s="11"/>
      <c r="Q49" s="11"/>
      <c r="R49" s="11"/>
      <c r="S49" s="11"/>
      <c r="T49" s="11"/>
      <c r="U49" s="11"/>
      <c r="V49" s="11"/>
      <c r="W49" s="10">
        <v>99</v>
      </c>
      <c r="X49" s="10">
        <v>690236</v>
      </c>
      <c r="Y49" s="6" t="s">
        <v>2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0">
        <v>0</v>
      </c>
    </row>
    <row r="50" spans="1:45" ht="12">
      <c r="A50" s="1" t="s">
        <v>23</v>
      </c>
      <c r="B50" s="8" t="s">
        <v>106</v>
      </c>
      <c r="C50" s="5" t="s">
        <v>107</v>
      </c>
      <c r="D50" s="12" t="s">
        <v>64</v>
      </c>
      <c r="E50" s="11">
        <v>42</v>
      </c>
      <c r="F50" s="11">
        <v>94730</v>
      </c>
      <c r="G50" s="11">
        <v>51</v>
      </c>
      <c r="H50" s="11">
        <v>126072</v>
      </c>
      <c r="I50" s="11"/>
      <c r="J50" s="11"/>
      <c r="K50" s="11">
        <v>51</v>
      </c>
      <c r="L50" s="11">
        <v>130387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>
        <v>51</v>
      </c>
      <c r="X50" s="10">
        <v>351189</v>
      </c>
      <c r="Y50" s="6" t="s">
        <v>2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0">
        <v>0</v>
      </c>
    </row>
    <row r="51" spans="1:45" ht="12">
      <c r="A51" s="1" t="s">
        <v>23</v>
      </c>
      <c r="B51" s="8" t="s">
        <v>108</v>
      </c>
      <c r="C51" s="5" t="s">
        <v>109</v>
      </c>
      <c r="D51" s="12" t="s">
        <v>110</v>
      </c>
      <c r="E51" s="10">
        <v>24</v>
      </c>
      <c r="F51" s="10">
        <v>47947</v>
      </c>
      <c r="G51" s="10">
        <v>24</v>
      </c>
      <c r="H51" s="10">
        <v>44496</v>
      </c>
      <c r="I51" s="11"/>
      <c r="J51" s="11"/>
      <c r="K51" s="10">
        <v>24</v>
      </c>
      <c r="L51" s="10">
        <v>57763</v>
      </c>
      <c r="M51" s="10">
        <v>24</v>
      </c>
      <c r="N51" s="10">
        <v>1963</v>
      </c>
      <c r="O51" s="11"/>
      <c r="P51" s="11"/>
      <c r="Q51" s="11"/>
      <c r="R51" s="11"/>
      <c r="S51" s="11"/>
      <c r="T51" s="11"/>
      <c r="U51" s="11"/>
      <c r="V51" s="11"/>
      <c r="W51" s="10">
        <v>24</v>
      </c>
      <c r="X51" s="10">
        <v>152169</v>
      </c>
      <c r="Y51" s="6" t="s">
        <v>2</v>
      </c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0">
        <v>0</v>
      </c>
    </row>
    <row r="52" spans="1:45" ht="12">
      <c r="A52" s="1" t="s">
        <v>23</v>
      </c>
      <c r="B52" s="8" t="s">
        <v>111</v>
      </c>
      <c r="C52" s="5" t="s">
        <v>112</v>
      </c>
      <c r="D52" s="12" t="s">
        <v>110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0">
        <v>0</v>
      </c>
      <c r="Y52" s="6" t="s">
        <v>2</v>
      </c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0">
        <v>0</v>
      </c>
    </row>
    <row r="53" spans="1:45" ht="12">
      <c r="A53" s="1" t="s">
        <v>23</v>
      </c>
      <c r="B53" s="8" t="s">
        <v>113</v>
      </c>
      <c r="C53" s="5" t="s">
        <v>114</v>
      </c>
      <c r="D53" s="12" t="s">
        <v>110</v>
      </c>
      <c r="E53" s="11"/>
      <c r="F53" s="11"/>
      <c r="G53" s="10">
        <v>1</v>
      </c>
      <c r="H53" s="10">
        <v>1854</v>
      </c>
      <c r="I53" s="11"/>
      <c r="J53" s="11"/>
      <c r="K53" s="10">
        <v>1</v>
      </c>
      <c r="L53" s="10">
        <v>142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0">
        <v>1</v>
      </c>
      <c r="X53" s="10">
        <v>1996</v>
      </c>
      <c r="Y53" s="6" t="s">
        <v>2</v>
      </c>
      <c r="Z53" s="11">
        <v>22</v>
      </c>
      <c r="AA53" s="11">
        <v>62959</v>
      </c>
      <c r="AB53" s="10">
        <v>22</v>
      </c>
      <c r="AC53" s="10">
        <v>54384</v>
      </c>
      <c r="AD53" s="11"/>
      <c r="AE53" s="11"/>
      <c r="AF53" s="10">
        <v>22</v>
      </c>
      <c r="AG53" s="10">
        <v>75849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0">
        <v>22</v>
      </c>
      <c r="AS53" s="10">
        <v>193192</v>
      </c>
    </row>
    <row r="54" spans="1:45" ht="12">
      <c r="A54" s="1" t="s">
        <v>23</v>
      </c>
      <c r="B54" s="8" t="s">
        <v>115</v>
      </c>
      <c r="C54" s="5" t="s">
        <v>116</v>
      </c>
      <c r="D54" s="12" t="s">
        <v>110</v>
      </c>
      <c r="E54" s="10">
        <v>33</v>
      </c>
      <c r="F54" s="10">
        <v>67380</v>
      </c>
      <c r="G54" s="10">
        <v>33</v>
      </c>
      <c r="H54" s="10">
        <v>81576</v>
      </c>
      <c r="I54" s="11"/>
      <c r="J54" s="11"/>
      <c r="K54" s="10">
        <v>33</v>
      </c>
      <c r="L54" s="10">
        <v>81175</v>
      </c>
      <c r="M54" s="10">
        <v>33</v>
      </c>
      <c r="N54" s="10">
        <v>1379</v>
      </c>
      <c r="O54" s="11"/>
      <c r="P54" s="11"/>
      <c r="Q54" s="11"/>
      <c r="R54" s="11"/>
      <c r="S54" s="11"/>
      <c r="T54" s="11"/>
      <c r="U54" s="11"/>
      <c r="V54" s="11"/>
      <c r="W54" s="10">
        <v>33</v>
      </c>
      <c r="X54" s="10">
        <v>231510</v>
      </c>
      <c r="Y54" s="6" t="s">
        <v>2</v>
      </c>
      <c r="Z54" s="11">
        <v>25</v>
      </c>
      <c r="AA54" s="11">
        <v>95555</v>
      </c>
      <c r="AB54" s="10">
        <v>25</v>
      </c>
      <c r="AC54" s="10">
        <v>61800</v>
      </c>
      <c r="AD54" s="11"/>
      <c r="AE54" s="11"/>
      <c r="AF54" s="10">
        <v>25</v>
      </c>
      <c r="AG54" s="10">
        <v>115117</v>
      </c>
      <c r="AH54" s="10">
        <v>25</v>
      </c>
      <c r="AI54" s="10">
        <v>1956</v>
      </c>
      <c r="AJ54" s="11"/>
      <c r="AK54" s="11"/>
      <c r="AL54" s="11"/>
      <c r="AM54" s="11"/>
      <c r="AN54" s="11"/>
      <c r="AO54" s="11"/>
      <c r="AP54" s="11"/>
      <c r="AQ54" s="11"/>
      <c r="AR54" s="10">
        <v>25</v>
      </c>
      <c r="AS54" s="10">
        <v>274428</v>
      </c>
    </row>
    <row r="55" spans="1:45" ht="12">
      <c r="A55" s="1" t="s">
        <v>23</v>
      </c>
      <c r="B55" s="8" t="s">
        <v>117</v>
      </c>
      <c r="C55" s="5" t="s">
        <v>118</v>
      </c>
      <c r="D55" s="12" t="s">
        <v>110</v>
      </c>
      <c r="E55" s="10">
        <v>17</v>
      </c>
      <c r="F55" s="10">
        <v>38245</v>
      </c>
      <c r="G55" s="10">
        <v>17</v>
      </c>
      <c r="H55" s="10">
        <v>42024</v>
      </c>
      <c r="I55" s="11"/>
      <c r="J55" s="11"/>
      <c r="K55" s="10">
        <v>17</v>
      </c>
      <c r="L55" s="10">
        <v>46075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0">
        <v>17</v>
      </c>
      <c r="X55" s="10">
        <v>126344</v>
      </c>
      <c r="Y55" s="6" t="s">
        <v>2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0">
        <v>0</v>
      </c>
    </row>
    <row r="56" spans="1:45" ht="12">
      <c r="A56" s="1" t="s">
        <v>23</v>
      </c>
      <c r="B56" s="8" t="s">
        <v>119</v>
      </c>
      <c r="C56" s="5" t="s">
        <v>120</v>
      </c>
      <c r="D56" s="12" t="s">
        <v>110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0">
        <v>0</v>
      </c>
      <c r="Y56" s="6" t="s">
        <v>2</v>
      </c>
      <c r="Z56" s="11">
        <v>24</v>
      </c>
      <c r="AA56" s="11">
        <v>81528</v>
      </c>
      <c r="AB56" s="10">
        <v>24</v>
      </c>
      <c r="AC56" s="10">
        <v>61800</v>
      </c>
      <c r="AD56" s="11"/>
      <c r="AE56" s="11"/>
      <c r="AF56" s="10">
        <v>24</v>
      </c>
      <c r="AG56" s="10">
        <v>98220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0">
        <v>24</v>
      </c>
      <c r="AS56" s="10">
        <v>241548</v>
      </c>
    </row>
    <row r="57" spans="1:45" ht="12">
      <c r="A57" s="1" t="s">
        <v>23</v>
      </c>
      <c r="B57" s="8" t="s">
        <v>121</v>
      </c>
      <c r="C57" s="5" t="s">
        <v>122</v>
      </c>
      <c r="D57" s="12" t="s">
        <v>110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0">
        <v>0</v>
      </c>
      <c r="Y57" s="6" t="s">
        <v>2</v>
      </c>
      <c r="Z57" s="11">
        <v>16</v>
      </c>
      <c r="AA57" s="11">
        <v>41255</v>
      </c>
      <c r="AB57" s="10">
        <v>16</v>
      </c>
      <c r="AC57" s="10">
        <v>27264</v>
      </c>
      <c r="AD57" s="11"/>
      <c r="AE57" s="11"/>
      <c r="AF57" s="10">
        <v>16</v>
      </c>
      <c r="AG57" s="10">
        <v>48469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0">
        <v>16</v>
      </c>
      <c r="AS57" s="10">
        <v>116988</v>
      </c>
    </row>
    <row r="58" spans="1:45" ht="12">
      <c r="A58" s="1" t="s">
        <v>23</v>
      </c>
      <c r="B58" s="8" t="s">
        <v>123</v>
      </c>
      <c r="C58" s="5" t="s">
        <v>124</v>
      </c>
      <c r="D58" s="12" t="s">
        <v>110</v>
      </c>
      <c r="E58" s="11">
        <v>3</v>
      </c>
      <c r="F58" s="11">
        <v>4868</v>
      </c>
      <c r="G58" s="11">
        <v>3</v>
      </c>
      <c r="H58" s="11">
        <v>7416</v>
      </c>
      <c r="I58" s="11"/>
      <c r="J58" s="11"/>
      <c r="K58" s="11">
        <v>3</v>
      </c>
      <c r="L58" s="11">
        <v>5865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3</v>
      </c>
      <c r="X58" s="10">
        <v>18149</v>
      </c>
      <c r="Y58" s="6" t="s">
        <v>2</v>
      </c>
      <c r="Z58" s="11">
        <v>16</v>
      </c>
      <c r="AA58" s="11">
        <v>47871</v>
      </c>
      <c r="AB58" s="11">
        <v>16</v>
      </c>
      <c r="AC58" s="11">
        <v>39552</v>
      </c>
      <c r="AD58" s="11"/>
      <c r="AE58" s="11"/>
      <c r="AF58" s="11">
        <v>16</v>
      </c>
      <c r="AG58" s="11">
        <v>57671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>
        <v>16</v>
      </c>
      <c r="AS58" s="10">
        <v>145094</v>
      </c>
    </row>
    <row r="59" spans="1:45" ht="12">
      <c r="A59" s="1" t="s">
        <v>23</v>
      </c>
      <c r="B59" s="8" t="s">
        <v>125</v>
      </c>
      <c r="C59" s="5" t="s">
        <v>126</v>
      </c>
      <c r="D59" s="12" t="s">
        <v>110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0">
        <v>0</v>
      </c>
      <c r="Y59" s="6" t="s">
        <v>2</v>
      </c>
      <c r="Z59" s="11">
        <v>64</v>
      </c>
      <c r="AA59" s="11">
        <v>164792</v>
      </c>
      <c r="AB59" s="11">
        <v>64</v>
      </c>
      <c r="AC59" s="11">
        <v>158208</v>
      </c>
      <c r="AD59" s="11"/>
      <c r="AE59" s="11"/>
      <c r="AF59" s="11">
        <v>64</v>
      </c>
      <c r="AG59" s="11">
        <v>198528</v>
      </c>
      <c r="AH59" s="11">
        <v>64</v>
      </c>
      <c r="AI59" s="11">
        <v>260</v>
      </c>
      <c r="AJ59" s="11"/>
      <c r="AK59" s="11"/>
      <c r="AL59" s="11"/>
      <c r="AM59" s="11"/>
      <c r="AN59" s="11"/>
      <c r="AO59" s="11"/>
      <c r="AP59" s="11"/>
      <c r="AQ59" s="11"/>
      <c r="AR59" s="11">
        <v>64</v>
      </c>
      <c r="AS59" s="10">
        <v>521788</v>
      </c>
    </row>
    <row r="60" spans="1:45" ht="12">
      <c r="A60" s="1" t="s">
        <v>23</v>
      </c>
      <c r="B60" s="8" t="s">
        <v>127</v>
      </c>
      <c r="C60" s="13" t="s">
        <v>128</v>
      </c>
      <c r="D60" s="12" t="s">
        <v>110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0">
        <v>0</v>
      </c>
      <c r="Y60" s="6" t="s">
        <v>2</v>
      </c>
      <c r="Z60" s="11">
        <v>26</v>
      </c>
      <c r="AA60" s="11">
        <v>67348</v>
      </c>
      <c r="AB60" s="10">
        <v>26</v>
      </c>
      <c r="AC60" s="10">
        <v>42600</v>
      </c>
      <c r="AD60" s="11"/>
      <c r="AE60" s="11"/>
      <c r="AF60" s="10">
        <v>26</v>
      </c>
      <c r="AG60" s="10">
        <v>81136</v>
      </c>
      <c r="AH60" s="10">
        <v>26</v>
      </c>
      <c r="AI60" s="10">
        <v>2543</v>
      </c>
      <c r="AJ60" s="11"/>
      <c r="AK60" s="11"/>
      <c r="AL60" s="11"/>
      <c r="AM60" s="11"/>
      <c r="AN60" s="11"/>
      <c r="AO60" s="11"/>
      <c r="AP60" s="11"/>
      <c r="AQ60" s="11"/>
      <c r="AR60" s="10">
        <v>26</v>
      </c>
      <c r="AS60" s="10">
        <v>193627</v>
      </c>
    </row>
    <row r="61" spans="1:45" ht="12">
      <c r="A61" s="1" t="s">
        <v>23</v>
      </c>
      <c r="B61" s="8" t="s">
        <v>129</v>
      </c>
      <c r="C61" s="13" t="s">
        <v>130</v>
      </c>
      <c r="D61" s="12" t="s">
        <v>110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0">
        <v>0</v>
      </c>
      <c r="Y61" s="6" t="s">
        <v>2</v>
      </c>
      <c r="Z61" s="11">
        <v>22</v>
      </c>
      <c r="AA61" s="11">
        <v>60397</v>
      </c>
      <c r="AB61" s="10">
        <v>22</v>
      </c>
      <c r="AC61" s="10">
        <v>54384</v>
      </c>
      <c r="AD61" s="11"/>
      <c r="AE61" s="11"/>
      <c r="AF61" s="10">
        <v>22</v>
      </c>
      <c r="AG61" s="10">
        <v>72762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0">
        <v>22</v>
      </c>
      <c r="AS61" s="10">
        <v>187543</v>
      </c>
    </row>
    <row r="62" spans="1:45" ht="12">
      <c r="A62" s="1" t="s">
        <v>23</v>
      </c>
      <c r="B62" s="8" t="s">
        <v>131</v>
      </c>
      <c r="C62" s="13" t="s">
        <v>132</v>
      </c>
      <c r="D62" s="12" t="s">
        <v>110</v>
      </c>
      <c r="E62" s="11">
        <v>27</v>
      </c>
      <c r="F62" s="11">
        <v>54472</v>
      </c>
      <c r="G62" s="11"/>
      <c r="H62" s="11"/>
      <c r="I62" s="11"/>
      <c r="J62" s="11"/>
      <c r="K62" s="11">
        <v>27</v>
      </c>
      <c r="L62" s="11">
        <v>65624</v>
      </c>
      <c r="M62" s="11">
        <v>27</v>
      </c>
      <c r="N62" s="11">
        <v>172</v>
      </c>
      <c r="O62" s="11"/>
      <c r="P62" s="11"/>
      <c r="Q62" s="11"/>
      <c r="R62" s="11"/>
      <c r="S62" s="11"/>
      <c r="T62" s="11"/>
      <c r="U62" s="11"/>
      <c r="V62" s="11"/>
      <c r="W62" s="11">
        <v>27</v>
      </c>
      <c r="X62" s="10">
        <v>120268</v>
      </c>
      <c r="Y62" s="6" t="s">
        <v>2</v>
      </c>
      <c r="Z62" s="11">
        <v>9</v>
      </c>
      <c r="AA62" s="11">
        <v>27664</v>
      </c>
      <c r="AB62" s="11"/>
      <c r="AC62" s="11"/>
      <c r="AD62" s="11"/>
      <c r="AE62" s="11"/>
      <c r="AF62" s="11">
        <v>9</v>
      </c>
      <c r="AG62" s="11">
        <v>33327</v>
      </c>
      <c r="AH62" s="11">
        <v>9</v>
      </c>
      <c r="AI62" s="11">
        <v>87</v>
      </c>
      <c r="AJ62" s="11"/>
      <c r="AK62" s="11"/>
      <c r="AL62" s="11"/>
      <c r="AM62" s="11"/>
      <c r="AN62" s="11"/>
      <c r="AO62" s="11"/>
      <c r="AP62" s="11"/>
      <c r="AQ62" s="11"/>
      <c r="AR62" s="11">
        <v>9</v>
      </c>
      <c r="AS62" s="10">
        <v>61078</v>
      </c>
    </row>
    <row r="63" spans="1:45" ht="12">
      <c r="A63" s="1" t="s">
        <v>23</v>
      </c>
      <c r="B63" s="8" t="s">
        <v>133</v>
      </c>
      <c r="C63" s="13" t="s">
        <v>134</v>
      </c>
      <c r="D63" s="12" t="s">
        <v>110</v>
      </c>
      <c r="E63" s="11">
        <v>1</v>
      </c>
      <c r="F63" s="11">
        <v>1720</v>
      </c>
      <c r="G63" s="11">
        <v>1</v>
      </c>
      <c r="H63" s="11">
        <v>2472</v>
      </c>
      <c r="I63" s="11"/>
      <c r="J63" s="11"/>
      <c r="K63" s="11">
        <v>1</v>
      </c>
      <c r="L63" s="11">
        <v>2072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>
        <v>1</v>
      </c>
      <c r="X63" s="10">
        <v>6264</v>
      </c>
      <c r="Y63" s="6" t="s">
        <v>2</v>
      </c>
      <c r="Z63" s="11">
        <v>27</v>
      </c>
      <c r="AA63" s="11">
        <v>65582</v>
      </c>
      <c r="AB63" s="11">
        <v>27</v>
      </c>
      <c r="AC63" s="11">
        <v>66744</v>
      </c>
      <c r="AD63" s="11"/>
      <c r="AE63" s="11"/>
      <c r="AF63" s="11">
        <v>27</v>
      </c>
      <c r="AG63" s="11">
        <v>79008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>
        <v>27</v>
      </c>
      <c r="AS63" s="10">
        <v>211334</v>
      </c>
    </row>
    <row r="64" spans="1:45" ht="12">
      <c r="A64" s="1" t="s">
        <v>23</v>
      </c>
      <c r="B64" s="8" t="s">
        <v>135</v>
      </c>
      <c r="C64" s="13" t="s">
        <v>136</v>
      </c>
      <c r="D64" s="12" t="s">
        <v>110</v>
      </c>
      <c r="E64" s="10">
        <v>32</v>
      </c>
      <c r="F64" s="10">
        <v>62728</v>
      </c>
      <c r="G64" s="10">
        <v>32</v>
      </c>
      <c r="H64" s="10">
        <v>79104</v>
      </c>
      <c r="I64" s="11"/>
      <c r="J64" s="11"/>
      <c r="K64" s="10">
        <v>32</v>
      </c>
      <c r="L64" s="10">
        <v>75570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0">
        <v>32</v>
      </c>
      <c r="X64" s="10">
        <v>217402</v>
      </c>
      <c r="Y64" s="6" t="s">
        <v>2</v>
      </c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0">
        <v>0</v>
      </c>
    </row>
    <row r="65" spans="1:45" ht="12">
      <c r="A65" s="1" t="s">
        <v>23</v>
      </c>
      <c r="B65" s="5" t="s">
        <v>137</v>
      </c>
      <c r="C65" s="5" t="s">
        <v>138</v>
      </c>
      <c r="D65" s="12" t="s">
        <v>110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0">
        <v>0</v>
      </c>
      <c r="Y65" s="6" t="s">
        <v>2</v>
      </c>
      <c r="Z65" s="11">
        <v>24</v>
      </c>
      <c r="AA65" s="11">
        <f>61607+58464</f>
        <v>120071</v>
      </c>
      <c r="AB65" s="11"/>
      <c r="AC65" s="11"/>
      <c r="AD65" s="11"/>
      <c r="AE65" s="11"/>
      <c r="AF65" s="11">
        <v>24</v>
      </c>
      <c r="AG65" s="11">
        <v>74219</v>
      </c>
      <c r="AH65" s="11">
        <v>24</v>
      </c>
      <c r="AI65" s="11">
        <v>4850</v>
      </c>
      <c r="AJ65" s="11"/>
      <c r="AK65" s="11"/>
      <c r="AL65" s="11"/>
      <c r="AM65" s="11"/>
      <c r="AN65" s="11"/>
      <c r="AO65" s="11"/>
      <c r="AP65" s="11"/>
      <c r="AQ65" s="11"/>
      <c r="AR65" s="11">
        <v>24</v>
      </c>
      <c r="AS65" s="10">
        <v>199140</v>
      </c>
    </row>
    <row r="66" spans="1:45" ht="12">
      <c r="A66" s="1" t="s">
        <v>23</v>
      </c>
      <c r="B66" s="5" t="s">
        <v>139</v>
      </c>
      <c r="C66" s="5" t="s">
        <v>140</v>
      </c>
      <c r="D66" s="12" t="s">
        <v>110</v>
      </c>
      <c r="E66" s="8" t="s">
        <v>141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0">
        <v>0</v>
      </c>
      <c r="Y66" s="6" t="s">
        <v>2</v>
      </c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0">
        <v>0</v>
      </c>
    </row>
    <row r="67" spans="1:45" ht="12">
      <c r="A67" s="1" t="s">
        <v>23</v>
      </c>
      <c r="B67" s="5" t="s">
        <v>142</v>
      </c>
      <c r="C67" s="5" t="s">
        <v>143</v>
      </c>
      <c r="D67" s="12" t="s">
        <v>110</v>
      </c>
      <c r="E67" s="11">
        <v>2</v>
      </c>
      <c r="F67" s="11">
        <v>4405</v>
      </c>
      <c r="G67" s="11">
        <v>2</v>
      </c>
      <c r="H67" s="11">
        <v>4944</v>
      </c>
      <c r="I67" s="11"/>
      <c r="J67" s="11"/>
      <c r="K67" s="11">
        <v>2</v>
      </c>
      <c r="L67" s="11">
        <v>5306</v>
      </c>
      <c r="M67" s="11">
        <v>2</v>
      </c>
      <c r="N67" s="11">
        <v>346</v>
      </c>
      <c r="O67" s="11"/>
      <c r="P67" s="11"/>
      <c r="Q67" s="11"/>
      <c r="R67" s="11"/>
      <c r="S67" s="11"/>
      <c r="T67" s="11"/>
      <c r="U67" s="11"/>
      <c r="V67" s="11"/>
      <c r="W67" s="11">
        <v>2</v>
      </c>
      <c r="X67" s="10">
        <v>15001</v>
      </c>
      <c r="Y67" s="6" t="s">
        <v>2</v>
      </c>
      <c r="Z67" s="11">
        <v>41</v>
      </c>
      <c r="AA67" s="11">
        <v>139627</v>
      </c>
      <c r="AB67" s="11">
        <v>41</v>
      </c>
      <c r="AC67" s="11">
        <v>101352</v>
      </c>
      <c r="AD67" s="11"/>
      <c r="AE67" s="11"/>
      <c r="AF67" s="11">
        <v>41</v>
      </c>
      <c r="AG67" s="11">
        <v>168212</v>
      </c>
      <c r="AH67" s="11">
        <v>41</v>
      </c>
      <c r="AI67" s="11">
        <v>10994</v>
      </c>
      <c r="AJ67" s="11"/>
      <c r="AK67" s="11"/>
      <c r="AL67" s="11"/>
      <c r="AM67" s="11"/>
      <c r="AN67" s="11"/>
      <c r="AO67" s="11"/>
      <c r="AP67" s="11"/>
      <c r="AQ67" s="11"/>
      <c r="AR67" s="11">
        <v>41</v>
      </c>
      <c r="AS67" s="10">
        <v>420185</v>
      </c>
    </row>
    <row r="68" spans="1:45" ht="12">
      <c r="A68" s="1" t="s">
        <v>144</v>
      </c>
      <c r="B68" s="5" t="s">
        <v>145</v>
      </c>
      <c r="C68" s="13" t="s">
        <v>146</v>
      </c>
      <c r="D68" s="14" t="s">
        <v>26</v>
      </c>
      <c r="E68" s="10">
        <v>506</v>
      </c>
      <c r="F68" s="10">
        <v>1835715</v>
      </c>
      <c r="G68" s="10">
        <v>476</v>
      </c>
      <c r="H68" s="10">
        <v>915049</v>
      </c>
      <c r="I68" s="10">
        <v>517</v>
      </c>
      <c r="J68" s="10">
        <v>18388</v>
      </c>
      <c r="K68" s="10">
        <v>517</v>
      </c>
      <c r="L68" s="10">
        <v>1596056</v>
      </c>
      <c r="M68" s="10">
        <v>517</v>
      </c>
      <c r="N68" s="10">
        <v>43410</v>
      </c>
      <c r="O68" s="10">
        <v>517</v>
      </c>
      <c r="P68" s="10">
        <v>65571</v>
      </c>
      <c r="Q68" s="10">
        <v>517</v>
      </c>
      <c r="R68" s="10">
        <v>82481</v>
      </c>
      <c r="S68" s="10">
        <v>0</v>
      </c>
      <c r="T68" s="10">
        <v>0</v>
      </c>
      <c r="U68" s="10">
        <v>0</v>
      </c>
      <c r="V68" s="10">
        <v>0</v>
      </c>
      <c r="W68" s="10">
        <v>517</v>
      </c>
      <c r="X68" s="10">
        <v>4556670</v>
      </c>
      <c r="Y68" s="6" t="s">
        <v>2</v>
      </c>
      <c r="Z68" s="10">
        <v>270</v>
      </c>
      <c r="AA68" s="10">
        <v>1349722</v>
      </c>
      <c r="AB68" s="10">
        <v>260</v>
      </c>
      <c r="AC68" s="10">
        <v>576432</v>
      </c>
      <c r="AD68" s="10">
        <v>273</v>
      </c>
      <c r="AE68" s="10">
        <v>9819</v>
      </c>
      <c r="AF68" s="10">
        <v>273</v>
      </c>
      <c r="AG68" s="10">
        <v>1043111</v>
      </c>
      <c r="AH68" s="10">
        <v>273</v>
      </c>
      <c r="AI68" s="10">
        <v>30624</v>
      </c>
      <c r="AJ68" s="10">
        <v>271</v>
      </c>
      <c r="AK68" s="10">
        <v>41800</v>
      </c>
      <c r="AL68" s="10">
        <v>273</v>
      </c>
      <c r="AM68" s="10">
        <v>58186</v>
      </c>
      <c r="AN68" s="10">
        <v>0</v>
      </c>
      <c r="AO68" s="10">
        <v>0</v>
      </c>
      <c r="AP68" s="10">
        <v>0</v>
      </c>
      <c r="AQ68" s="10">
        <v>0</v>
      </c>
      <c r="AR68" s="10">
        <v>273</v>
      </c>
      <c r="AS68" s="10">
        <v>3109694</v>
      </c>
    </row>
    <row r="69" spans="1:45" ht="12">
      <c r="A69" s="1" t="s">
        <v>144</v>
      </c>
      <c r="B69" s="5" t="s">
        <v>147</v>
      </c>
      <c r="C69" s="13" t="s">
        <v>148</v>
      </c>
      <c r="D69" s="14" t="s">
        <v>34</v>
      </c>
      <c r="E69" s="10">
        <v>369</v>
      </c>
      <c r="F69" s="10">
        <v>1385915</v>
      </c>
      <c r="G69" s="10">
        <v>354</v>
      </c>
      <c r="H69" s="10">
        <v>857071</v>
      </c>
      <c r="I69" s="10">
        <v>245</v>
      </c>
      <c r="J69" s="10">
        <v>30575</v>
      </c>
      <c r="K69" s="10">
        <v>369</v>
      </c>
      <c r="L69" s="10">
        <v>1055002</v>
      </c>
      <c r="M69" s="10">
        <v>369</v>
      </c>
      <c r="N69" s="10">
        <v>34583</v>
      </c>
      <c r="O69" s="10">
        <v>354</v>
      </c>
      <c r="P69" s="10">
        <v>80514</v>
      </c>
      <c r="Q69" s="10">
        <v>369</v>
      </c>
      <c r="R69" s="10">
        <v>161856</v>
      </c>
      <c r="S69" s="10">
        <v>199</v>
      </c>
      <c r="T69" s="10">
        <v>226000</v>
      </c>
      <c r="U69" s="10">
        <v>20</v>
      </c>
      <c r="V69" s="10">
        <v>33000</v>
      </c>
      <c r="W69" s="10">
        <v>369</v>
      </c>
      <c r="X69" s="10">
        <v>3864516</v>
      </c>
      <c r="Y69" s="6" t="s">
        <v>2</v>
      </c>
      <c r="Z69" s="10">
        <v>41</v>
      </c>
      <c r="AA69" s="10">
        <v>236250</v>
      </c>
      <c r="AB69" s="10">
        <v>39</v>
      </c>
      <c r="AC69" s="10">
        <v>94981</v>
      </c>
      <c r="AD69" s="10">
        <v>28</v>
      </c>
      <c r="AE69" s="10">
        <v>4638</v>
      </c>
      <c r="AF69" s="10">
        <v>41</v>
      </c>
      <c r="AG69" s="10">
        <v>154762</v>
      </c>
      <c r="AH69" s="10">
        <v>41</v>
      </c>
      <c r="AI69" s="10">
        <v>5823</v>
      </c>
      <c r="AJ69" s="10">
        <v>39</v>
      </c>
      <c r="AK69" s="10">
        <v>8940</v>
      </c>
      <c r="AL69" s="10">
        <v>41</v>
      </c>
      <c r="AM69" s="10">
        <v>27264</v>
      </c>
      <c r="AN69" s="10">
        <v>26</v>
      </c>
      <c r="AO69" s="10">
        <v>31000</v>
      </c>
      <c r="AP69" s="10">
        <v>0</v>
      </c>
      <c r="AQ69" s="10">
        <v>0</v>
      </c>
      <c r="AR69" s="10">
        <v>41</v>
      </c>
      <c r="AS69" s="10">
        <v>563658</v>
      </c>
    </row>
    <row r="70" spans="1:45" ht="12">
      <c r="A70" s="1" t="s">
        <v>144</v>
      </c>
      <c r="B70" s="5" t="s">
        <v>149</v>
      </c>
      <c r="C70" s="13" t="s">
        <v>150</v>
      </c>
      <c r="D70" s="14" t="s">
        <v>34</v>
      </c>
      <c r="E70" s="10">
        <v>358</v>
      </c>
      <c r="F70" s="10">
        <v>1275497</v>
      </c>
      <c r="G70" s="10">
        <v>304</v>
      </c>
      <c r="H70" s="10">
        <v>549229</v>
      </c>
      <c r="I70" s="10">
        <v>358</v>
      </c>
      <c r="J70" s="10">
        <v>14617</v>
      </c>
      <c r="K70" s="10">
        <v>361</v>
      </c>
      <c r="L70" s="10">
        <v>1135286</v>
      </c>
      <c r="M70" s="10">
        <v>361</v>
      </c>
      <c r="N70" s="10">
        <v>26540</v>
      </c>
      <c r="O70" s="10">
        <v>358</v>
      </c>
      <c r="P70" s="10">
        <v>46013</v>
      </c>
      <c r="Q70" s="10">
        <v>361</v>
      </c>
      <c r="R70" s="10">
        <v>41390</v>
      </c>
      <c r="S70" s="10">
        <v>0</v>
      </c>
      <c r="T70" s="10">
        <v>0</v>
      </c>
      <c r="U70" s="10">
        <v>0</v>
      </c>
      <c r="V70" s="10">
        <v>0</v>
      </c>
      <c r="W70" s="10">
        <v>361</v>
      </c>
      <c r="X70" s="10">
        <v>3088572</v>
      </c>
      <c r="Y70" s="6" t="s">
        <v>2</v>
      </c>
      <c r="Z70" s="10">
        <v>26</v>
      </c>
      <c r="AA70" s="10">
        <v>101667</v>
      </c>
      <c r="AB70" s="10">
        <v>24</v>
      </c>
      <c r="AC70" s="10">
        <v>44147</v>
      </c>
      <c r="AD70" s="10">
        <v>26</v>
      </c>
      <c r="AE70" s="10">
        <v>1092</v>
      </c>
      <c r="AF70" s="10">
        <v>26</v>
      </c>
      <c r="AG70" s="10">
        <v>93458</v>
      </c>
      <c r="AH70" s="10">
        <v>26</v>
      </c>
      <c r="AI70" s="10">
        <v>2187</v>
      </c>
      <c r="AJ70" s="10">
        <v>26</v>
      </c>
      <c r="AK70" s="10">
        <v>3616</v>
      </c>
      <c r="AL70" s="10">
        <v>26</v>
      </c>
      <c r="AM70" s="10">
        <v>3407</v>
      </c>
      <c r="AN70" s="10">
        <v>0</v>
      </c>
      <c r="AO70" s="10">
        <v>0</v>
      </c>
      <c r="AP70" s="10">
        <v>0</v>
      </c>
      <c r="AQ70" s="10">
        <v>0</v>
      </c>
      <c r="AR70" s="10">
        <v>26</v>
      </c>
      <c r="AS70" s="10">
        <v>249574</v>
      </c>
    </row>
    <row r="71" spans="1:45" ht="12">
      <c r="A71" s="1" t="s">
        <v>144</v>
      </c>
      <c r="B71" s="5" t="s">
        <v>151</v>
      </c>
      <c r="C71" s="13" t="s">
        <v>152</v>
      </c>
      <c r="D71" s="14" t="s">
        <v>43</v>
      </c>
      <c r="E71" s="10">
        <v>281</v>
      </c>
      <c r="F71" s="10">
        <v>1069205</v>
      </c>
      <c r="G71" s="10">
        <v>272</v>
      </c>
      <c r="H71" s="10">
        <v>431717</v>
      </c>
      <c r="I71" s="10">
        <v>282</v>
      </c>
      <c r="J71" s="10">
        <v>48811</v>
      </c>
      <c r="K71" s="10">
        <v>279</v>
      </c>
      <c r="L71" s="10">
        <v>796261</v>
      </c>
      <c r="M71" s="10">
        <v>0</v>
      </c>
      <c r="N71" s="10">
        <v>0</v>
      </c>
      <c r="O71" s="10">
        <v>282</v>
      </c>
      <c r="P71" s="10">
        <v>32205</v>
      </c>
      <c r="Q71" s="10">
        <v>282</v>
      </c>
      <c r="R71" s="10">
        <v>31834</v>
      </c>
      <c r="S71" s="10">
        <v>0</v>
      </c>
      <c r="T71" s="10">
        <v>0</v>
      </c>
      <c r="U71" s="10">
        <v>0</v>
      </c>
      <c r="V71" s="10">
        <v>0</v>
      </c>
      <c r="W71" s="10">
        <v>282</v>
      </c>
      <c r="X71" s="10">
        <v>2410033</v>
      </c>
      <c r="Y71" s="6" t="s">
        <v>2</v>
      </c>
      <c r="Z71" s="10">
        <v>47</v>
      </c>
      <c r="AA71" s="10">
        <v>278128</v>
      </c>
      <c r="AB71" s="10">
        <v>46</v>
      </c>
      <c r="AC71" s="10">
        <v>75145</v>
      </c>
      <c r="AD71" s="10">
        <v>47</v>
      </c>
      <c r="AE71" s="10">
        <v>12677</v>
      </c>
      <c r="AF71" s="10">
        <v>47</v>
      </c>
      <c r="AG71" s="10">
        <v>193543</v>
      </c>
      <c r="AH71" s="10">
        <v>0</v>
      </c>
      <c r="AI71" s="10">
        <v>0</v>
      </c>
      <c r="AJ71" s="10">
        <v>47</v>
      </c>
      <c r="AK71" s="10">
        <v>8328</v>
      </c>
      <c r="AL71" s="10">
        <v>47</v>
      </c>
      <c r="AM71" s="10">
        <v>8268</v>
      </c>
      <c r="AN71" s="10">
        <v>0</v>
      </c>
      <c r="AO71" s="10">
        <v>0</v>
      </c>
      <c r="AP71" s="10">
        <v>0</v>
      </c>
      <c r="AQ71" s="10">
        <v>0</v>
      </c>
      <c r="AR71" s="10">
        <v>47</v>
      </c>
      <c r="AS71" s="10">
        <v>576089</v>
      </c>
    </row>
    <row r="72" spans="1:45" ht="12">
      <c r="A72" s="1" t="s">
        <v>144</v>
      </c>
      <c r="B72" s="5" t="s">
        <v>153</v>
      </c>
      <c r="C72" s="13" t="s">
        <v>154</v>
      </c>
      <c r="D72" s="14" t="s">
        <v>52</v>
      </c>
      <c r="E72" s="10">
        <v>158</v>
      </c>
      <c r="F72" s="10">
        <v>574472</v>
      </c>
      <c r="G72" s="10">
        <v>158</v>
      </c>
      <c r="H72" s="10">
        <v>338910</v>
      </c>
      <c r="I72" s="10">
        <v>0</v>
      </c>
      <c r="J72" s="10">
        <v>0</v>
      </c>
      <c r="K72" s="10">
        <v>158</v>
      </c>
      <c r="L72" s="10">
        <v>438578</v>
      </c>
      <c r="M72" s="10">
        <v>158</v>
      </c>
      <c r="N72" s="10">
        <v>2866</v>
      </c>
      <c r="O72" s="10">
        <v>121</v>
      </c>
      <c r="P72" s="10">
        <v>15972</v>
      </c>
      <c r="Q72" s="10">
        <v>158</v>
      </c>
      <c r="R72" s="10">
        <v>56184</v>
      </c>
      <c r="S72" s="10">
        <v>44</v>
      </c>
      <c r="T72" s="10">
        <v>21391</v>
      </c>
      <c r="U72" s="10">
        <v>0</v>
      </c>
      <c r="V72" s="10">
        <v>0</v>
      </c>
      <c r="W72" s="10">
        <v>158</v>
      </c>
      <c r="X72" s="10">
        <v>1448373</v>
      </c>
      <c r="Y72" s="6" t="s">
        <v>2</v>
      </c>
      <c r="Z72" s="10">
        <v>22</v>
      </c>
      <c r="AA72" s="10">
        <v>110481</v>
      </c>
      <c r="AB72" s="10">
        <v>22</v>
      </c>
      <c r="AC72" s="10">
        <v>47190</v>
      </c>
      <c r="AD72" s="10">
        <v>0</v>
      </c>
      <c r="AE72" s="10">
        <v>0</v>
      </c>
      <c r="AF72" s="10">
        <v>22</v>
      </c>
      <c r="AG72" s="10">
        <v>83939</v>
      </c>
      <c r="AH72" s="10">
        <v>22</v>
      </c>
      <c r="AI72" s="10">
        <v>548</v>
      </c>
      <c r="AJ72" s="10">
        <v>20</v>
      </c>
      <c r="AK72" s="10">
        <v>2640</v>
      </c>
      <c r="AL72" s="10">
        <v>22</v>
      </c>
      <c r="AM72" s="10">
        <v>10752</v>
      </c>
      <c r="AN72" s="10">
        <v>5</v>
      </c>
      <c r="AO72" s="10">
        <v>4217</v>
      </c>
      <c r="AP72" s="10">
        <v>0</v>
      </c>
      <c r="AQ72" s="10">
        <v>0</v>
      </c>
      <c r="AR72" s="10">
        <v>22</v>
      </c>
      <c r="AS72" s="10">
        <v>259767</v>
      </c>
    </row>
    <row r="73" spans="1:45" ht="12">
      <c r="A73" s="1" t="s">
        <v>144</v>
      </c>
      <c r="B73" s="5" t="s">
        <v>155</v>
      </c>
      <c r="C73" s="13" t="s">
        <v>156</v>
      </c>
      <c r="D73" s="14" t="s">
        <v>52</v>
      </c>
      <c r="E73" s="10">
        <v>149</v>
      </c>
      <c r="F73" s="10">
        <v>561920</v>
      </c>
      <c r="G73" s="10">
        <v>146</v>
      </c>
      <c r="H73" s="10">
        <v>416345</v>
      </c>
      <c r="I73" s="10">
        <v>149</v>
      </c>
      <c r="J73" s="10">
        <v>18631</v>
      </c>
      <c r="K73" s="10">
        <v>149</v>
      </c>
      <c r="L73" s="10">
        <v>419605</v>
      </c>
      <c r="M73" s="10">
        <v>149</v>
      </c>
      <c r="N73" s="10">
        <v>2746</v>
      </c>
      <c r="O73" s="10">
        <v>149</v>
      </c>
      <c r="P73" s="10">
        <v>28607</v>
      </c>
      <c r="Q73" s="10">
        <v>149</v>
      </c>
      <c r="R73" s="10">
        <v>41190</v>
      </c>
      <c r="S73" s="10">
        <v>23</v>
      </c>
      <c r="T73" s="10">
        <v>23420</v>
      </c>
      <c r="U73" s="10">
        <v>0</v>
      </c>
      <c r="V73" s="10">
        <v>0</v>
      </c>
      <c r="W73" s="10">
        <v>149</v>
      </c>
      <c r="X73" s="10">
        <v>1512464</v>
      </c>
      <c r="Y73" s="6" t="s">
        <v>2</v>
      </c>
      <c r="Z73" s="10">
        <v>9</v>
      </c>
      <c r="AA73" s="10">
        <v>52745</v>
      </c>
      <c r="AB73" s="10">
        <v>9</v>
      </c>
      <c r="AC73" s="10">
        <v>25665</v>
      </c>
      <c r="AD73" s="10">
        <v>9</v>
      </c>
      <c r="AE73" s="10">
        <v>1608</v>
      </c>
      <c r="AF73" s="10">
        <v>9</v>
      </c>
      <c r="AG73" s="10">
        <v>36735</v>
      </c>
      <c r="AH73" s="10">
        <v>9</v>
      </c>
      <c r="AI73" s="10">
        <v>257</v>
      </c>
      <c r="AJ73" s="10">
        <v>9</v>
      </c>
      <c r="AK73" s="10">
        <v>2244</v>
      </c>
      <c r="AL73" s="10">
        <v>9</v>
      </c>
      <c r="AM73" s="10">
        <v>3848</v>
      </c>
      <c r="AN73" s="10">
        <v>4</v>
      </c>
      <c r="AO73" s="10">
        <v>4452</v>
      </c>
      <c r="AP73" s="10">
        <v>0</v>
      </c>
      <c r="AQ73" s="10">
        <v>0</v>
      </c>
      <c r="AR73" s="10">
        <v>9</v>
      </c>
      <c r="AS73" s="10">
        <v>127554</v>
      </c>
    </row>
    <row r="74" spans="1:45" ht="12">
      <c r="A74" s="1" t="s">
        <v>144</v>
      </c>
      <c r="B74" s="5" t="s">
        <v>157</v>
      </c>
      <c r="C74" s="13" t="s">
        <v>158</v>
      </c>
      <c r="D74" s="14" t="s">
        <v>61</v>
      </c>
      <c r="E74" s="10">
        <v>105</v>
      </c>
      <c r="F74" s="10">
        <v>357188</v>
      </c>
      <c r="G74" s="10">
        <v>105</v>
      </c>
      <c r="H74" s="10">
        <v>172986</v>
      </c>
      <c r="I74" s="10">
        <v>105</v>
      </c>
      <c r="J74" s="10">
        <v>13218</v>
      </c>
      <c r="K74" s="10">
        <v>105</v>
      </c>
      <c r="L74" s="10">
        <v>288274</v>
      </c>
      <c r="M74" s="10">
        <v>105</v>
      </c>
      <c r="N74" s="10">
        <v>8291</v>
      </c>
      <c r="O74" s="10">
        <v>105</v>
      </c>
      <c r="P74" s="10">
        <v>17321</v>
      </c>
      <c r="Q74" s="10">
        <v>105</v>
      </c>
      <c r="R74" s="10">
        <v>13943</v>
      </c>
      <c r="S74" s="10">
        <v>16</v>
      </c>
      <c r="T74" s="10">
        <v>16796</v>
      </c>
      <c r="U74" s="10">
        <v>0</v>
      </c>
      <c r="V74" s="10">
        <v>0</v>
      </c>
      <c r="W74" s="10">
        <v>105</v>
      </c>
      <c r="X74" s="10">
        <v>888017</v>
      </c>
      <c r="Y74" s="6" t="s">
        <v>2</v>
      </c>
      <c r="Z74" s="10">
        <v>5</v>
      </c>
      <c r="AA74" s="10">
        <v>20581</v>
      </c>
      <c r="AB74" s="10">
        <v>5</v>
      </c>
      <c r="AC74" s="10">
        <v>8237</v>
      </c>
      <c r="AD74" s="10">
        <v>5</v>
      </c>
      <c r="AE74" s="10">
        <v>629</v>
      </c>
      <c r="AF74" s="10">
        <v>5</v>
      </c>
      <c r="AG74" s="10">
        <v>15620</v>
      </c>
      <c r="AH74" s="10">
        <v>5</v>
      </c>
      <c r="AI74" s="10">
        <v>449</v>
      </c>
      <c r="AJ74" s="10">
        <v>5</v>
      </c>
      <c r="AK74" s="10">
        <v>704</v>
      </c>
      <c r="AL74" s="10">
        <v>5</v>
      </c>
      <c r="AM74" s="10">
        <v>755</v>
      </c>
      <c r="AN74" s="10">
        <v>1</v>
      </c>
      <c r="AO74" s="10">
        <v>690</v>
      </c>
      <c r="AP74" s="10">
        <v>0</v>
      </c>
      <c r="AQ74" s="10">
        <v>0</v>
      </c>
      <c r="AR74" s="10">
        <v>5</v>
      </c>
      <c r="AS74" s="10">
        <v>47665</v>
      </c>
    </row>
    <row r="75" spans="1:45" ht="12">
      <c r="A75" s="1" t="s">
        <v>144</v>
      </c>
      <c r="B75" s="5" t="s">
        <v>159</v>
      </c>
      <c r="C75" s="13" t="s">
        <v>160</v>
      </c>
      <c r="D75" s="14" t="s">
        <v>61</v>
      </c>
      <c r="E75" s="10">
        <v>93</v>
      </c>
      <c r="F75" s="10">
        <v>243772</v>
      </c>
      <c r="G75" s="10">
        <v>80</v>
      </c>
      <c r="H75" s="10">
        <v>144838</v>
      </c>
      <c r="I75" s="10">
        <v>93</v>
      </c>
      <c r="J75" s="10">
        <v>3837</v>
      </c>
      <c r="K75" s="10">
        <v>93</v>
      </c>
      <c r="L75" s="10">
        <v>220405</v>
      </c>
      <c r="M75" s="10">
        <v>93</v>
      </c>
      <c r="N75" s="10">
        <v>8686</v>
      </c>
      <c r="O75" s="10">
        <v>93</v>
      </c>
      <c r="P75" s="10">
        <v>10103</v>
      </c>
      <c r="Q75" s="10">
        <v>93</v>
      </c>
      <c r="R75" s="10">
        <v>13178</v>
      </c>
      <c r="S75" s="10">
        <v>0</v>
      </c>
      <c r="T75" s="10">
        <v>0</v>
      </c>
      <c r="U75" s="10">
        <v>0</v>
      </c>
      <c r="V75" s="10">
        <v>0</v>
      </c>
      <c r="W75" s="10">
        <v>93</v>
      </c>
      <c r="X75" s="10">
        <v>644819</v>
      </c>
      <c r="Y75" s="6" t="s">
        <v>2</v>
      </c>
      <c r="Z75" s="10">
        <v>23</v>
      </c>
      <c r="AA75" s="10">
        <v>98062</v>
      </c>
      <c r="AB75" s="10">
        <v>20</v>
      </c>
      <c r="AC75" s="10">
        <v>43013</v>
      </c>
      <c r="AD75" s="10">
        <v>23</v>
      </c>
      <c r="AE75" s="10">
        <v>966</v>
      </c>
      <c r="AF75" s="10">
        <v>23</v>
      </c>
      <c r="AG75" s="10">
        <v>86019</v>
      </c>
      <c r="AH75" s="10">
        <v>23</v>
      </c>
      <c r="AI75" s="10">
        <v>3371</v>
      </c>
      <c r="AJ75" s="10">
        <v>23</v>
      </c>
      <c r="AK75" s="10">
        <v>3515</v>
      </c>
      <c r="AL75" s="10">
        <v>23</v>
      </c>
      <c r="AM75" s="10">
        <v>5115</v>
      </c>
      <c r="AN75" s="10">
        <v>0</v>
      </c>
      <c r="AO75" s="10">
        <v>0</v>
      </c>
      <c r="AP75" s="10">
        <v>0</v>
      </c>
      <c r="AQ75" s="10">
        <v>0</v>
      </c>
      <c r="AR75" s="10">
        <v>23</v>
      </c>
      <c r="AS75" s="10">
        <v>240061</v>
      </c>
    </row>
    <row r="76" spans="1:45" ht="12">
      <c r="A76" s="1" t="s">
        <v>144</v>
      </c>
      <c r="B76" s="5" t="s">
        <v>161</v>
      </c>
      <c r="C76" s="13" t="s">
        <v>162</v>
      </c>
      <c r="D76" s="14" t="s">
        <v>61</v>
      </c>
      <c r="E76" s="10">
        <v>120</v>
      </c>
      <c r="F76" s="10">
        <v>374862</v>
      </c>
      <c r="G76" s="10">
        <v>120</v>
      </c>
      <c r="H76" s="10">
        <v>376387</v>
      </c>
      <c r="I76" s="10">
        <v>120</v>
      </c>
      <c r="J76" s="10">
        <v>3601</v>
      </c>
      <c r="K76" s="10">
        <v>120</v>
      </c>
      <c r="L76" s="10">
        <v>286769</v>
      </c>
      <c r="M76" s="10">
        <v>120</v>
      </c>
      <c r="N76" s="10">
        <v>27365</v>
      </c>
      <c r="O76" s="10">
        <v>120</v>
      </c>
      <c r="P76" s="10">
        <v>1121</v>
      </c>
      <c r="Q76" s="10">
        <v>120</v>
      </c>
      <c r="R76" s="10">
        <v>58853</v>
      </c>
      <c r="S76" s="10">
        <v>9</v>
      </c>
      <c r="T76" s="10">
        <v>3132</v>
      </c>
      <c r="U76" s="10">
        <v>0</v>
      </c>
      <c r="V76" s="10">
        <v>0</v>
      </c>
      <c r="W76" s="10">
        <v>120</v>
      </c>
      <c r="X76" s="10">
        <v>1132090</v>
      </c>
      <c r="Y76" s="6" t="s">
        <v>2</v>
      </c>
      <c r="Z76" s="10">
        <v>47</v>
      </c>
      <c r="AA76" s="10">
        <v>200511</v>
      </c>
      <c r="AB76" s="10">
        <v>47</v>
      </c>
      <c r="AC76" s="10">
        <v>147418</v>
      </c>
      <c r="AD76" s="10">
        <v>47</v>
      </c>
      <c r="AE76" s="10">
        <v>1417</v>
      </c>
      <c r="AF76" s="10">
        <v>47</v>
      </c>
      <c r="AG76" s="10">
        <v>153008</v>
      </c>
      <c r="AH76" s="10">
        <v>47</v>
      </c>
      <c r="AI76" s="10">
        <v>14637</v>
      </c>
      <c r="AJ76" s="10">
        <v>47</v>
      </c>
      <c r="AK76" s="10">
        <v>588</v>
      </c>
      <c r="AL76" s="10">
        <v>47</v>
      </c>
      <c r="AM76" s="10">
        <v>31480</v>
      </c>
      <c r="AN76" s="10">
        <v>5</v>
      </c>
      <c r="AO76" s="10">
        <v>1740</v>
      </c>
      <c r="AP76" s="10">
        <v>0</v>
      </c>
      <c r="AQ76" s="10">
        <v>0</v>
      </c>
      <c r="AR76" s="10">
        <v>47</v>
      </c>
      <c r="AS76" s="10">
        <v>550799</v>
      </c>
    </row>
    <row r="77" spans="1:45" ht="12">
      <c r="A77" s="1" t="s">
        <v>144</v>
      </c>
      <c r="B77" s="5" t="s">
        <v>163</v>
      </c>
      <c r="C77" s="13" t="s">
        <v>164</v>
      </c>
      <c r="D77" s="14" t="s">
        <v>64</v>
      </c>
      <c r="E77" s="10">
        <v>43</v>
      </c>
      <c r="F77" s="10">
        <v>121742</v>
      </c>
      <c r="G77" s="10">
        <v>43</v>
      </c>
      <c r="H77" s="10">
        <v>94807</v>
      </c>
      <c r="I77" s="10">
        <v>19</v>
      </c>
      <c r="J77" s="10">
        <v>2717</v>
      </c>
      <c r="K77" s="10">
        <v>43</v>
      </c>
      <c r="L77" s="10">
        <v>88440</v>
      </c>
      <c r="M77" s="10">
        <v>0</v>
      </c>
      <c r="N77" s="10">
        <v>0</v>
      </c>
      <c r="O77" s="10">
        <v>43</v>
      </c>
      <c r="P77" s="10">
        <v>6959</v>
      </c>
      <c r="Q77" s="10">
        <v>43</v>
      </c>
      <c r="R77" s="10">
        <v>11213</v>
      </c>
      <c r="S77" s="10">
        <v>15</v>
      </c>
      <c r="T77" s="10">
        <v>6309</v>
      </c>
      <c r="U77" s="10">
        <v>0</v>
      </c>
      <c r="V77" s="10">
        <v>0</v>
      </c>
      <c r="W77" s="10">
        <v>43</v>
      </c>
      <c r="X77" s="10">
        <v>322187</v>
      </c>
      <c r="Y77" s="6" t="s">
        <v>2</v>
      </c>
      <c r="Z77" s="10">
        <v>7</v>
      </c>
      <c r="AA77" s="10">
        <v>31267</v>
      </c>
      <c r="AB77" s="10">
        <v>7</v>
      </c>
      <c r="AC77" s="10">
        <v>16175</v>
      </c>
      <c r="AD77" s="10">
        <v>4</v>
      </c>
      <c r="AE77" s="10">
        <v>8058</v>
      </c>
      <c r="AF77" s="10">
        <v>7</v>
      </c>
      <c r="AG77" s="10">
        <v>23159</v>
      </c>
      <c r="AH77" s="10">
        <v>0</v>
      </c>
      <c r="AI77" s="10">
        <v>0</v>
      </c>
      <c r="AJ77" s="10">
        <v>7</v>
      </c>
      <c r="AK77" s="10">
        <v>1209</v>
      </c>
      <c r="AL77" s="10">
        <v>7</v>
      </c>
      <c r="AM77" s="10">
        <v>2936</v>
      </c>
      <c r="AN77" s="10">
        <v>1</v>
      </c>
      <c r="AO77" s="10">
        <v>186</v>
      </c>
      <c r="AP77" s="10">
        <v>0</v>
      </c>
      <c r="AQ77" s="10">
        <v>0</v>
      </c>
      <c r="AR77" s="10">
        <v>7</v>
      </c>
      <c r="AS77" s="10">
        <v>82990</v>
      </c>
    </row>
    <row r="78" spans="1:45" ht="12">
      <c r="A78" s="1" t="s">
        <v>144</v>
      </c>
      <c r="B78" s="5" t="s">
        <v>165</v>
      </c>
      <c r="C78" s="13" t="s">
        <v>166</v>
      </c>
      <c r="D78" s="14" t="s">
        <v>64</v>
      </c>
      <c r="E78" s="10">
        <v>33</v>
      </c>
      <c r="F78" s="10">
        <v>98368</v>
      </c>
      <c r="G78" s="10">
        <v>30</v>
      </c>
      <c r="H78" s="10">
        <v>58963</v>
      </c>
      <c r="I78" s="10">
        <v>31</v>
      </c>
      <c r="J78" s="10">
        <v>2658</v>
      </c>
      <c r="K78" s="10">
        <v>31</v>
      </c>
      <c r="L78" s="10">
        <v>67786</v>
      </c>
      <c r="M78" s="10">
        <v>31</v>
      </c>
      <c r="N78" s="10">
        <v>3456</v>
      </c>
      <c r="O78" s="10">
        <v>31</v>
      </c>
      <c r="P78" s="10">
        <v>990</v>
      </c>
      <c r="Q78" s="10">
        <v>0</v>
      </c>
      <c r="R78" s="10">
        <v>0</v>
      </c>
      <c r="S78" s="10">
        <v>3</v>
      </c>
      <c r="T78" s="10">
        <v>1296</v>
      </c>
      <c r="U78" s="10">
        <v>0</v>
      </c>
      <c r="V78" s="10">
        <v>0</v>
      </c>
      <c r="W78" s="10">
        <v>33</v>
      </c>
      <c r="X78" s="10">
        <v>233517</v>
      </c>
      <c r="Y78" s="6" t="s">
        <v>2</v>
      </c>
      <c r="Z78" s="10">
        <v>7</v>
      </c>
      <c r="AA78" s="10">
        <v>34086</v>
      </c>
      <c r="AB78" s="10">
        <v>7</v>
      </c>
      <c r="AC78" s="10">
        <v>12898</v>
      </c>
      <c r="AD78" s="10">
        <v>7</v>
      </c>
      <c r="AE78" s="10">
        <v>920</v>
      </c>
      <c r="AF78" s="10">
        <v>7</v>
      </c>
      <c r="AG78" s="10">
        <v>23461</v>
      </c>
      <c r="AH78" s="10">
        <v>7</v>
      </c>
      <c r="AI78" s="10">
        <v>1196</v>
      </c>
      <c r="AJ78" s="10">
        <v>7</v>
      </c>
      <c r="AK78" s="10">
        <v>210</v>
      </c>
      <c r="AL78" s="10">
        <v>0</v>
      </c>
      <c r="AM78" s="10">
        <v>0</v>
      </c>
      <c r="AN78" s="10">
        <v>1</v>
      </c>
      <c r="AO78" s="10">
        <v>432</v>
      </c>
      <c r="AP78" s="10">
        <v>0</v>
      </c>
      <c r="AQ78" s="10">
        <v>0</v>
      </c>
      <c r="AR78" s="10">
        <v>7</v>
      </c>
      <c r="AS78" s="10">
        <v>73203</v>
      </c>
    </row>
    <row r="79" spans="1:45" ht="12">
      <c r="A79" s="1" t="s">
        <v>144</v>
      </c>
      <c r="B79" s="5" t="s">
        <v>167</v>
      </c>
      <c r="C79" s="13" t="s">
        <v>168</v>
      </c>
      <c r="D79" s="14" t="s">
        <v>64</v>
      </c>
      <c r="E79" s="10">
        <v>41</v>
      </c>
      <c r="F79" s="10">
        <v>88764</v>
      </c>
      <c r="G79" s="10">
        <v>39</v>
      </c>
      <c r="H79" s="10">
        <v>59755</v>
      </c>
      <c r="I79" s="10">
        <v>34</v>
      </c>
      <c r="J79" s="10">
        <v>5733</v>
      </c>
      <c r="K79" s="10">
        <v>41</v>
      </c>
      <c r="L79" s="10">
        <v>105619</v>
      </c>
      <c r="M79" s="10">
        <v>41</v>
      </c>
      <c r="N79" s="10">
        <v>2899</v>
      </c>
      <c r="O79" s="10">
        <v>41</v>
      </c>
      <c r="P79" s="10">
        <v>1993</v>
      </c>
      <c r="Q79" s="10">
        <v>41</v>
      </c>
      <c r="R79" s="10">
        <v>1519</v>
      </c>
      <c r="S79" s="10">
        <v>6</v>
      </c>
      <c r="T79" s="10">
        <v>621</v>
      </c>
      <c r="U79" s="10">
        <v>0</v>
      </c>
      <c r="V79" s="10">
        <v>0</v>
      </c>
      <c r="W79" s="10">
        <v>41</v>
      </c>
      <c r="X79" s="10">
        <v>266903</v>
      </c>
      <c r="Y79" s="6" t="s">
        <v>2</v>
      </c>
      <c r="Z79" s="10">
        <v>7</v>
      </c>
      <c r="AA79" s="10">
        <v>35941</v>
      </c>
      <c r="AB79" s="10">
        <v>6</v>
      </c>
      <c r="AC79" s="10">
        <v>2193</v>
      </c>
      <c r="AD79" s="10">
        <v>7</v>
      </c>
      <c r="AE79" s="10">
        <v>1180</v>
      </c>
      <c r="AF79" s="10">
        <v>7</v>
      </c>
      <c r="AG79" s="10">
        <v>22913</v>
      </c>
      <c r="AH79" s="10">
        <v>7</v>
      </c>
      <c r="AI79" s="10">
        <v>629</v>
      </c>
      <c r="AJ79" s="10">
        <v>7</v>
      </c>
      <c r="AK79" s="10">
        <v>341</v>
      </c>
      <c r="AL79" s="10">
        <v>7</v>
      </c>
      <c r="AM79" s="10">
        <v>330</v>
      </c>
      <c r="AN79" s="10">
        <v>6</v>
      </c>
      <c r="AO79" s="10">
        <v>1384</v>
      </c>
      <c r="AP79" s="10">
        <v>0</v>
      </c>
      <c r="AQ79" s="10">
        <v>0</v>
      </c>
      <c r="AR79" s="10">
        <v>7</v>
      </c>
      <c r="AS79" s="10">
        <v>64911</v>
      </c>
    </row>
    <row r="80" spans="1:45" ht="12">
      <c r="A80" s="1" t="s">
        <v>144</v>
      </c>
      <c r="B80" s="5" t="s">
        <v>169</v>
      </c>
      <c r="C80" s="13" t="s">
        <v>170</v>
      </c>
      <c r="D80" s="14" t="s">
        <v>64</v>
      </c>
      <c r="E80" s="10">
        <v>36</v>
      </c>
      <c r="F80" s="10">
        <v>102175</v>
      </c>
      <c r="G80" s="10">
        <v>36</v>
      </c>
      <c r="H80" s="10">
        <v>93796</v>
      </c>
      <c r="I80" s="10">
        <v>36</v>
      </c>
      <c r="J80" s="10">
        <v>6075</v>
      </c>
      <c r="K80" s="10">
        <v>36</v>
      </c>
      <c r="L80" s="10">
        <v>73774</v>
      </c>
      <c r="M80" s="10">
        <v>36</v>
      </c>
      <c r="N80" s="10">
        <v>1446</v>
      </c>
      <c r="O80" s="10">
        <v>36</v>
      </c>
      <c r="P80" s="10">
        <v>9929</v>
      </c>
      <c r="Q80" s="10">
        <v>36</v>
      </c>
      <c r="R80" s="10">
        <v>0</v>
      </c>
      <c r="S80" s="10">
        <v>4</v>
      </c>
      <c r="T80" s="10">
        <v>1980</v>
      </c>
      <c r="U80" s="10">
        <v>0</v>
      </c>
      <c r="V80" s="10">
        <v>0</v>
      </c>
      <c r="W80" s="10">
        <v>36</v>
      </c>
      <c r="X80" s="10">
        <v>289175</v>
      </c>
      <c r="Y80" s="6" t="s">
        <v>2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</row>
    <row r="81" spans="1:45" ht="12">
      <c r="A81" s="1" t="s">
        <v>144</v>
      </c>
      <c r="B81" s="5" t="s">
        <v>171</v>
      </c>
      <c r="C81" s="13" t="s">
        <v>172</v>
      </c>
      <c r="D81" s="14" t="s">
        <v>64</v>
      </c>
      <c r="E81" s="10">
        <v>43</v>
      </c>
      <c r="F81" s="10">
        <v>88834</v>
      </c>
      <c r="G81" s="10">
        <v>42</v>
      </c>
      <c r="H81" s="10">
        <v>105744</v>
      </c>
      <c r="I81" s="10">
        <v>43</v>
      </c>
      <c r="J81" s="10">
        <v>5348</v>
      </c>
      <c r="K81" s="10">
        <v>42</v>
      </c>
      <c r="L81" s="10">
        <v>90945</v>
      </c>
      <c r="M81" s="10">
        <v>43</v>
      </c>
      <c r="N81" s="10">
        <v>9238</v>
      </c>
      <c r="O81" s="10">
        <v>43</v>
      </c>
      <c r="P81" s="10">
        <v>2917</v>
      </c>
      <c r="Q81" s="10">
        <v>43</v>
      </c>
      <c r="R81" s="10">
        <v>9967</v>
      </c>
      <c r="S81" s="10">
        <v>6</v>
      </c>
      <c r="T81" s="10">
        <v>1498</v>
      </c>
      <c r="U81" s="10">
        <v>0</v>
      </c>
      <c r="V81" s="10">
        <v>0</v>
      </c>
      <c r="W81" s="10">
        <v>43</v>
      </c>
      <c r="X81" s="10">
        <v>314491</v>
      </c>
      <c r="Y81" s="6" t="s">
        <v>2</v>
      </c>
      <c r="Z81" s="10">
        <v>9</v>
      </c>
      <c r="AA81" s="10">
        <v>22016</v>
      </c>
      <c r="AB81" s="10">
        <v>9</v>
      </c>
      <c r="AC81" s="10">
        <v>25380</v>
      </c>
      <c r="AD81" s="10">
        <v>9</v>
      </c>
      <c r="AE81" s="10">
        <v>1615</v>
      </c>
      <c r="AF81" s="10">
        <v>9</v>
      </c>
      <c r="AG81" s="10">
        <v>28071</v>
      </c>
      <c r="AH81" s="10">
        <v>9</v>
      </c>
      <c r="AI81" s="10">
        <v>2789</v>
      </c>
      <c r="AJ81" s="10">
        <v>9</v>
      </c>
      <c r="AK81" s="10">
        <v>881</v>
      </c>
      <c r="AL81" s="10">
        <v>9</v>
      </c>
      <c r="AM81" s="10">
        <v>3009</v>
      </c>
      <c r="AN81" s="10">
        <v>4</v>
      </c>
      <c r="AO81" s="10">
        <v>870</v>
      </c>
      <c r="AP81" s="10">
        <v>0</v>
      </c>
      <c r="AQ81" s="10">
        <v>0</v>
      </c>
      <c r="AR81" s="10">
        <v>9</v>
      </c>
      <c r="AS81" s="10">
        <v>84631</v>
      </c>
    </row>
    <row r="82" spans="1:45" ht="12">
      <c r="A82" s="1" t="s">
        <v>144</v>
      </c>
      <c r="B82" s="5" t="s">
        <v>173</v>
      </c>
      <c r="C82" s="13" t="s">
        <v>174</v>
      </c>
      <c r="D82" s="14" t="s">
        <v>64</v>
      </c>
      <c r="E82" s="10">
        <v>27</v>
      </c>
      <c r="F82" s="10">
        <v>73508</v>
      </c>
      <c r="G82" s="10">
        <v>26</v>
      </c>
      <c r="H82" s="10">
        <v>56012</v>
      </c>
      <c r="I82" s="10">
        <v>26</v>
      </c>
      <c r="J82" s="10">
        <v>312</v>
      </c>
      <c r="K82" s="10">
        <v>27</v>
      </c>
      <c r="L82" s="10">
        <v>55992</v>
      </c>
      <c r="M82" s="10">
        <v>0</v>
      </c>
      <c r="N82" s="10">
        <v>0</v>
      </c>
      <c r="O82" s="10">
        <v>26</v>
      </c>
      <c r="P82" s="10">
        <v>1373</v>
      </c>
      <c r="Q82" s="10">
        <v>0</v>
      </c>
      <c r="R82" s="10">
        <v>0</v>
      </c>
      <c r="S82" s="10">
        <v>12</v>
      </c>
      <c r="T82" s="10">
        <v>5040</v>
      </c>
      <c r="U82" s="10">
        <v>0</v>
      </c>
      <c r="V82" s="10">
        <v>0</v>
      </c>
      <c r="W82" s="10">
        <v>27</v>
      </c>
      <c r="X82" s="10">
        <v>192237</v>
      </c>
      <c r="Y82" s="6" t="s">
        <v>2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</row>
    <row r="83" spans="1:45" ht="12">
      <c r="A83" s="1" t="s">
        <v>144</v>
      </c>
      <c r="B83" s="5" t="s">
        <v>175</v>
      </c>
      <c r="C83" s="13" t="s">
        <v>176</v>
      </c>
      <c r="D83" s="14" t="s">
        <v>64</v>
      </c>
      <c r="E83" s="10">
        <v>56</v>
      </c>
      <c r="F83" s="10">
        <v>136654</v>
      </c>
      <c r="G83" s="10">
        <v>56</v>
      </c>
      <c r="H83" s="10">
        <v>110412</v>
      </c>
      <c r="I83" s="10">
        <v>56</v>
      </c>
      <c r="J83" s="10">
        <v>9413</v>
      </c>
      <c r="K83" s="10">
        <v>56</v>
      </c>
      <c r="L83" s="10">
        <v>116156</v>
      </c>
      <c r="M83" s="10">
        <v>56</v>
      </c>
      <c r="N83" s="10">
        <v>3795</v>
      </c>
      <c r="O83" s="10">
        <v>56</v>
      </c>
      <c r="P83" s="10">
        <v>4919</v>
      </c>
      <c r="Q83" s="10">
        <v>56</v>
      </c>
      <c r="R83" s="10">
        <v>3947</v>
      </c>
      <c r="S83" s="10">
        <v>36</v>
      </c>
      <c r="T83" s="10">
        <v>9870</v>
      </c>
      <c r="U83" s="10">
        <v>0</v>
      </c>
      <c r="V83" s="10">
        <v>0</v>
      </c>
      <c r="W83" s="10">
        <v>56</v>
      </c>
      <c r="X83" s="10">
        <v>395166</v>
      </c>
      <c r="Y83" s="6" t="s">
        <v>2</v>
      </c>
      <c r="Z83" s="10">
        <v>5</v>
      </c>
      <c r="AA83" s="10">
        <v>20774</v>
      </c>
      <c r="AB83" s="10">
        <v>5</v>
      </c>
      <c r="AC83" s="10">
        <v>9859</v>
      </c>
      <c r="AD83" s="10">
        <v>5</v>
      </c>
      <c r="AE83" s="10">
        <v>1288</v>
      </c>
      <c r="AF83" s="10">
        <v>5</v>
      </c>
      <c r="AG83" s="10">
        <v>15892</v>
      </c>
      <c r="AH83" s="10">
        <v>5</v>
      </c>
      <c r="AI83" s="10">
        <v>519</v>
      </c>
      <c r="AJ83" s="10">
        <v>5</v>
      </c>
      <c r="AK83" s="10">
        <v>673</v>
      </c>
      <c r="AL83" s="10">
        <v>5</v>
      </c>
      <c r="AM83" s="10">
        <v>540</v>
      </c>
      <c r="AN83" s="10">
        <v>2</v>
      </c>
      <c r="AO83" s="10">
        <v>200</v>
      </c>
      <c r="AP83" s="10">
        <v>0</v>
      </c>
      <c r="AQ83" s="10">
        <v>0</v>
      </c>
      <c r="AR83" s="10">
        <v>5</v>
      </c>
      <c r="AS83" s="10">
        <v>49745</v>
      </c>
    </row>
    <row r="84" spans="1:45" ht="12">
      <c r="A84" s="1" t="s">
        <v>144</v>
      </c>
      <c r="B84" s="5" t="s">
        <v>177</v>
      </c>
      <c r="C84" s="13" t="s">
        <v>178</v>
      </c>
      <c r="D84" s="14" t="s">
        <v>64</v>
      </c>
      <c r="E84" s="10">
        <v>17</v>
      </c>
      <c r="F84" s="10">
        <v>63839</v>
      </c>
      <c r="G84" s="10">
        <v>17</v>
      </c>
      <c r="H84" s="10">
        <v>18745</v>
      </c>
      <c r="I84" s="10">
        <v>0</v>
      </c>
      <c r="J84" s="10">
        <v>0</v>
      </c>
      <c r="K84" s="10">
        <v>17</v>
      </c>
      <c r="L84" s="10">
        <v>40698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17</v>
      </c>
      <c r="X84" s="10">
        <v>123282</v>
      </c>
      <c r="Y84" s="6" t="s">
        <v>2</v>
      </c>
      <c r="Z84" s="10">
        <v>4</v>
      </c>
      <c r="AA84" s="10">
        <v>10924</v>
      </c>
      <c r="AB84" s="10">
        <v>4</v>
      </c>
      <c r="AC84" s="10">
        <v>4843</v>
      </c>
      <c r="AD84" s="10">
        <v>0</v>
      </c>
      <c r="AE84" s="10">
        <v>0</v>
      </c>
      <c r="AF84" s="10">
        <v>4</v>
      </c>
      <c r="AG84" s="10">
        <v>8357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4</v>
      </c>
      <c r="AS84" s="10">
        <v>24124</v>
      </c>
    </row>
    <row r="85" spans="1:45" ht="12">
      <c r="A85" s="1" t="s">
        <v>144</v>
      </c>
      <c r="B85" s="5" t="s">
        <v>179</v>
      </c>
      <c r="C85" s="13" t="s">
        <v>180</v>
      </c>
      <c r="D85" s="14" t="s">
        <v>64</v>
      </c>
      <c r="E85" s="10">
        <v>33</v>
      </c>
      <c r="F85" s="10">
        <v>99840</v>
      </c>
      <c r="G85" s="10">
        <v>33</v>
      </c>
      <c r="H85" s="10">
        <v>54367</v>
      </c>
      <c r="I85" s="10">
        <v>31</v>
      </c>
      <c r="J85" s="10">
        <v>4066</v>
      </c>
      <c r="K85" s="10">
        <v>33</v>
      </c>
      <c r="L85" s="10">
        <v>75727</v>
      </c>
      <c r="M85" s="10">
        <v>33</v>
      </c>
      <c r="N85" s="10">
        <v>1089</v>
      </c>
      <c r="O85" s="10">
        <v>33</v>
      </c>
      <c r="P85" s="10">
        <v>2970</v>
      </c>
      <c r="Q85" s="10">
        <v>33</v>
      </c>
      <c r="R85" s="10">
        <v>0</v>
      </c>
      <c r="S85" s="10">
        <v>4</v>
      </c>
      <c r="T85" s="10">
        <v>639</v>
      </c>
      <c r="U85" s="10">
        <v>0</v>
      </c>
      <c r="V85" s="10">
        <v>0</v>
      </c>
      <c r="W85" s="10">
        <v>33</v>
      </c>
      <c r="X85" s="10">
        <v>238698</v>
      </c>
      <c r="Y85" s="6" t="s">
        <v>2</v>
      </c>
      <c r="Z85" s="10">
        <v>4</v>
      </c>
      <c r="AA85" s="10">
        <v>11343</v>
      </c>
      <c r="AB85" s="10">
        <v>4</v>
      </c>
      <c r="AC85" s="10">
        <v>6590</v>
      </c>
      <c r="AD85" s="10">
        <v>4</v>
      </c>
      <c r="AE85" s="10">
        <v>525</v>
      </c>
      <c r="AF85" s="10">
        <v>4</v>
      </c>
      <c r="AG85" s="10">
        <v>9048</v>
      </c>
      <c r="AH85" s="10">
        <v>4</v>
      </c>
      <c r="AI85" s="10">
        <v>130</v>
      </c>
      <c r="AJ85" s="10">
        <v>4</v>
      </c>
      <c r="AK85" s="10">
        <v>355</v>
      </c>
      <c r="AL85" s="10">
        <v>4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4</v>
      </c>
      <c r="AS85" s="10">
        <v>27991</v>
      </c>
    </row>
    <row r="86" spans="1:45" ht="12">
      <c r="A86" s="1" t="s">
        <v>144</v>
      </c>
      <c r="B86" s="5" t="s">
        <v>181</v>
      </c>
      <c r="C86" s="13" t="s">
        <v>182</v>
      </c>
      <c r="D86" s="14" t="s">
        <v>64</v>
      </c>
      <c r="E86" s="10">
        <v>23</v>
      </c>
      <c r="F86" s="10">
        <v>73884</v>
      </c>
      <c r="G86" s="10">
        <v>23</v>
      </c>
      <c r="H86" s="10">
        <v>37892</v>
      </c>
      <c r="I86" s="10">
        <v>23</v>
      </c>
      <c r="J86" s="10">
        <v>2895</v>
      </c>
      <c r="K86" s="10">
        <v>23</v>
      </c>
      <c r="L86" s="10">
        <v>53415</v>
      </c>
      <c r="M86" s="10">
        <v>23</v>
      </c>
      <c r="N86" s="10">
        <v>1047</v>
      </c>
      <c r="O86" s="10">
        <v>23</v>
      </c>
      <c r="P86" s="10">
        <v>288</v>
      </c>
      <c r="Q86" s="10">
        <v>23</v>
      </c>
      <c r="R86" s="10">
        <v>13965</v>
      </c>
      <c r="S86" s="10">
        <v>4</v>
      </c>
      <c r="T86" s="10">
        <v>1680</v>
      </c>
      <c r="U86" s="10">
        <v>0</v>
      </c>
      <c r="V86" s="10">
        <v>0</v>
      </c>
      <c r="W86" s="10">
        <v>23</v>
      </c>
      <c r="X86" s="10">
        <v>185066</v>
      </c>
      <c r="Y86" s="6" t="s">
        <v>2</v>
      </c>
      <c r="Z86" s="10">
        <v>5</v>
      </c>
      <c r="AA86" s="10">
        <v>18429</v>
      </c>
      <c r="AB86" s="10">
        <v>5</v>
      </c>
      <c r="AC86" s="10">
        <v>8237</v>
      </c>
      <c r="AD86" s="10">
        <v>5</v>
      </c>
      <c r="AE86" s="10">
        <v>629</v>
      </c>
      <c r="AF86" s="10">
        <v>5</v>
      </c>
      <c r="AG86" s="10">
        <v>14098</v>
      </c>
      <c r="AH86" s="10">
        <v>5</v>
      </c>
      <c r="AI86" s="10">
        <v>276</v>
      </c>
      <c r="AJ86" s="10">
        <v>5</v>
      </c>
      <c r="AK86" s="10">
        <v>69</v>
      </c>
      <c r="AL86" s="10">
        <v>5</v>
      </c>
      <c r="AM86" s="10">
        <v>3686</v>
      </c>
      <c r="AN86" s="10">
        <v>0</v>
      </c>
      <c r="AO86" s="10">
        <v>0</v>
      </c>
      <c r="AP86" s="10">
        <v>0</v>
      </c>
      <c r="AQ86" s="10">
        <v>0</v>
      </c>
      <c r="AR86" s="10">
        <v>5</v>
      </c>
      <c r="AS86" s="10">
        <v>45424</v>
      </c>
    </row>
    <row r="87" spans="1:45" ht="12">
      <c r="A87" s="1" t="s">
        <v>144</v>
      </c>
      <c r="B87" s="5" t="s">
        <v>183</v>
      </c>
      <c r="C87" s="13" t="s">
        <v>184</v>
      </c>
      <c r="D87" s="14" t="s">
        <v>64</v>
      </c>
      <c r="E87" s="10">
        <v>97</v>
      </c>
      <c r="F87" s="10">
        <v>289322</v>
      </c>
      <c r="G87" s="10">
        <v>97</v>
      </c>
      <c r="H87" s="10">
        <v>221160</v>
      </c>
      <c r="I87" s="10">
        <v>97</v>
      </c>
      <c r="J87" s="10">
        <v>17705</v>
      </c>
      <c r="K87" s="10">
        <v>97</v>
      </c>
      <c r="L87" s="10">
        <v>220443</v>
      </c>
      <c r="M87" s="10">
        <v>97</v>
      </c>
      <c r="N87" s="10">
        <v>8069</v>
      </c>
      <c r="O87" s="10">
        <v>97</v>
      </c>
      <c r="P87" s="10">
        <v>8339</v>
      </c>
      <c r="Q87" s="10">
        <v>97</v>
      </c>
      <c r="R87" s="10">
        <v>22765</v>
      </c>
      <c r="S87" s="10">
        <v>97</v>
      </c>
      <c r="T87" s="10">
        <v>21113</v>
      </c>
      <c r="U87" s="10">
        <v>0</v>
      </c>
      <c r="V87" s="10">
        <v>0</v>
      </c>
      <c r="W87" s="10">
        <v>97</v>
      </c>
      <c r="X87" s="10">
        <v>808916</v>
      </c>
      <c r="Y87" s="6" t="s">
        <v>2</v>
      </c>
      <c r="Z87" s="10">
        <v>16</v>
      </c>
      <c r="AA87" s="10">
        <v>26551</v>
      </c>
      <c r="AB87" s="10">
        <v>16</v>
      </c>
      <c r="AC87" s="10">
        <v>36480</v>
      </c>
      <c r="AD87" s="10">
        <v>16</v>
      </c>
      <c r="AE87" s="10">
        <v>2920</v>
      </c>
      <c r="AF87" s="10">
        <v>16</v>
      </c>
      <c r="AG87" s="10">
        <v>20311</v>
      </c>
      <c r="AH87" s="10">
        <v>16</v>
      </c>
      <c r="AI87" s="10">
        <v>744</v>
      </c>
      <c r="AJ87" s="10">
        <v>16</v>
      </c>
      <c r="AK87" s="10">
        <v>1924</v>
      </c>
      <c r="AL87" s="10">
        <v>16</v>
      </c>
      <c r="AM87" s="10">
        <v>2098</v>
      </c>
      <c r="AN87" s="10">
        <v>16</v>
      </c>
      <c r="AO87" s="10">
        <v>2989</v>
      </c>
      <c r="AP87" s="10">
        <v>0</v>
      </c>
      <c r="AQ87" s="10">
        <v>0</v>
      </c>
      <c r="AR87" s="10">
        <v>16</v>
      </c>
      <c r="AS87" s="10">
        <v>94017</v>
      </c>
    </row>
    <row r="88" spans="1:45" ht="12">
      <c r="A88" s="1" t="s">
        <v>185</v>
      </c>
      <c r="B88" s="8" t="s">
        <v>186</v>
      </c>
      <c r="C88" s="1" t="s">
        <v>187</v>
      </c>
      <c r="D88" s="4" t="s">
        <v>64</v>
      </c>
      <c r="E88" s="10">
        <v>229</v>
      </c>
      <c r="F88" s="11">
        <v>1401801</v>
      </c>
      <c r="G88" s="10">
        <v>229</v>
      </c>
      <c r="H88" s="10">
        <v>569808</v>
      </c>
      <c r="I88" s="10">
        <v>0</v>
      </c>
      <c r="J88" s="10">
        <v>0</v>
      </c>
      <c r="K88" s="10">
        <v>229</v>
      </c>
      <c r="L88" s="10">
        <v>617927</v>
      </c>
      <c r="M88" s="10">
        <v>229</v>
      </c>
      <c r="N88" s="10">
        <v>24107</v>
      </c>
      <c r="O88" s="10">
        <v>229</v>
      </c>
      <c r="P88" s="10">
        <v>30021</v>
      </c>
      <c r="Q88" s="10">
        <v>229</v>
      </c>
      <c r="R88" s="10">
        <v>80702</v>
      </c>
      <c r="S88" s="10">
        <v>0</v>
      </c>
      <c r="T88" s="10">
        <v>0</v>
      </c>
      <c r="U88" s="10">
        <v>0</v>
      </c>
      <c r="V88" s="10">
        <v>0</v>
      </c>
      <c r="W88" s="10">
        <v>229</v>
      </c>
      <c r="X88" s="10">
        <v>2724366</v>
      </c>
      <c r="Y88" s="6" t="s">
        <v>2</v>
      </c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2">
      <c r="A89" s="1" t="s">
        <v>185</v>
      </c>
      <c r="B89" s="8" t="s">
        <v>188</v>
      </c>
      <c r="C89" s="1" t="s">
        <v>189</v>
      </c>
      <c r="D89" s="4" t="s">
        <v>64</v>
      </c>
      <c r="E89" s="10">
        <v>306</v>
      </c>
      <c r="F89" s="10">
        <v>1990728</v>
      </c>
      <c r="G89" s="10">
        <v>306</v>
      </c>
      <c r="H89" s="10">
        <v>769261</v>
      </c>
      <c r="I89" s="10">
        <v>306</v>
      </c>
      <c r="J89" s="10">
        <v>67392</v>
      </c>
      <c r="K89" s="10">
        <v>306</v>
      </c>
      <c r="L89" s="10">
        <v>859252</v>
      </c>
      <c r="M89" s="10">
        <v>0</v>
      </c>
      <c r="N89" s="10">
        <v>0</v>
      </c>
      <c r="O89" s="10">
        <v>306</v>
      </c>
      <c r="P89" s="10">
        <v>52152</v>
      </c>
      <c r="Q89" s="10">
        <v>0</v>
      </c>
      <c r="R89" s="10">
        <v>0</v>
      </c>
      <c r="S89" s="10">
        <v>113</v>
      </c>
      <c r="T89" s="10">
        <v>22460</v>
      </c>
      <c r="U89" s="10">
        <v>0</v>
      </c>
      <c r="V89" s="10">
        <v>0</v>
      </c>
      <c r="W89" s="10">
        <v>306</v>
      </c>
      <c r="X89" s="10">
        <v>3761245</v>
      </c>
      <c r="Y89" s="6" t="s">
        <v>2</v>
      </c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2">
      <c r="A90" s="1" t="s">
        <v>185</v>
      </c>
      <c r="B90" s="8" t="s">
        <v>190</v>
      </c>
      <c r="C90" s="1" t="s">
        <v>191</v>
      </c>
      <c r="D90" s="4" t="s">
        <v>64</v>
      </c>
      <c r="E90" s="10">
        <v>103</v>
      </c>
      <c r="F90" s="10">
        <v>547167</v>
      </c>
      <c r="G90" s="10">
        <v>103</v>
      </c>
      <c r="H90" s="10">
        <v>138659</v>
      </c>
      <c r="I90" s="10">
        <v>0</v>
      </c>
      <c r="J90" s="10">
        <v>0</v>
      </c>
      <c r="K90" s="10">
        <v>103</v>
      </c>
      <c r="L90" s="10">
        <v>227560</v>
      </c>
      <c r="M90" s="10">
        <v>0</v>
      </c>
      <c r="N90" s="10">
        <v>0</v>
      </c>
      <c r="O90" s="10">
        <v>103</v>
      </c>
      <c r="P90" s="10">
        <v>701</v>
      </c>
      <c r="Q90" s="10">
        <v>103</v>
      </c>
      <c r="R90" s="10">
        <v>28122</v>
      </c>
      <c r="S90" s="10">
        <v>24</v>
      </c>
      <c r="T90" s="10">
        <v>7900</v>
      </c>
      <c r="U90" s="10">
        <v>0</v>
      </c>
      <c r="V90" s="10">
        <v>0</v>
      </c>
      <c r="W90" s="10">
        <v>103</v>
      </c>
      <c r="X90" s="10">
        <v>950109</v>
      </c>
      <c r="Y90" s="6" t="s">
        <v>2</v>
      </c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2">
      <c r="A91" s="1" t="s">
        <v>185</v>
      </c>
      <c r="B91" s="8" t="s">
        <v>192</v>
      </c>
      <c r="C91" s="1" t="s">
        <v>193</v>
      </c>
      <c r="D91" s="4" t="s">
        <v>64</v>
      </c>
      <c r="E91" s="10">
        <v>63</v>
      </c>
      <c r="F91" s="10">
        <v>316103</v>
      </c>
      <c r="G91" s="10">
        <v>63</v>
      </c>
      <c r="H91" s="10">
        <v>95491</v>
      </c>
      <c r="I91" s="10">
        <v>0</v>
      </c>
      <c r="J91" s="10">
        <v>0</v>
      </c>
      <c r="K91" s="10">
        <v>63</v>
      </c>
      <c r="L91" s="10">
        <v>136592</v>
      </c>
      <c r="M91" s="10">
        <v>0</v>
      </c>
      <c r="N91" s="10">
        <v>0</v>
      </c>
      <c r="O91" s="10">
        <v>63</v>
      </c>
      <c r="P91" s="10">
        <v>955</v>
      </c>
      <c r="Q91" s="10">
        <v>63</v>
      </c>
      <c r="R91" s="10">
        <v>18376</v>
      </c>
      <c r="S91" s="10">
        <v>0</v>
      </c>
      <c r="T91" s="10">
        <v>0</v>
      </c>
      <c r="U91" s="10">
        <v>0</v>
      </c>
      <c r="V91" s="10">
        <v>0</v>
      </c>
      <c r="W91" s="10">
        <v>63</v>
      </c>
      <c r="X91" s="10">
        <v>567517</v>
      </c>
      <c r="Y91" s="6" t="s">
        <v>2</v>
      </c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0"/>
      <c r="AP91" s="11"/>
      <c r="AQ91" s="11"/>
      <c r="AR91" s="11"/>
      <c r="AS91" s="11"/>
    </row>
    <row r="92" spans="1:45" ht="12">
      <c r="A92" s="1" t="s">
        <v>185</v>
      </c>
      <c r="B92" s="8" t="s">
        <v>194</v>
      </c>
      <c r="C92" s="1" t="s">
        <v>195</v>
      </c>
      <c r="D92" s="4" t="s">
        <v>64</v>
      </c>
      <c r="E92" s="10">
        <v>192</v>
      </c>
      <c r="F92" s="10">
        <v>996699</v>
      </c>
      <c r="G92" s="10">
        <v>192</v>
      </c>
      <c r="H92" s="10">
        <v>396995</v>
      </c>
      <c r="I92" s="10">
        <v>192</v>
      </c>
      <c r="J92" s="10">
        <v>25811</v>
      </c>
      <c r="K92" s="10">
        <v>192</v>
      </c>
      <c r="L92" s="10">
        <v>448779</v>
      </c>
      <c r="M92" s="10">
        <v>192</v>
      </c>
      <c r="N92" s="10">
        <v>0</v>
      </c>
      <c r="O92" s="10">
        <v>192</v>
      </c>
      <c r="P92" s="10">
        <v>42238</v>
      </c>
      <c r="Q92" s="10">
        <v>192</v>
      </c>
      <c r="R92" s="10">
        <v>0</v>
      </c>
      <c r="S92" s="10">
        <v>136</v>
      </c>
      <c r="T92" s="10">
        <v>66000</v>
      </c>
      <c r="U92" s="10">
        <v>0</v>
      </c>
      <c r="V92" s="10">
        <v>0</v>
      </c>
      <c r="W92" s="10">
        <v>192</v>
      </c>
      <c r="X92" s="10">
        <v>1976522</v>
      </c>
      <c r="Y92" s="6" t="s">
        <v>2</v>
      </c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2">
      <c r="A93" s="1" t="s">
        <v>185</v>
      </c>
      <c r="B93" s="8" t="s">
        <v>196</v>
      </c>
      <c r="C93" s="1" t="s">
        <v>197</v>
      </c>
      <c r="D93" s="4" t="s">
        <v>64</v>
      </c>
      <c r="E93" s="10">
        <v>100</v>
      </c>
      <c r="F93" s="10">
        <v>531253</v>
      </c>
      <c r="G93" s="10">
        <v>100</v>
      </c>
      <c r="H93" s="10">
        <v>185814</v>
      </c>
      <c r="I93" s="10">
        <v>0</v>
      </c>
      <c r="J93" s="10">
        <v>0</v>
      </c>
      <c r="K93" s="10">
        <v>98</v>
      </c>
      <c r="L93" s="10">
        <v>230936</v>
      </c>
      <c r="M93" s="10">
        <v>99</v>
      </c>
      <c r="N93" s="10">
        <v>17165</v>
      </c>
      <c r="O93" s="10">
        <v>100</v>
      </c>
      <c r="P93" s="10">
        <v>4577</v>
      </c>
      <c r="Q93" s="10">
        <v>100</v>
      </c>
      <c r="R93" s="10">
        <v>28592</v>
      </c>
      <c r="S93" s="10">
        <v>50</v>
      </c>
      <c r="T93" s="10">
        <v>8714</v>
      </c>
      <c r="U93" s="10">
        <v>0</v>
      </c>
      <c r="V93" s="10">
        <v>0</v>
      </c>
      <c r="W93" s="10">
        <v>100</v>
      </c>
      <c r="X93" s="10">
        <v>1007051</v>
      </c>
      <c r="Y93" s="6" t="s">
        <v>2</v>
      </c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2">
      <c r="A94" s="1" t="s">
        <v>185</v>
      </c>
      <c r="B94" s="8" t="s">
        <v>198</v>
      </c>
      <c r="C94" s="1" t="s">
        <v>199</v>
      </c>
      <c r="D94" s="4" t="s">
        <v>64</v>
      </c>
      <c r="E94" s="10">
        <v>11</v>
      </c>
      <c r="F94" s="10">
        <v>31783</v>
      </c>
      <c r="G94" s="10">
        <v>364</v>
      </c>
      <c r="H94" s="10">
        <v>912431</v>
      </c>
      <c r="I94" s="10">
        <v>364</v>
      </c>
      <c r="J94" s="10">
        <v>43846</v>
      </c>
      <c r="K94" s="10">
        <v>353</v>
      </c>
      <c r="L94" s="10">
        <v>980300</v>
      </c>
      <c r="M94" s="10">
        <v>0</v>
      </c>
      <c r="N94" s="10">
        <v>0</v>
      </c>
      <c r="O94" s="10">
        <v>364</v>
      </c>
      <c r="P94" s="10">
        <v>51024</v>
      </c>
      <c r="Q94" s="10">
        <v>364</v>
      </c>
      <c r="R94" s="10">
        <v>113468</v>
      </c>
      <c r="S94" s="10">
        <v>364</v>
      </c>
      <c r="T94" s="10">
        <v>0</v>
      </c>
      <c r="U94" s="10">
        <v>0</v>
      </c>
      <c r="V94" s="10">
        <v>0</v>
      </c>
      <c r="W94" s="10">
        <v>11</v>
      </c>
      <c r="X94" s="10">
        <v>2132852</v>
      </c>
      <c r="Y94" s="6" t="s">
        <v>2</v>
      </c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5" ht="12">
      <c r="A95" s="1" t="s">
        <v>185</v>
      </c>
      <c r="B95" s="8" t="s">
        <v>200</v>
      </c>
      <c r="C95" s="1" t="s">
        <v>201</v>
      </c>
      <c r="D95" s="4" t="s">
        <v>64</v>
      </c>
      <c r="E95" s="10">
        <v>32</v>
      </c>
      <c r="F95" s="10">
        <v>168096</v>
      </c>
      <c r="G95" s="10">
        <v>32</v>
      </c>
      <c r="H95" s="10">
        <v>75982</v>
      </c>
      <c r="I95" s="10">
        <v>0</v>
      </c>
      <c r="J95" s="10">
        <v>0</v>
      </c>
      <c r="K95" s="10">
        <v>32</v>
      </c>
      <c r="L95" s="10">
        <v>72447</v>
      </c>
      <c r="M95" s="10">
        <v>32</v>
      </c>
      <c r="N95" s="10">
        <v>8618</v>
      </c>
      <c r="O95" s="10">
        <v>32</v>
      </c>
      <c r="P95" s="10">
        <v>3184</v>
      </c>
      <c r="Q95" s="10">
        <v>32</v>
      </c>
      <c r="R95" s="10">
        <v>8712</v>
      </c>
      <c r="S95" s="10">
        <v>32</v>
      </c>
      <c r="T95" s="10">
        <v>2758</v>
      </c>
      <c r="U95" s="10">
        <v>0</v>
      </c>
      <c r="V95" s="10">
        <v>0</v>
      </c>
      <c r="W95" s="10">
        <v>32</v>
      </c>
      <c r="X95" s="10">
        <v>339797</v>
      </c>
      <c r="Y95" s="6" t="s">
        <v>2</v>
      </c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</row>
    <row r="96" spans="1:45" ht="12">
      <c r="A96" s="1" t="s">
        <v>185</v>
      </c>
      <c r="B96" s="8" t="s">
        <v>202</v>
      </c>
      <c r="C96" s="1" t="s">
        <v>203</v>
      </c>
      <c r="D96" s="4" t="s">
        <v>64</v>
      </c>
      <c r="E96" s="10">
        <v>86</v>
      </c>
      <c r="F96" s="10">
        <v>524433</v>
      </c>
      <c r="G96" s="10">
        <v>86</v>
      </c>
      <c r="H96" s="10">
        <v>104255</v>
      </c>
      <c r="I96" s="10">
        <v>0</v>
      </c>
      <c r="J96" s="10">
        <v>0</v>
      </c>
      <c r="K96" s="10">
        <v>86</v>
      </c>
      <c r="L96" s="10">
        <v>236134</v>
      </c>
      <c r="M96" s="10">
        <v>0</v>
      </c>
      <c r="N96" s="10">
        <v>0</v>
      </c>
      <c r="O96" s="10">
        <v>0</v>
      </c>
      <c r="P96" s="10">
        <v>0</v>
      </c>
      <c r="Q96" s="10">
        <v>86</v>
      </c>
      <c r="R96" s="10">
        <v>17268</v>
      </c>
      <c r="S96" s="10">
        <v>0</v>
      </c>
      <c r="T96" s="10">
        <v>0</v>
      </c>
      <c r="U96" s="10">
        <v>0</v>
      </c>
      <c r="V96" s="10">
        <v>0</v>
      </c>
      <c r="W96" s="10">
        <v>86</v>
      </c>
      <c r="X96" s="10">
        <v>882090</v>
      </c>
      <c r="Y96" s="6" t="s">
        <v>2</v>
      </c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spans="1:45" ht="12">
      <c r="A97" s="1" t="s">
        <v>185</v>
      </c>
      <c r="B97" s="8" t="s">
        <v>204</v>
      </c>
      <c r="C97" s="1" t="s">
        <v>205</v>
      </c>
      <c r="D97" s="4" t="s">
        <v>64</v>
      </c>
      <c r="E97" s="10">
        <v>226</v>
      </c>
      <c r="F97" s="10">
        <v>1278386</v>
      </c>
      <c r="G97" s="10">
        <v>226</v>
      </c>
      <c r="H97" s="10">
        <v>535599</v>
      </c>
      <c r="I97" s="10">
        <v>226</v>
      </c>
      <c r="J97" s="10">
        <v>24655</v>
      </c>
      <c r="K97" s="10">
        <v>226</v>
      </c>
      <c r="L97" s="10">
        <v>563019</v>
      </c>
      <c r="M97" s="10">
        <v>0</v>
      </c>
      <c r="N97" s="10">
        <v>0</v>
      </c>
      <c r="O97" s="10">
        <v>226</v>
      </c>
      <c r="P97" s="10">
        <v>29586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226</v>
      </c>
      <c r="X97" s="10">
        <v>2431245</v>
      </c>
      <c r="Y97" s="6" t="s">
        <v>2</v>
      </c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ht="12">
      <c r="A98" s="1" t="s">
        <v>185</v>
      </c>
      <c r="B98" s="8" t="s">
        <v>206</v>
      </c>
      <c r="C98" s="1" t="s">
        <v>207</v>
      </c>
      <c r="D98" s="4" t="s">
        <v>64</v>
      </c>
      <c r="E98" s="10">
        <v>117</v>
      </c>
      <c r="F98" s="10">
        <v>780429</v>
      </c>
      <c r="G98" s="10">
        <v>117</v>
      </c>
      <c r="H98" s="10">
        <v>182068</v>
      </c>
      <c r="I98" s="10">
        <v>117</v>
      </c>
      <c r="J98" s="10">
        <v>16445</v>
      </c>
      <c r="K98" s="10">
        <v>117</v>
      </c>
      <c r="L98" s="10">
        <v>392309</v>
      </c>
      <c r="M98" s="10">
        <v>117</v>
      </c>
      <c r="N98" s="10">
        <v>0</v>
      </c>
      <c r="O98" s="10">
        <v>117</v>
      </c>
      <c r="P98" s="10">
        <v>22159</v>
      </c>
      <c r="Q98" s="10">
        <v>117</v>
      </c>
      <c r="R98" s="10">
        <v>42260</v>
      </c>
      <c r="S98" s="10">
        <v>0</v>
      </c>
      <c r="T98" s="10">
        <v>0</v>
      </c>
      <c r="U98" s="10">
        <v>0</v>
      </c>
      <c r="V98" s="10">
        <v>0</v>
      </c>
      <c r="W98" s="10">
        <v>117</v>
      </c>
      <c r="X98" s="10">
        <v>1435670</v>
      </c>
      <c r="Y98" s="6" t="s">
        <v>2</v>
      </c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ht="12">
      <c r="A99" s="1" t="s">
        <v>185</v>
      </c>
      <c r="B99" s="8" t="s">
        <v>208</v>
      </c>
      <c r="C99" s="1" t="s">
        <v>209</v>
      </c>
      <c r="D99" s="4" t="s">
        <v>64</v>
      </c>
      <c r="E99" s="10">
        <v>60</v>
      </c>
      <c r="F99" s="10">
        <v>272396</v>
      </c>
      <c r="G99" s="10">
        <v>60</v>
      </c>
      <c r="H99" s="10">
        <v>91928</v>
      </c>
      <c r="I99" s="10">
        <v>60</v>
      </c>
      <c r="J99" s="10">
        <v>10699</v>
      </c>
      <c r="K99" s="10">
        <v>60</v>
      </c>
      <c r="L99" s="10">
        <v>114852</v>
      </c>
      <c r="M99" s="10">
        <v>0</v>
      </c>
      <c r="N99" s="10">
        <v>0</v>
      </c>
      <c r="O99" s="10">
        <v>60</v>
      </c>
      <c r="P99" s="10">
        <v>3449</v>
      </c>
      <c r="Q99" s="10">
        <v>60</v>
      </c>
      <c r="R99" s="10">
        <v>9404</v>
      </c>
      <c r="S99" s="10">
        <v>0</v>
      </c>
      <c r="T99" s="10">
        <v>0</v>
      </c>
      <c r="U99" s="10">
        <v>0</v>
      </c>
      <c r="V99" s="10">
        <v>0</v>
      </c>
      <c r="W99" s="10">
        <v>60</v>
      </c>
      <c r="X99" s="10">
        <v>502728</v>
      </c>
      <c r="Y99" s="6" t="s">
        <v>2</v>
      </c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ht="12">
      <c r="A100" s="1" t="s">
        <v>185</v>
      </c>
      <c r="B100" s="8" t="s">
        <v>210</v>
      </c>
      <c r="C100" s="1" t="s">
        <v>211</v>
      </c>
      <c r="D100" s="4" t="s">
        <v>64</v>
      </c>
      <c r="E100" s="10">
        <v>41</v>
      </c>
      <c r="F100" s="10">
        <v>219156</v>
      </c>
      <c r="G100" s="10">
        <v>41</v>
      </c>
      <c r="H100" s="10">
        <v>57740</v>
      </c>
      <c r="I100" s="10">
        <v>0</v>
      </c>
      <c r="J100" s="10">
        <v>0</v>
      </c>
      <c r="K100" s="10">
        <v>41</v>
      </c>
      <c r="L100" s="10">
        <v>98575</v>
      </c>
      <c r="M100" s="10">
        <v>0</v>
      </c>
      <c r="N100" s="10">
        <v>0</v>
      </c>
      <c r="O100" s="10">
        <v>41</v>
      </c>
      <c r="P100" s="10">
        <v>1899</v>
      </c>
      <c r="Q100" s="10">
        <v>0</v>
      </c>
      <c r="R100" s="10">
        <v>9666</v>
      </c>
      <c r="S100" s="10">
        <v>17</v>
      </c>
      <c r="T100" s="10">
        <v>3258</v>
      </c>
      <c r="U100" s="10">
        <v>0</v>
      </c>
      <c r="V100" s="10">
        <v>0</v>
      </c>
      <c r="W100" s="10">
        <v>41</v>
      </c>
      <c r="X100" s="10">
        <v>390294</v>
      </c>
      <c r="Y100" s="6" t="s">
        <v>2</v>
      </c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2">
      <c r="A101" s="1" t="s">
        <v>185</v>
      </c>
      <c r="B101" s="8" t="s">
        <v>212</v>
      </c>
      <c r="C101" s="1" t="s">
        <v>213</v>
      </c>
      <c r="D101" s="4" t="s">
        <v>64</v>
      </c>
      <c r="E101" s="10">
        <v>142</v>
      </c>
      <c r="F101" s="10">
        <v>773058</v>
      </c>
      <c r="G101" s="10">
        <v>142</v>
      </c>
      <c r="H101" s="10">
        <v>250351</v>
      </c>
      <c r="I101" s="10">
        <v>0</v>
      </c>
      <c r="J101" s="10">
        <v>0</v>
      </c>
      <c r="K101" s="10">
        <v>142</v>
      </c>
      <c r="L101" s="10">
        <v>334904</v>
      </c>
      <c r="M101" s="10">
        <v>0</v>
      </c>
      <c r="N101" s="10">
        <v>0</v>
      </c>
      <c r="O101" s="10">
        <v>142</v>
      </c>
      <c r="P101" s="10">
        <v>29419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142</v>
      </c>
      <c r="X101" s="10">
        <v>1387732</v>
      </c>
      <c r="Y101" s="6" t="s">
        <v>2</v>
      </c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2">
      <c r="A102" s="1" t="s">
        <v>185</v>
      </c>
      <c r="B102" s="8" t="s">
        <v>214</v>
      </c>
      <c r="C102" s="1" t="s">
        <v>215</v>
      </c>
      <c r="D102" s="4" t="s">
        <v>64</v>
      </c>
      <c r="E102" s="10">
        <v>808</v>
      </c>
      <c r="F102" s="10">
        <v>4860442</v>
      </c>
      <c r="G102" s="10">
        <v>790</v>
      </c>
      <c r="H102" s="10">
        <v>2504552</v>
      </c>
      <c r="I102" s="10">
        <v>0</v>
      </c>
      <c r="J102" s="10">
        <v>0</v>
      </c>
      <c r="K102" s="10">
        <v>767</v>
      </c>
      <c r="L102" s="10">
        <v>1726805</v>
      </c>
      <c r="M102" s="10">
        <v>808</v>
      </c>
      <c r="N102" s="10">
        <v>138829</v>
      </c>
      <c r="O102" s="10">
        <v>576</v>
      </c>
      <c r="P102" s="10">
        <v>100039</v>
      </c>
      <c r="Q102" s="10">
        <v>808</v>
      </c>
      <c r="R102" s="10">
        <v>359393</v>
      </c>
      <c r="S102" s="10">
        <v>0</v>
      </c>
      <c r="T102" s="10">
        <v>0</v>
      </c>
      <c r="U102" s="10">
        <v>0</v>
      </c>
      <c r="V102" s="10">
        <v>0</v>
      </c>
      <c r="W102" s="10">
        <v>808</v>
      </c>
      <c r="X102" s="10">
        <v>9690060</v>
      </c>
      <c r="Y102" s="6" t="s">
        <v>2</v>
      </c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2">
      <c r="A103" s="1" t="s">
        <v>185</v>
      </c>
      <c r="B103" s="8" t="s">
        <v>216</v>
      </c>
      <c r="C103" s="1" t="s">
        <v>217</v>
      </c>
      <c r="D103" s="4" t="s">
        <v>64</v>
      </c>
      <c r="E103" s="10">
        <v>30</v>
      </c>
      <c r="F103" s="10">
        <v>166928</v>
      </c>
      <c r="G103" s="10">
        <v>30</v>
      </c>
      <c r="H103" s="10">
        <v>41067</v>
      </c>
      <c r="I103" s="10">
        <v>30</v>
      </c>
      <c r="J103" s="10">
        <v>5449</v>
      </c>
      <c r="K103" s="10">
        <v>29</v>
      </c>
      <c r="L103" s="10">
        <v>78181</v>
      </c>
      <c r="M103" s="10">
        <v>0</v>
      </c>
      <c r="N103" s="10">
        <v>0</v>
      </c>
      <c r="O103" s="10">
        <v>30</v>
      </c>
      <c r="P103" s="10">
        <v>3110</v>
      </c>
      <c r="Q103" s="10">
        <v>0</v>
      </c>
      <c r="R103" s="10">
        <v>0</v>
      </c>
      <c r="S103" s="10">
        <v>9</v>
      </c>
      <c r="T103" s="10">
        <v>2044</v>
      </c>
      <c r="U103" s="10">
        <v>0</v>
      </c>
      <c r="V103" s="10">
        <v>0</v>
      </c>
      <c r="W103" s="10">
        <v>30</v>
      </c>
      <c r="X103" s="10">
        <v>296779</v>
      </c>
      <c r="Y103" s="6" t="s">
        <v>2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2">
      <c r="A104" s="1" t="s">
        <v>185</v>
      </c>
      <c r="B104" s="8" t="s">
        <v>218</v>
      </c>
      <c r="C104" s="1" t="s">
        <v>219</v>
      </c>
      <c r="D104" s="4" t="s">
        <v>64</v>
      </c>
      <c r="E104" s="10">
        <v>52</v>
      </c>
      <c r="F104" s="10">
        <v>301256</v>
      </c>
      <c r="G104" s="10">
        <v>48</v>
      </c>
      <c r="H104" s="10">
        <v>77907</v>
      </c>
      <c r="I104" s="10">
        <v>0</v>
      </c>
      <c r="J104" s="10">
        <v>0</v>
      </c>
      <c r="K104" s="10">
        <v>45</v>
      </c>
      <c r="L104" s="10">
        <v>126257</v>
      </c>
      <c r="M104" s="10">
        <v>0</v>
      </c>
      <c r="N104" s="10">
        <v>0</v>
      </c>
      <c r="O104" s="10">
        <v>52</v>
      </c>
      <c r="P104" s="10">
        <v>13171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52</v>
      </c>
      <c r="X104" s="10">
        <v>518591</v>
      </c>
      <c r="Y104" s="6" t="s">
        <v>2</v>
      </c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2">
      <c r="A105" s="1" t="s">
        <v>185</v>
      </c>
      <c r="B105" s="8" t="s">
        <v>220</v>
      </c>
      <c r="C105" s="1" t="s">
        <v>221</v>
      </c>
      <c r="D105" s="4" t="s">
        <v>64</v>
      </c>
      <c r="E105" s="10">
        <v>181</v>
      </c>
      <c r="F105" s="10">
        <v>1138276</v>
      </c>
      <c r="G105" s="10">
        <v>181</v>
      </c>
      <c r="H105" s="10">
        <v>345072</v>
      </c>
      <c r="I105" s="10">
        <v>0</v>
      </c>
      <c r="J105" s="10">
        <v>0</v>
      </c>
      <c r="K105" s="10">
        <v>181</v>
      </c>
      <c r="L105" s="10">
        <v>453255</v>
      </c>
      <c r="M105" s="10">
        <v>181</v>
      </c>
      <c r="N105" s="10">
        <v>22177</v>
      </c>
      <c r="O105" s="10">
        <v>181</v>
      </c>
      <c r="P105" s="10">
        <v>11164</v>
      </c>
      <c r="Q105" s="10">
        <v>181</v>
      </c>
      <c r="R105" s="10">
        <v>8902</v>
      </c>
      <c r="S105" s="10">
        <v>181</v>
      </c>
      <c r="T105" s="10">
        <v>7476</v>
      </c>
      <c r="U105" s="10">
        <v>0</v>
      </c>
      <c r="V105" s="10">
        <v>0</v>
      </c>
      <c r="W105" s="10">
        <v>181</v>
      </c>
      <c r="X105" s="10">
        <v>1986322</v>
      </c>
      <c r="Y105" s="6" t="s">
        <v>2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2">
      <c r="A106" s="1" t="s">
        <v>185</v>
      </c>
      <c r="B106" s="8" t="s">
        <v>222</v>
      </c>
      <c r="C106" s="1" t="s">
        <v>223</v>
      </c>
      <c r="D106" s="4" t="s">
        <v>64</v>
      </c>
      <c r="E106" s="10">
        <v>76</v>
      </c>
      <c r="F106" s="10">
        <v>363905</v>
      </c>
      <c r="G106" s="10">
        <v>76</v>
      </c>
      <c r="H106" s="10">
        <v>96995</v>
      </c>
      <c r="I106" s="10">
        <v>0</v>
      </c>
      <c r="J106" s="10">
        <v>0</v>
      </c>
      <c r="K106" s="10">
        <v>74</v>
      </c>
      <c r="L106" s="10">
        <v>157810</v>
      </c>
      <c r="M106" s="10">
        <v>76</v>
      </c>
      <c r="N106" s="10">
        <v>15018</v>
      </c>
      <c r="O106" s="10">
        <v>76</v>
      </c>
      <c r="P106" s="10">
        <v>1189</v>
      </c>
      <c r="Q106" s="10">
        <v>76</v>
      </c>
      <c r="R106" s="10">
        <v>12876</v>
      </c>
      <c r="S106" s="10">
        <v>0</v>
      </c>
      <c r="T106" s="10">
        <v>0</v>
      </c>
      <c r="U106" s="10">
        <v>0</v>
      </c>
      <c r="V106" s="10">
        <v>0</v>
      </c>
      <c r="W106" s="10">
        <v>76</v>
      </c>
      <c r="X106" s="10">
        <v>647793</v>
      </c>
      <c r="Y106" s="6" t="s">
        <v>2</v>
      </c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ht="12">
      <c r="A107" s="1" t="s">
        <v>185</v>
      </c>
      <c r="B107" s="8" t="s">
        <v>224</v>
      </c>
      <c r="C107" s="1" t="s">
        <v>225</v>
      </c>
      <c r="D107" s="4" t="s">
        <v>64</v>
      </c>
      <c r="E107" s="10">
        <v>217</v>
      </c>
      <c r="F107" s="10">
        <v>1027759</v>
      </c>
      <c r="G107" s="10">
        <v>217</v>
      </c>
      <c r="H107" s="10">
        <v>400451</v>
      </c>
      <c r="I107" s="10">
        <v>0</v>
      </c>
      <c r="J107" s="10">
        <v>0</v>
      </c>
      <c r="K107" s="10">
        <v>200</v>
      </c>
      <c r="L107" s="10">
        <v>437410</v>
      </c>
      <c r="M107" s="10">
        <v>0</v>
      </c>
      <c r="N107" s="10">
        <v>0</v>
      </c>
      <c r="O107" s="10">
        <v>217</v>
      </c>
      <c r="P107" s="10">
        <v>33790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217</v>
      </c>
      <c r="X107" s="10">
        <v>1899410</v>
      </c>
      <c r="Y107" s="6" t="s">
        <v>2</v>
      </c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2">
      <c r="A108" s="1" t="s">
        <v>185</v>
      </c>
      <c r="B108" s="8" t="s">
        <v>226</v>
      </c>
      <c r="C108" s="1" t="s">
        <v>227</v>
      </c>
      <c r="D108" s="4" t="s">
        <v>64</v>
      </c>
      <c r="E108" s="10">
        <v>83</v>
      </c>
      <c r="F108" s="10">
        <v>380789</v>
      </c>
      <c r="G108" s="10">
        <v>83</v>
      </c>
      <c r="H108" s="10">
        <v>152344</v>
      </c>
      <c r="I108" s="10">
        <v>0</v>
      </c>
      <c r="J108" s="10">
        <v>0</v>
      </c>
      <c r="K108" s="10">
        <v>77</v>
      </c>
      <c r="L108" s="10">
        <v>171456</v>
      </c>
      <c r="M108" s="10">
        <v>0</v>
      </c>
      <c r="N108" s="10">
        <v>0</v>
      </c>
      <c r="O108" s="10">
        <v>83</v>
      </c>
      <c r="P108" s="10">
        <v>9478</v>
      </c>
      <c r="Q108" s="10">
        <v>83</v>
      </c>
      <c r="R108" s="10">
        <v>65961</v>
      </c>
      <c r="S108" s="10">
        <v>18</v>
      </c>
      <c r="T108" s="10">
        <v>4023</v>
      </c>
      <c r="U108" s="10">
        <v>0</v>
      </c>
      <c r="V108" s="10">
        <v>0</v>
      </c>
      <c r="W108" s="10">
        <v>83</v>
      </c>
      <c r="X108" s="10">
        <v>784051</v>
      </c>
      <c r="Y108" s="6" t="s">
        <v>2</v>
      </c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2">
      <c r="A109" s="1" t="s">
        <v>185</v>
      </c>
      <c r="B109" s="8" t="s">
        <v>228</v>
      </c>
      <c r="C109" s="1" t="s">
        <v>229</v>
      </c>
      <c r="D109" s="4" t="s">
        <v>64</v>
      </c>
      <c r="E109" s="10">
        <v>62</v>
      </c>
      <c r="F109" s="10">
        <v>346869</v>
      </c>
      <c r="G109" s="10">
        <v>62</v>
      </c>
      <c r="H109" s="10">
        <v>91564</v>
      </c>
      <c r="I109" s="10">
        <v>0</v>
      </c>
      <c r="J109" s="10">
        <v>0</v>
      </c>
      <c r="K109" s="10">
        <v>62</v>
      </c>
      <c r="L109" s="10">
        <v>152766</v>
      </c>
      <c r="M109" s="10">
        <v>62</v>
      </c>
      <c r="N109" s="10">
        <v>4332</v>
      </c>
      <c r="O109" s="10">
        <v>0</v>
      </c>
      <c r="P109" s="10">
        <v>0</v>
      </c>
      <c r="Q109" s="10">
        <v>62</v>
      </c>
      <c r="R109" s="10">
        <v>20639</v>
      </c>
      <c r="S109" s="10">
        <v>0</v>
      </c>
      <c r="T109" s="10">
        <v>0</v>
      </c>
      <c r="U109" s="10">
        <v>0</v>
      </c>
      <c r="V109" s="10">
        <v>0</v>
      </c>
      <c r="W109" s="10">
        <v>62</v>
      </c>
      <c r="X109" s="10">
        <v>616170</v>
      </c>
      <c r="Y109" s="6" t="s">
        <v>2</v>
      </c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2">
      <c r="A110" s="1" t="s">
        <v>185</v>
      </c>
      <c r="B110" s="8" t="s">
        <v>230</v>
      </c>
      <c r="C110" s="1" t="s">
        <v>231</v>
      </c>
      <c r="D110" s="4" t="s">
        <v>64</v>
      </c>
      <c r="E110" s="10">
        <v>292</v>
      </c>
      <c r="F110" s="10">
        <v>1727636</v>
      </c>
      <c r="G110" s="10">
        <v>292</v>
      </c>
      <c r="H110" s="10">
        <v>445461</v>
      </c>
      <c r="I110" s="10">
        <v>0</v>
      </c>
      <c r="J110" s="10">
        <v>0</v>
      </c>
      <c r="K110" s="10">
        <v>292</v>
      </c>
      <c r="L110" s="10">
        <v>760875</v>
      </c>
      <c r="M110" s="10">
        <v>292</v>
      </c>
      <c r="N110" s="10">
        <v>51324</v>
      </c>
      <c r="O110" s="10">
        <v>292</v>
      </c>
      <c r="P110" s="10">
        <v>35809</v>
      </c>
      <c r="Q110" s="10">
        <v>292</v>
      </c>
      <c r="R110" s="10">
        <v>59677</v>
      </c>
      <c r="S110" s="10">
        <v>143</v>
      </c>
      <c r="T110" s="10">
        <v>17739</v>
      </c>
      <c r="U110" s="10">
        <v>0</v>
      </c>
      <c r="V110" s="10">
        <v>0</v>
      </c>
      <c r="W110" s="10">
        <v>292</v>
      </c>
      <c r="X110" s="10">
        <v>3098521</v>
      </c>
      <c r="Y110" s="6" t="s">
        <v>2</v>
      </c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2">
      <c r="A111" s="1" t="s">
        <v>185</v>
      </c>
      <c r="B111" s="8" t="s">
        <v>232</v>
      </c>
      <c r="C111" s="1" t="s">
        <v>233</v>
      </c>
      <c r="D111" s="4" t="s">
        <v>64</v>
      </c>
      <c r="E111" s="10">
        <v>227</v>
      </c>
      <c r="F111" s="10">
        <v>1125123</v>
      </c>
      <c r="G111" s="10">
        <v>227</v>
      </c>
      <c r="H111" s="10">
        <v>379819</v>
      </c>
      <c r="I111" s="10">
        <v>0</v>
      </c>
      <c r="J111" s="10">
        <v>0</v>
      </c>
      <c r="K111" s="10">
        <v>227</v>
      </c>
      <c r="L111" s="10">
        <v>518506</v>
      </c>
      <c r="M111" s="10">
        <v>0</v>
      </c>
      <c r="N111" s="10">
        <v>42234</v>
      </c>
      <c r="O111" s="10">
        <v>227</v>
      </c>
      <c r="P111" s="10">
        <v>27352</v>
      </c>
      <c r="Q111" s="10">
        <v>0</v>
      </c>
      <c r="R111" s="10">
        <v>97999</v>
      </c>
      <c r="S111" s="10">
        <v>0</v>
      </c>
      <c r="T111" s="10">
        <v>46813</v>
      </c>
      <c r="U111" s="10">
        <v>0</v>
      </c>
      <c r="V111" s="10">
        <v>0</v>
      </c>
      <c r="W111" s="10">
        <v>227</v>
      </c>
      <c r="X111" s="10">
        <v>2237846</v>
      </c>
      <c r="Y111" s="6" t="s">
        <v>2</v>
      </c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2">
      <c r="A112" s="1" t="s">
        <v>185</v>
      </c>
      <c r="B112" s="8" t="s">
        <v>234</v>
      </c>
      <c r="C112" s="1" t="s">
        <v>235</v>
      </c>
      <c r="D112" s="4" t="s">
        <v>64</v>
      </c>
      <c r="E112" s="10">
        <v>62</v>
      </c>
      <c r="F112" s="10">
        <v>481323</v>
      </c>
      <c r="G112" s="10">
        <v>126</v>
      </c>
      <c r="H112" s="10">
        <v>220644</v>
      </c>
      <c r="I112" s="10">
        <v>0</v>
      </c>
      <c r="J112" s="10">
        <v>0</v>
      </c>
      <c r="K112" s="10">
        <v>126</v>
      </c>
      <c r="L112" s="10">
        <v>366040</v>
      </c>
      <c r="M112" s="10">
        <v>0</v>
      </c>
      <c r="N112" s="10">
        <v>0</v>
      </c>
      <c r="O112" s="10">
        <v>126</v>
      </c>
      <c r="P112" s="10">
        <v>15183</v>
      </c>
      <c r="Q112" s="10">
        <v>0</v>
      </c>
      <c r="R112" s="10">
        <v>0</v>
      </c>
      <c r="S112" s="10">
        <v>35</v>
      </c>
      <c r="T112" s="10">
        <v>13689</v>
      </c>
      <c r="U112" s="10">
        <v>0</v>
      </c>
      <c r="V112" s="10">
        <v>0</v>
      </c>
      <c r="W112" s="10">
        <v>62</v>
      </c>
      <c r="X112" s="10">
        <v>1096879</v>
      </c>
      <c r="Y112" s="6" t="s">
        <v>2</v>
      </c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2">
      <c r="A113" s="1" t="s">
        <v>185</v>
      </c>
      <c r="B113" s="8" t="s">
        <v>236</v>
      </c>
      <c r="C113" s="1" t="s">
        <v>237</v>
      </c>
      <c r="D113" s="4" t="s">
        <v>64</v>
      </c>
      <c r="E113" s="10">
        <v>42</v>
      </c>
      <c r="F113" s="10">
        <v>225129</v>
      </c>
      <c r="G113" s="10">
        <v>42</v>
      </c>
      <c r="H113" s="10">
        <v>47347</v>
      </c>
      <c r="I113" s="10">
        <v>0</v>
      </c>
      <c r="J113" s="10">
        <v>0</v>
      </c>
      <c r="K113" s="10">
        <v>39</v>
      </c>
      <c r="L113" s="10">
        <v>94199</v>
      </c>
      <c r="M113" s="10">
        <v>42</v>
      </c>
      <c r="N113" s="10">
        <v>256</v>
      </c>
      <c r="O113" s="10">
        <v>42</v>
      </c>
      <c r="P113" s="10">
        <v>4633</v>
      </c>
      <c r="Q113" s="10">
        <v>42</v>
      </c>
      <c r="R113" s="10">
        <v>12510</v>
      </c>
      <c r="S113" s="10">
        <v>0</v>
      </c>
      <c r="T113" s="10">
        <v>0</v>
      </c>
      <c r="U113" s="10">
        <v>0</v>
      </c>
      <c r="V113" s="10">
        <v>0</v>
      </c>
      <c r="W113" s="10">
        <v>42</v>
      </c>
      <c r="X113" s="10">
        <v>384074</v>
      </c>
      <c r="Y113" s="6" t="s">
        <v>2</v>
      </c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">
      <c r="A114" s="1" t="s">
        <v>185</v>
      </c>
      <c r="B114" s="8" t="s">
        <v>238</v>
      </c>
      <c r="C114" s="1" t="s">
        <v>239</v>
      </c>
      <c r="D114" s="4" t="s">
        <v>64</v>
      </c>
      <c r="E114" s="10">
        <v>130</v>
      </c>
      <c r="F114" s="10">
        <v>921553</v>
      </c>
      <c r="G114" s="10">
        <v>130</v>
      </c>
      <c r="H114" s="10">
        <v>210432</v>
      </c>
      <c r="I114" s="10">
        <v>0</v>
      </c>
      <c r="J114" s="10">
        <v>0</v>
      </c>
      <c r="K114" s="10">
        <v>130</v>
      </c>
      <c r="L114" s="10">
        <v>414943</v>
      </c>
      <c r="M114" s="10">
        <v>0</v>
      </c>
      <c r="N114" s="10">
        <v>0</v>
      </c>
      <c r="O114" s="10">
        <v>130</v>
      </c>
      <c r="P114" s="10">
        <v>36217</v>
      </c>
      <c r="Q114" s="10">
        <v>130</v>
      </c>
      <c r="R114" s="10">
        <v>66125</v>
      </c>
      <c r="S114" s="10">
        <v>75</v>
      </c>
      <c r="T114" s="10">
        <v>5200</v>
      </c>
      <c r="U114" s="10">
        <v>0</v>
      </c>
      <c r="V114" s="10">
        <v>0</v>
      </c>
      <c r="W114" s="10">
        <v>130</v>
      </c>
      <c r="X114" s="10">
        <v>1654470</v>
      </c>
      <c r="Y114" s="6" t="s">
        <v>2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">
      <c r="A115" s="1" t="s">
        <v>185</v>
      </c>
      <c r="B115" s="8" t="s">
        <v>240</v>
      </c>
      <c r="C115" s="1" t="s">
        <v>241</v>
      </c>
      <c r="D115" s="4" t="s">
        <v>64</v>
      </c>
      <c r="E115" s="10">
        <v>0</v>
      </c>
      <c r="F115" s="10">
        <v>0</v>
      </c>
      <c r="G115" s="10">
        <v>160</v>
      </c>
      <c r="H115" s="10">
        <v>328510</v>
      </c>
      <c r="I115" s="10">
        <v>0</v>
      </c>
      <c r="J115" s="10">
        <v>0</v>
      </c>
      <c r="K115" s="10">
        <v>160</v>
      </c>
      <c r="L115" s="10">
        <v>556626</v>
      </c>
      <c r="M115" s="10">
        <v>160</v>
      </c>
      <c r="N115" s="10">
        <v>5921</v>
      </c>
      <c r="O115" s="10">
        <v>160</v>
      </c>
      <c r="P115" s="10">
        <v>4188</v>
      </c>
      <c r="Q115" s="10">
        <v>160</v>
      </c>
      <c r="R115" s="10">
        <v>68002</v>
      </c>
      <c r="S115" s="10">
        <v>1</v>
      </c>
      <c r="T115" s="10">
        <v>0</v>
      </c>
      <c r="U115" s="10">
        <v>0</v>
      </c>
      <c r="V115" s="10">
        <v>0</v>
      </c>
      <c r="W115" s="10">
        <v>0</v>
      </c>
      <c r="X115" s="10">
        <v>963247</v>
      </c>
      <c r="Y115" s="6" t="s">
        <v>2</v>
      </c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2:45" ht="12">
      <c r="B116" s="8" t="s">
        <v>242</v>
      </c>
      <c r="C116" s="5" t="s">
        <v>243</v>
      </c>
      <c r="D116" s="9" t="s">
        <v>26</v>
      </c>
      <c r="E116" s="10">
        <f>421+607</f>
        <v>1028</v>
      </c>
      <c r="F116" s="11">
        <f>3041020+4656323</f>
        <v>7697343</v>
      </c>
      <c r="G116" s="10">
        <v>1028</v>
      </c>
      <c r="H116" s="10">
        <v>2401635</v>
      </c>
      <c r="I116" s="11"/>
      <c r="J116" s="11"/>
      <c r="K116" s="10">
        <v>1007</v>
      </c>
      <c r="L116" s="10">
        <v>3244651</v>
      </c>
      <c r="M116" s="10">
        <v>1028</v>
      </c>
      <c r="N116" s="10">
        <v>24631</v>
      </c>
      <c r="O116" s="10">
        <v>725</v>
      </c>
      <c r="P116" s="10">
        <v>82694</v>
      </c>
      <c r="Q116" s="10">
        <v>1028</v>
      </c>
      <c r="R116" s="10">
        <v>235348</v>
      </c>
      <c r="S116" s="11"/>
      <c r="T116" s="11"/>
      <c r="U116" s="11"/>
      <c r="V116" s="11"/>
      <c r="W116" s="10">
        <v>1028</v>
      </c>
      <c r="X116" s="10">
        <v>13686302</v>
      </c>
      <c r="Y116" s="6" t="s">
        <v>2</v>
      </c>
      <c r="Z116" s="10">
        <v>19</v>
      </c>
      <c r="AA116" s="10">
        <f>105640+113298</f>
        <v>218938</v>
      </c>
      <c r="AB116" s="10">
        <v>19</v>
      </c>
      <c r="AC116" s="10">
        <v>39719</v>
      </c>
      <c r="AD116" s="11"/>
      <c r="AE116" s="11"/>
      <c r="AF116" s="10">
        <v>19</v>
      </c>
      <c r="AG116" s="10">
        <v>72286</v>
      </c>
      <c r="AH116" s="10">
        <v>19</v>
      </c>
      <c r="AI116" s="10">
        <v>455</v>
      </c>
      <c r="AJ116" s="10">
        <v>12</v>
      </c>
      <c r="AK116" s="10">
        <v>1824</v>
      </c>
      <c r="AL116" s="10">
        <v>19</v>
      </c>
      <c r="AM116" s="10">
        <v>4350</v>
      </c>
      <c r="AN116" s="11"/>
      <c r="AO116" s="11"/>
      <c r="AP116" s="11"/>
      <c r="AQ116" s="11"/>
      <c r="AR116" s="10">
        <v>19</v>
      </c>
      <c r="AS116" s="10">
        <v>337572</v>
      </c>
    </row>
    <row r="117" spans="2:45" ht="12">
      <c r="B117" s="8" t="s">
        <v>244</v>
      </c>
      <c r="C117" s="5" t="s">
        <v>245</v>
      </c>
      <c r="D117" s="9" t="s">
        <v>26</v>
      </c>
      <c r="E117" s="10">
        <v>1074</v>
      </c>
      <c r="F117" s="10">
        <v>9263579.25</v>
      </c>
      <c r="G117" s="10">
        <v>1074</v>
      </c>
      <c r="H117" s="10">
        <v>2796696</v>
      </c>
      <c r="I117" s="11"/>
      <c r="J117" s="11"/>
      <c r="K117" s="10">
        <v>1074</v>
      </c>
      <c r="L117" s="10">
        <v>3613245.98</v>
      </c>
      <c r="M117" s="11"/>
      <c r="N117" s="11"/>
      <c r="O117" s="10">
        <v>1074</v>
      </c>
      <c r="P117" s="10">
        <v>131138.23</v>
      </c>
      <c r="Q117" s="10">
        <v>1074</v>
      </c>
      <c r="R117" s="10">
        <v>26661.29</v>
      </c>
      <c r="S117" s="11"/>
      <c r="T117" s="11"/>
      <c r="U117" s="11"/>
      <c r="V117" s="11"/>
      <c r="W117" s="10">
        <v>1074</v>
      </c>
      <c r="X117" s="10">
        <v>15831320.75</v>
      </c>
      <c r="Y117" s="6" t="s">
        <v>2</v>
      </c>
      <c r="Z117" s="10">
        <v>1197</v>
      </c>
      <c r="AA117" s="10">
        <v>11802321.43</v>
      </c>
      <c r="AB117" s="10">
        <v>1197</v>
      </c>
      <c r="AC117" s="10">
        <v>3116988</v>
      </c>
      <c r="AD117" s="11"/>
      <c r="AE117" s="11"/>
      <c r="AF117" s="10">
        <v>1197</v>
      </c>
      <c r="AG117" s="10">
        <v>4431815.74</v>
      </c>
      <c r="AH117" s="11"/>
      <c r="AI117" s="11"/>
      <c r="AJ117" s="10">
        <v>1197</v>
      </c>
      <c r="AK117" s="10">
        <v>168278.79</v>
      </c>
      <c r="AL117" s="10">
        <v>1197</v>
      </c>
      <c r="AM117" s="10">
        <v>33969.96</v>
      </c>
      <c r="AN117" s="11"/>
      <c r="AO117" s="8" t="s">
        <v>16</v>
      </c>
      <c r="AP117" s="11"/>
      <c r="AQ117" s="11"/>
      <c r="AR117" s="10">
        <v>1197</v>
      </c>
      <c r="AS117" s="10">
        <v>19553373.92</v>
      </c>
    </row>
    <row r="118" spans="2:45" ht="12">
      <c r="B118" s="8" t="s">
        <v>246</v>
      </c>
      <c r="C118" s="5" t="s">
        <v>247</v>
      </c>
      <c r="D118" s="12" t="s">
        <v>31</v>
      </c>
      <c r="E118" s="10">
        <v>465</v>
      </c>
      <c r="F118" s="10">
        <v>3515094</v>
      </c>
      <c r="G118" s="10">
        <v>451</v>
      </c>
      <c r="H118" s="10">
        <v>921602</v>
      </c>
      <c r="I118" s="11"/>
      <c r="J118" s="11"/>
      <c r="K118" s="10">
        <v>465</v>
      </c>
      <c r="L118" s="10">
        <v>1528814</v>
      </c>
      <c r="M118" s="10">
        <v>465</v>
      </c>
      <c r="N118" s="10">
        <v>218867</v>
      </c>
      <c r="O118" s="10">
        <v>392</v>
      </c>
      <c r="P118" s="10">
        <v>32394</v>
      </c>
      <c r="Q118" s="10">
        <v>465</v>
      </c>
      <c r="R118" s="10">
        <v>124967</v>
      </c>
      <c r="S118" s="11"/>
      <c r="T118" s="11"/>
      <c r="U118" s="11"/>
      <c r="V118" s="11"/>
      <c r="W118" s="10">
        <v>465</v>
      </c>
      <c r="X118" s="10">
        <v>6341738</v>
      </c>
      <c r="Y118" s="6" t="s">
        <v>2</v>
      </c>
      <c r="Z118" s="10">
        <v>65</v>
      </c>
      <c r="AA118" s="10">
        <v>538067</v>
      </c>
      <c r="AB118" s="10">
        <v>60</v>
      </c>
      <c r="AC118" s="10">
        <v>163974</v>
      </c>
      <c r="AD118" s="11"/>
      <c r="AE118" s="11"/>
      <c r="AF118" s="10">
        <v>65</v>
      </c>
      <c r="AG118" s="10">
        <v>236580</v>
      </c>
      <c r="AH118" s="10">
        <v>65</v>
      </c>
      <c r="AI118" s="10">
        <v>35673</v>
      </c>
      <c r="AJ118" s="10">
        <v>57</v>
      </c>
      <c r="AK118" s="10">
        <v>7590</v>
      </c>
      <c r="AL118" s="10">
        <v>65</v>
      </c>
      <c r="AM118" s="10">
        <v>20389</v>
      </c>
      <c r="AN118" s="11"/>
      <c r="AO118" s="11"/>
      <c r="AP118" s="11"/>
      <c r="AQ118" s="11"/>
      <c r="AR118" s="10">
        <v>65</v>
      </c>
      <c r="AS118" s="10">
        <v>1047275</v>
      </c>
    </row>
    <row r="119" spans="2:45" ht="12">
      <c r="B119" s="8" t="s">
        <v>248</v>
      </c>
      <c r="C119" s="5" t="s">
        <v>249</v>
      </c>
      <c r="D119" s="12" t="s">
        <v>31</v>
      </c>
      <c r="E119" s="10">
        <v>819</v>
      </c>
      <c r="F119" s="10">
        <v>5829317</v>
      </c>
      <c r="G119" s="10">
        <v>776</v>
      </c>
      <c r="H119" s="10">
        <v>2003491</v>
      </c>
      <c r="I119" s="11"/>
      <c r="J119" s="11"/>
      <c r="K119" s="10">
        <v>819</v>
      </c>
      <c r="L119" s="10">
        <v>2598812</v>
      </c>
      <c r="M119" s="10">
        <v>819</v>
      </c>
      <c r="N119" s="10">
        <v>8171</v>
      </c>
      <c r="O119" s="10">
        <v>621</v>
      </c>
      <c r="P119" s="10">
        <v>71182</v>
      </c>
      <c r="Q119" s="10">
        <v>819</v>
      </c>
      <c r="R119" s="10">
        <v>293061</v>
      </c>
      <c r="S119" s="11"/>
      <c r="T119" s="11"/>
      <c r="U119" s="11"/>
      <c r="V119" s="11"/>
      <c r="W119" s="10">
        <v>819</v>
      </c>
      <c r="X119" s="10">
        <v>10804054</v>
      </c>
      <c r="Y119" s="6" t="s">
        <v>2</v>
      </c>
      <c r="Z119" s="10">
        <v>195</v>
      </c>
      <c r="AA119" s="10">
        <v>1851815</v>
      </c>
      <c r="AB119" s="10">
        <v>180</v>
      </c>
      <c r="AC119" s="10">
        <v>469876</v>
      </c>
      <c r="AD119" s="11"/>
      <c r="AE119" s="11"/>
      <c r="AF119" s="10">
        <v>195</v>
      </c>
      <c r="AG119" s="10">
        <v>683729</v>
      </c>
      <c r="AH119" s="10">
        <v>195</v>
      </c>
      <c r="AI119" s="10">
        <v>2527</v>
      </c>
      <c r="AJ119" s="10">
        <v>132</v>
      </c>
      <c r="AK119" s="10">
        <v>20330</v>
      </c>
      <c r="AL119" s="10">
        <v>195</v>
      </c>
      <c r="AM119" s="10">
        <v>90625</v>
      </c>
      <c r="AN119" s="11"/>
      <c r="AO119" s="11"/>
      <c r="AP119" s="11"/>
      <c r="AQ119" s="11"/>
      <c r="AR119" s="10">
        <v>195</v>
      </c>
      <c r="AS119" s="10">
        <v>3118902</v>
      </c>
    </row>
    <row r="120" spans="2:45" ht="12">
      <c r="B120" s="8" t="s">
        <v>250</v>
      </c>
      <c r="C120" s="5" t="s">
        <v>251</v>
      </c>
      <c r="D120" s="12" t="s">
        <v>34</v>
      </c>
      <c r="E120" s="10">
        <f>298+352</f>
        <v>650</v>
      </c>
      <c r="F120" s="10">
        <f>199637+2343524</f>
        <v>2543161</v>
      </c>
      <c r="G120" s="10">
        <v>536</v>
      </c>
      <c r="H120" s="10">
        <v>1222867</v>
      </c>
      <c r="I120" s="11"/>
      <c r="J120" s="11"/>
      <c r="K120" s="10">
        <v>639</v>
      </c>
      <c r="L120" s="10">
        <v>1993937</v>
      </c>
      <c r="M120" s="10">
        <v>650</v>
      </c>
      <c r="N120" s="10">
        <v>29916</v>
      </c>
      <c r="O120" s="10">
        <v>412</v>
      </c>
      <c r="P120" s="10">
        <v>523116</v>
      </c>
      <c r="Q120" s="10">
        <v>650</v>
      </c>
      <c r="R120" s="10">
        <v>181455</v>
      </c>
      <c r="S120" s="11"/>
      <c r="T120" s="11"/>
      <c r="U120" s="11"/>
      <c r="V120" s="11"/>
      <c r="W120" s="10">
        <v>650</v>
      </c>
      <c r="X120" s="10">
        <v>8291452</v>
      </c>
      <c r="Y120" s="6" t="s">
        <v>2</v>
      </c>
      <c r="Z120" s="10">
        <v>108</v>
      </c>
      <c r="AA120" s="10">
        <f>394426+579261</f>
        <v>973687</v>
      </c>
      <c r="AB120" s="10">
        <v>91</v>
      </c>
      <c r="AC120" s="10">
        <v>213750</v>
      </c>
      <c r="AD120" s="11"/>
      <c r="AE120" s="11"/>
      <c r="AF120" s="10">
        <v>108</v>
      </c>
      <c r="AG120" s="10">
        <v>402551</v>
      </c>
      <c r="AH120" s="10">
        <v>108</v>
      </c>
      <c r="AI120" s="10">
        <v>5015</v>
      </c>
      <c r="AJ120" s="10">
        <v>71</v>
      </c>
      <c r="AK120" s="10">
        <v>129146</v>
      </c>
      <c r="AL120" s="10">
        <v>108</v>
      </c>
      <c r="AM120" s="10">
        <v>30410</v>
      </c>
      <c r="AN120" s="11"/>
      <c r="AO120" s="11"/>
      <c r="AP120" s="11"/>
      <c r="AQ120" s="11"/>
      <c r="AR120" s="10">
        <v>108</v>
      </c>
      <c r="AS120" s="10">
        <v>1754559</v>
      </c>
    </row>
    <row r="121" spans="2:45" ht="12">
      <c r="B121" s="8" t="s">
        <v>252</v>
      </c>
      <c r="C121" s="5" t="s">
        <v>253</v>
      </c>
      <c r="D121" s="12" t="s">
        <v>34</v>
      </c>
      <c r="E121" s="10">
        <v>542</v>
      </c>
      <c r="F121" s="10">
        <v>3215708</v>
      </c>
      <c r="G121" s="10">
        <v>542</v>
      </c>
      <c r="H121" s="10">
        <v>686947</v>
      </c>
      <c r="I121" s="11"/>
      <c r="J121" s="11"/>
      <c r="K121" s="10">
        <v>542</v>
      </c>
      <c r="L121" s="10">
        <v>1544955</v>
      </c>
      <c r="M121" s="10">
        <v>542</v>
      </c>
      <c r="N121" s="10">
        <v>15653</v>
      </c>
      <c r="O121" s="10">
        <v>542</v>
      </c>
      <c r="P121" s="10">
        <v>54536</v>
      </c>
      <c r="Q121" s="10">
        <v>542</v>
      </c>
      <c r="R121" s="10">
        <v>2236</v>
      </c>
      <c r="S121" s="11"/>
      <c r="T121" s="11"/>
      <c r="U121" s="11"/>
      <c r="V121" s="11"/>
      <c r="W121" s="10">
        <v>542</v>
      </c>
      <c r="X121" s="10">
        <v>5520035</v>
      </c>
      <c r="Y121" s="6" t="s">
        <v>2</v>
      </c>
      <c r="Z121" s="10">
        <v>41</v>
      </c>
      <c r="AA121" s="10">
        <v>405860</v>
      </c>
      <c r="AB121" s="10">
        <v>41</v>
      </c>
      <c r="AC121" s="10">
        <v>51964</v>
      </c>
      <c r="AD121" s="11"/>
      <c r="AE121" s="11"/>
      <c r="AF121" s="10">
        <v>41</v>
      </c>
      <c r="AG121" s="10">
        <v>136587</v>
      </c>
      <c r="AH121" s="10">
        <v>41</v>
      </c>
      <c r="AI121" s="10">
        <v>1975</v>
      </c>
      <c r="AJ121" s="10">
        <v>41</v>
      </c>
      <c r="AK121" s="10">
        <v>7083</v>
      </c>
      <c r="AL121" s="10">
        <v>41</v>
      </c>
      <c r="AM121" s="10">
        <v>282</v>
      </c>
      <c r="AN121" s="11"/>
      <c r="AO121" s="11"/>
      <c r="AP121" s="11"/>
      <c r="AQ121" s="11"/>
      <c r="AR121" s="10">
        <v>41</v>
      </c>
      <c r="AS121" s="10">
        <v>603751</v>
      </c>
    </row>
    <row r="122" spans="2:45" ht="12">
      <c r="B122" s="8" t="s">
        <v>254</v>
      </c>
      <c r="C122" s="5" t="s">
        <v>255</v>
      </c>
      <c r="D122" s="12" t="s">
        <v>34</v>
      </c>
      <c r="E122" s="10">
        <v>230</v>
      </c>
      <c r="F122" s="10">
        <v>1455952</v>
      </c>
      <c r="G122" s="10">
        <v>213</v>
      </c>
      <c r="H122" s="10">
        <v>452894</v>
      </c>
      <c r="I122" s="11"/>
      <c r="J122" s="11"/>
      <c r="K122" s="10">
        <v>220</v>
      </c>
      <c r="L122" s="10">
        <v>630938</v>
      </c>
      <c r="M122" s="11"/>
      <c r="N122" s="11"/>
      <c r="O122" s="10">
        <v>186</v>
      </c>
      <c r="P122" s="10">
        <v>13568</v>
      </c>
      <c r="Q122" s="10">
        <v>230</v>
      </c>
      <c r="R122" s="10">
        <v>43651</v>
      </c>
      <c r="S122" s="11"/>
      <c r="T122" s="11"/>
      <c r="U122" s="11"/>
      <c r="V122" s="11"/>
      <c r="W122" s="10">
        <v>230</v>
      </c>
      <c r="X122" s="10">
        <v>2597003</v>
      </c>
      <c r="Y122" s="6" t="s">
        <v>2</v>
      </c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</row>
    <row r="123" spans="2:45" ht="12">
      <c r="B123" s="8" t="s">
        <v>256</v>
      </c>
      <c r="C123" s="5" t="s">
        <v>257</v>
      </c>
      <c r="D123" s="12" t="s">
        <v>43</v>
      </c>
      <c r="E123" s="10">
        <v>269</v>
      </c>
      <c r="F123" s="10">
        <f>146008.65+1355085.35</f>
        <v>1501094</v>
      </c>
      <c r="G123" s="10">
        <v>237</v>
      </c>
      <c r="H123" s="10">
        <v>476172</v>
      </c>
      <c r="I123" s="11"/>
      <c r="J123" s="11"/>
      <c r="K123" s="10">
        <v>269</v>
      </c>
      <c r="L123" s="10">
        <v>784297.93</v>
      </c>
      <c r="M123" s="10">
        <v>269</v>
      </c>
      <c r="N123" s="10">
        <v>62631.93</v>
      </c>
      <c r="O123" s="10">
        <v>166</v>
      </c>
      <c r="P123" s="10">
        <v>24230</v>
      </c>
      <c r="Q123" s="10">
        <v>269</v>
      </c>
      <c r="R123" s="10">
        <v>62632.93</v>
      </c>
      <c r="S123" s="11"/>
      <c r="T123" s="11"/>
      <c r="U123" s="11"/>
      <c r="V123" s="11"/>
      <c r="W123" s="10">
        <v>269</v>
      </c>
      <c r="X123" s="10">
        <v>2911053.29</v>
      </c>
      <c r="Y123" s="6" t="s">
        <v>2</v>
      </c>
      <c r="Z123" s="10">
        <v>86</v>
      </c>
      <c r="AA123" s="10">
        <f>71752.56+527689.5</f>
        <v>599442.06</v>
      </c>
      <c r="AB123" s="10">
        <v>71</v>
      </c>
      <c r="AC123" s="10">
        <v>143460</v>
      </c>
      <c r="AD123" s="11"/>
      <c r="AE123" s="11"/>
      <c r="AF123" s="10">
        <v>86</v>
      </c>
      <c r="AG123" s="10">
        <v>291407.27</v>
      </c>
      <c r="AH123" s="10">
        <v>86</v>
      </c>
      <c r="AI123" s="10">
        <v>25011.28</v>
      </c>
      <c r="AJ123" s="10">
        <v>58</v>
      </c>
      <c r="AK123" s="10">
        <v>11038.82</v>
      </c>
      <c r="AL123" s="10">
        <v>86</v>
      </c>
      <c r="AM123" s="10">
        <v>25011.28</v>
      </c>
      <c r="AN123" s="11"/>
      <c r="AO123" s="11"/>
      <c r="AP123" s="11"/>
      <c r="AQ123" s="11"/>
      <c r="AR123" s="10">
        <v>86</v>
      </c>
      <c r="AS123" s="10">
        <v>1095370.71</v>
      </c>
    </row>
    <row r="124" spans="2:45" ht="12">
      <c r="B124" s="8" t="s">
        <v>258</v>
      </c>
      <c r="C124" s="5" t="s">
        <v>259</v>
      </c>
      <c r="D124" s="12" t="s">
        <v>43</v>
      </c>
      <c r="E124" s="11">
        <v>206</v>
      </c>
      <c r="F124" s="10">
        <v>1411242</v>
      </c>
      <c r="G124" s="10">
        <v>206</v>
      </c>
      <c r="H124" s="10">
        <v>535165</v>
      </c>
      <c r="I124" s="11"/>
      <c r="J124" s="11"/>
      <c r="K124" s="10">
        <v>206</v>
      </c>
      <c r="L124" s="10">
        <v>613703</v>
      </c>
      <c r="M124" s="10">
        <v>206</v>
      </c>
      <c r="N124" s="10">
        <v>42024</v>
      </c>
      <c r="O124" s="10">
        <v>206</v>
      </c>
      <c r="P124" s="10">
        <v>41497</v>
      </c>
      <c r="Q124" s="10">
        <v>206</v>
      </c>
      <c r="R124" s="10">
        <v>121790</v>
      </c>
      <c r="S124" s="11"/>
      <c r="T124" s="11"/>
      <c r="U124" s="11"/>
      <c r="V124" s="11"/>
      <c r="W124" s="10">
        <v>206</v>
      </c>
      <c r="X124" s="10">
        <v>2765421</v>
      </c>
      <c r="Y124" s="6" t="s">
        <v>2</v>
      </c>
      <c r="Z124" s="10">
        <v>19</v>
      </c>
      <c r="AA124" s="10">
        <v>185395</v>
      </c>
      <c r="AB124" s="10">
        <v>19</v>
      </c>
      <c r="AC124" s="10">
        <v>56291</v>
      </c>
      <c r="AD124" s="11"/>
      <c r="AE124" s="11"/>
      <c r="AF124" s="10">
        <v>19</v>
      </c>
      <c r="AG124" s="10">
        <v>76708</v>
      </c>
      <c r="AH124" s="10">
        <v>19</v>
      </c>
      <c r="AI124" s="10">
        <v>3876</v>
      </c>
      <c r="AJ124" s="10">
        <v>19</v>
      </c>
      <c r="AK124" s="10">
        <v>5700</v>
      </c>
      <c r="AL124" s="10">
        <v>19</v>
      </c>
      <c r="AM124" s="10">
        <v>16002</v>
      </c>
      <c r="AN124" s="11"/>
      <c r="AO124" s="11"/>
      <c r="AP124" s="11"/>
      <c r="AQ124" s="11"/>
      <c r="AR124" s="10">
        <v>19</v>
      </c>
      <c r="AS124" s="10">
        <v>343972</v>
      </c>
    </row>
    <row r="125" spans="1:45" ht="12">
      <c r="A125" s="1" t="s">
        <v>260</v>
      </c>
      <c r="B125" s="8" t="s">
        <v>261</v>
      </c>
      <c r="C125" s="13" t="s">
        <v>262</v>
      </c>
      <c r="D125" s="9" t="s">
        <v>26</v>
      </c>
      <c r="E125" s="10">
        <v>740</v>
      </c>
      <c r="F125" s="11">
        <v>3733013</v>
      </c>
      <c r="G125" s="10">
        <v>775</v>
      </c>
      <c r="H125" s="10">
        <v>1041600</v>
      </c>
      <c r="I125" s="10">
        <v>740</v>
      </c>
      <c r="J125" s="10">
        <v>71040</v>
      </c>
      <c r="K125" s="10">
        <v>775</v>
      </c>
      <c r="L125" s="10">
        <v>2804814</v>
      </c>
      <c r="M125" s="10">
        <v>775</v>
      </c>
      <c r="N125" s="10">
        <v>234050</v>
      </c>
      <c r="O125" s="10">
        <v>775</v>
      </c>
      <c r="P125" s="10">
        <v>34875</v>
      </c>
      <c r="Q125" s="10">
        <v>775</v>
      </c>
      <c r="R125" s="10">
        <v>120489</v>
      </c>
      <c r="S125" s="10">
        <v>0</v>
      </c>
      <c r="T125" s="10">
        <v>0</v>
      </c>
      <c r="U125" s="10">
        <v>0</v>
      </c>
      <c r="V125" s="10">
        <v>0</v>
      </c>
      <c r="W125" s="10">
        <v>775</v>
      </c>
      <c r="X125" s="10">
        <v>8039881</v>
      </c>
      <c r="Y125" s="6" t="s">
        <v>2</v>
      </c>
      <c r="Z125" s="10">
        <v>387</v>
      </c>
      <c r="AA125" s="10">
        <v>2452543</v>
      </c>
      <c r="AB125" s="10">
        <v>425</v>
      </c>
      <c r="AC125" s="10">
        <v>571200</v>
      </c>
      <c r="AD125" s="10">
        <v>387</v>
      </c>
      <c r="AE125" s="10">
        <v>37152</v>
      </c>
      <c r="AF125" s="10">
        <v>425</v>
      </c>
      <c r="AG125" s="10">
        <v>1790502</v>
      </c>
      <c r="AH125" s="10">
        <v>425</v>
      </c>
      <c r="AI125" s="10">
        <v>128350</v>
      </c>
      <c r="AJ125" s="10">
        <v>425</v>
      </c>
      <c r="AK125" s="10">
        <v>19125</v>
      </c>
      <c r="AL125" s="10">
        <v>425</v>
      </c>
      <c r="AM125" s="10">
        <v>82805</v>
      </c>
      <c r="AN125" s="10">
        <v>0</v>
      </c>
      <c r="AO125" s="10">
        <v>0</v>
      </c>
      <c r="AP125" s="10">
        <v>0</v>
      </c>
      <c r="AQ125" s="10">
        <v>0</v>
      </c>
      <c r="AR125" s="10">
        <v>425</v>
      </c>
      <c r="AS125" s="10">
        <v>5081677</v>
      </c>
    </row>
    <row r="126" spans="1:45" ht="12">
      <c r="A126" s="1" t="s">
        <v>260</v>
      </c>
      <c r="B126" s="8" t="s">
        <v>263</v>
      </c>
      <c r="C126" s="13" t="s">
        <v>264</v>
      </c>
      <c r="D126" s="9" t="s">
        <v>31</v>
      </c>
      <c r="E126" s="10">
        <v>477</v>
      </c>
      <c r="F126" s="10">
        <v>2016645</v>
      </c>
      <c r="G126" s="10">
        <v>477</v>
      </c>
      <c r="H126" s="10">
        <v>842382</v>
      </c>
      <c r="I126" s="10">
        <v>477</v>
      </c>
      <c r="J126" s="10">
        <v>100531</v>
      </c>
      <c r="K126" s="10">
        <v>477</v>
      </c>
      <c r="L126" s="10">
        <v>1252246</v>
      </c>
      <c r="M126" s="10">
        <v>0</v>
      </c>
      <c r="N126" s="10">
        <v>0</v>
      </c>
      <c r="O126" s="10">
        <v>477</v>
      </c>
      <c r="P126" s="10">
        <v>201120</v>
      </c>
      <c r="Q126" s="10">
        <v>477</v>
      </c>
      <c r="R126" s="10">
        <v>41737</v>
      </c>
      <c r="S126" s="10">
        <v>59</v>
      </c>
      <c r="T126" s="10">
        <v>63921</v>
      </c>
      <c r="U126" s="10">
        <v>0</v>
      </c>
      <c r="V126" s="10">
        <v>0</v>
      </c>
      <c r="W126" s="10">
        <v>477</v>
      </c>
      <c r="X126" s="10">
        <v>4518582</v>
      </c>
      <c r="Y126" s="6" t="s">
        <v>2</v>
      </c>
      <c r="Z126" s="10">
        <v>204</v>
      </c>
      <c r="AA126" s="10">
        <v>1267074</v>
      </c>
      <c r="AB126" s="10">
        <v>204</v>
      </c>
      <c r="AC126" s="10">
        <v>360264</v>
      </c>
      <c r="AD126" s="10">
        <v>204</v>
      </c>
      <c r="AE126" s="10">
        <v>44431</v>
      </c>
      <c r="AF126" s="10">
        <v>204</v>
      </c>
      <c r="AG126" s="10">
        <v>661567</v>
      </c>
      <c r="AH126" s="10">
        <v>0</v>
      </c>
      <c r="AI126" s="10">
        <v>0</v>
      </c>
      <c r="AJ126" s="10">
        <v>204</v>
      </c>
      <c r="AK126" s="10">
        <v>121963</v>
      </c>
      <c r="AL126" s="10">
        <v>204</v>
      </c>
      <c r="AM126" s="10">
        <v>17850</v>
      </c>
      <c r="AN126" s="10">
        <v>46</v>
      </c>
      <c r="AO126" s="10">
        <v>62053</v>
      </c>
      <c r="AP126" s="10">
        <v>0</v>
      </c>
      <c r="AQ126" s="10">
        <v>0</v>
      </c>
      <c r="AR126" s="10">
        <v>204</v>
      </c>
      <c r="AS126" s="10">
        <v>2535202</v>
      </c>
    </row>
    <row r="127" spans="1:45" ht="12">
      <c r="A127" s="1" t="s">
        <v>260</v>
      </c>
      <c r="B127" s="8" t="s">
        <v>265</v>
      </c>
      <c r="C127" s="13" t="s">
        <v>266</v>
      </c>
      <c r="D127" s="12" t="s">
        <v>34</v>
      </c>
      <c r="E127" s="10">
        <v>548</v>
      </c>
      <c r="F127" s="10">
        <v>3121849</v>
      </c>
      <c r="G127" s="10">
        <v>548</v>
      </c>
      <c r="H127" s="10">
        <v>772680</v>
      </c>
      <c r="I127" s="10">
        <v>548</v>
      </c>
      <c r="J127" s="10">
        <v>30905</v>
      </c>
      <c r="K127" s="10">
        <v>548</v>
      </c>
      <c r="L127" s="10">
        <v>1719037</v>
      </c>
      <c r="M127" s="10">
        <v>548</v>
      </c>
      <c r="N127" s="10">
        <v>41527</v>
      </c>
      <c r="O127" s="10">
        <v>548</v>
      </c>
      <c r="P127" s="10">
        <v>9535</v>
      </c>
      <c r="Q127" s="10">
        <v>548</v>
      </c>
      <c r="R127" s="10">
        <v>36091</v>
      </c>
      <c r="S127" s="10">
        <v>0</v>
      </c>
      <c r="T127" s="10">
        <v>0</v>
      </c>
      <c r="U127" s="10">
        <v>0</v>
      </c>
      <c r="V127" s="10">
        <v>0</v>
      </c>
      <c r="W127" s="10">
        <v>548</v>
      </c>
      <c r="X127" s="10">
        <v>5731624</v>
      </c>
      <c r="Y127" s="6" t="s">
        <v>2</v>
      </c>
      <c r="Z127" s="10">
        <v>56</v>
      </c>
      <c r="AA127" s="10">
        <v>461944</v>
      </c>
      <c r="AB127" s="10">
        <v>56</v>
      </c>
      <c r="AC127" s="10">
        <v>78960</v>
      </c>
      <c r="AD127" s="10">
        <v>56</v>
      </c>
      <c r="AE127" s="10">
        <v>3192</v>
      </c>
      <c r="AF127" s="10">
        <v>56</v>
      </c>
      <c r="AG127" s="10">
        <v>233983</v>
      </c>
      <c r="AH127" s="10">
        <v>56</v>
      </c>
      <c r="AI127" s="10">
        <v>6145</v>
      </c>
      <c r="AJ127" s="10">
        <v>56</v>
      </c>
      <c r="AK127" s="10">
        <v>974</v>
      </c>
      <c r="AL127" s="10">
        <v>56</v>
      </c>
      <c r="AM127" s="10">
        <v>5340</v>
      </c>
      <c r="AN127" s="10">
        <v>0</v>
      </c>
      <c r="AO127" s="10">
        <v>0</v>
      </c>
      <c r="AP127" s="10">
        <v>0</v>
      </c>
      <c r="AQ127" s="10">
        <v>0</v>
      </c>
      <c r="AR127" s="10">
        <v>56</v>
      </c>
      <c r="AS127" s="10">
        <v>790538</v>
      </c>
    </row>
    <row r="128" spans="1:45" ht="12">
      <c r="A128" s="1" t="s">
        <v>260</v>
      </c>
      <c r="B128" s="8" t="s">
        <v>267</v>
      </c>
      <c r="C128" s="13" t="s">
        <v>268</v>
      </c>
      <c r="D128" s="12" t="s">
        <v>34</v>
      </c>
      <c r="E128" s="10">
        <v>300</v>
      </c>
      <c r="F128" s="10">
        <v>1543478</v>
      </c>
      <c r="G128" s="10">
        <v>287</v>
      </c>
      <c r="H128" s="10">
        <v>962400</v>
      </c>
      <c r="I128" s="10">
        <v>0</v>
      </c>
      <c r="J128" s="10">
        <v>0</v>
      </c>
      <c r="K128" s="10">
        <v>300</v>
      </c>
      <c r="L128" s="10">
        <v>853151</v>
      </c>
      <c r="M128" s="10">
        <v>0</v>
      </c>
      <c r="N128" s="10">
        <v>0</v>
      </c>
      <c r="O128" s="10">
        <v>300</v>
      </c>
      <c r="P128" s="10">
        <v>9720</v>
      </c>
      <c r="Q128" s="10">
        <v>300</v>
      </c>
      <c r="R128" s="10">
        <v>51600</v>
      </c>
      <c r="S128" s="10">
        <v>0</v>
      </c>
      <c r="T128" s="10">
        <v>0</v>
      </c>
      <c r="U128" s="10">
        <v>0</v>
      </c>
      <c r="V128" s="10">
        <v>0</v>
      </c>
      <c r="W128" s="10">
        <v>300</v>
      </c>
      <c r="X128" s="10">
        <v>3420349</v>
      </c>
      <c r="Y128" s="6" t="s">
        <v>2</v>
      </c>
      <c r="Z128" s="10">
        <v>37</v>
      </c>
      <c r="AA128" s="10">
        <v>230299</v>
      </c>
      <c r="AB128" s="10">
        <v>37</v>
      </c>
      <c r="AC128" s="10">
        <v>127200</v>
      </c>
      <c r="AD128" s="10">
        <v>0</v>
      </c>
      <c r="AE128" s="10">
        <v>0</v>
      </c>
      <c r="AF128" s="10">
        <v>37</v>
      </c>
      <c r="AG128" s="10">
        <v>127297</v>
      </c>
      <c r="AH128" s="10">
        <v>0</v>
      </c>
      <c r="AI128" s="10">
        <v>0</v>
      </c>
      <c r="AJ128" s="10">
        <v>37</v>
      </c>
      <c r="AK128" s="10">
        <v>1199</v>
      </c>
      <c r="AL128" s="10">
        <v>37</v>
      </c>
      <c r="AM128" s="10">
        <v>6364</v>
      </c>
      <c r="AN128" s="10">
        <v>0</v>
      </c>
      <c r="AO128" s="10">
        <v>0</v>
      </c>
      <c r="AP128" s="10">
        <v>0</v>
      </c>
      <c r="AQ128" s="10">
        <v>0</v>
      </c>
      <c r="AR128" s="10">
        <v>37</v>
      </c>
      <c r="AS128" s="10">
        <v>492359</v>
      </c>
    </row>
    <row r="129" spans="1:45" ht="12">
      <c r="A129" s="1" t="s">
        <v>260</v>
      </c>
      <c r="B129" s="8" t="s">
        <v>269</v>
      </c>
      <c r="C129" s="13" t="s">
        <v>270</v>
      </c>
      <c r="D129" s="12" t="s">
        <v>34</v>
      </c>
      <c r="E129" s="10">
        <v>517</v>
      </c>
      <c r="F129" s="10">
        <v>2749378</v>
      </c>
      <c r="G129" s="10">
        <v>517</v>
      </c>
      <c r="H129" s="10">
        <v>663828</v>
      </c>
      <c r="I129" s="10">
        <v>517</v>
      </c>
      <c r="J129" s="10">
        <v>47677</v>
      </c>
      <c r="K129" s="10">
        <v>517</v>
      </c>
      <c r="L129" s="10">
        <v>1519707</v>
      </c>
      <c r="M129" s="10">
        <v>517</v>
      </c>
      <c r="N129" s="10">
        <v>49664</v>
      </c>
      <c r="O129" s="10">
        <v>517</v>
      </c>
      <c r="P129" s="10">
        <v>24816</v>
      </c>
      <c r="Q129" s="10">
        <v>517</v>
      </c>
      <c r="R129" s="10">
        <v>264210</v>
      </c>
      <c r="S129" s="10">
        <v>64</v>
      </c>
      <c r="T129" s="10">
        <v>47194</v>
      </c>
      <c r="U129" s="10">
        <v>0</v>
      </c>
      <c r="V129" s="10">
        <v>0</v>
      </c>
      <c r="W129" s="10">
        <v>517</v>
      </c>
      <c r="X129" s="10">
        <v>5366474</v>
      </c>
      <c r="Y129" s="6" t="s">
        <v>2</v>
      </c>
      <c r="Z129" s="10">
        <v>43</v>
      </c>
      <c r="AA129" s="10">
        <v>330360</v>
      </c>
      <c r="AB129" s="10">
        <v>43</v>
      </c>
      <c r="AC129" s="10">
        <v>55212</v>
      </c>
      <c r="AD129" s="10">
        <v>43</v>
      </c>
      <c r="AE129" s="10">
        <v>5729</v>
      </c>
      <c r="AF129" s="10">
        <v>43</v>
      </c>
      <c r="AG129" s="10">
        <v>182605</v>
      </c>
      <c r="AH129" s="10">
        <v>43</v>
      </c>
      <c r="AI129" s="10">
        <v>5967</v>
      </c>
      <c r="AJ129" s="10">
        <v>43</v>
      </c>
      <c r="AK129" s="10">
        <v>2064</v>
      </c>
      <c r="AL129" s="10">
        <v>43</v>
      </c>
      <c r="AM129" s="10">
        <v>31747</v>
      </c>
      <c r="AN129" s="10">
        <v>0</v>
      </c>
      <c r="AO129" s="10">
        <v>0</v>
      </c>
      <c r="AP129" s="10">
        <v>0</v>
      </c>
      <c r="AQ129" s="10">
        <v>0</v>
      </c>
      <c r="AR129" s="10">
        <v>43</v>
      </c>
      <c r="AS129" s="10">
        <v>613684</v>
      </c>
    </row>
    <row r="130" spans="1:45" ht="12">
      <c r="A130" s="1" t="s">
        <v>260</v>
      </c>
      <c r="B130" s="8" t="s">
        <v>271</v>
      </c>
      <c r="C130" s="13" t="s">
        <v>272</v>
      </c>
      <c r="D130" s="12" t="s">
        <v>43</v>
      </c>
      <c r="E130" s="10">
        <v>328</v>
      </c>
      <c r="F130" s="10">
        <v>1658152</v>
      </c>
      <c r="G130" s="10">
        <v>328</v>
      </c>
      <c r="H130" s="10">
        <v>488064</v>
      </c>
      <c r="I130" s="10">
        <v>0</v>
      </c>
      <c r="J130" s="10">
        <v>0</v>
      </c>
      <c r="K130" s="10">
        <v>328</v>
      </c>
      <c r="L130" s="10">
        <v>916404</v>
      </c>
      <c r="M130" s="10">
        <v>328</v>
      </c>
      <c r="N130" s="10">
        <v>17971</v>
      </c>
      <c r="O130" s="10">
        <v>328</v>
      </c>
      <c r="P130" s="10">
        <v>7085</v>
      </c>
      <c r="Q130" s="10">
        <v>328</v>
      </c>
      <c r="R130" s="10">
        <v>77876</v>
      </c>
      <c r="S130" s="10">
        <v>0</v>
      </c>
      <c r="T130" s="10">
        <v>0</v>
      </c>
      <c r="U130" s="10">
        <v>0</v>
      </c>
      <c r="V130" s="10">
        <v>0</v>
      </c>
      <c r="W130" s="10">
        <v>328</v>
      </c>
      <c r="X130" s="10">
        <v>3165552</v>
      </c>
      <c r="Y130" s="6" t="s">
        <v>2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</row>
    <row r="131" spans="1:45" ht="12">
      <c r="A131" s="1" t="s">
        <v>260</v>
      </c>
      <c r="B131" s="5" t="s">
        <v>273</v>
      </c>
      <c r="C131" s="5" t="s">
        <v>274</v>
      </c>
      <c r="D131" s="12" t="s">
        <v>52</v>
      </c>
      <c r="E131" s="10">
        <v>263</v>
      </c>
      <c r="F131" s="10">
        <v>1112252</v>
      </c>
      <c r="G131" s="10">
        <v>298</v>
      </c>
      <c r="H131" s="10">
        <v>683395</v>
      </c>
      <c r="I131" s="10">
        <v>266</v>
      </c>
      <c r="J131" s="10">
        <v>37770</v>
      </c>
      <c r="K131" s="10">
        <v>326</v>
      </c>
      <c r="L131" s="10">
        <v>948366</v>
      </c>
      <c r="M131" s="10">
        <v>326</v>
      </c>
      <c r="N131" s="10">
        <v>49878</v>
      </c>
      <c r="O131" s="10">
        <v>272</v>
      </c>
      <c r="P131" s="10">
        <v>35893</v>
      </c>
      <c r="Q131" s="10">
        <v>326</v>
      </c>
      <c r="R131" s="10">
        <v>27992</v>
      </c>
      <c r="S131" s="10">
        <v>0</v>
      </c>
      <c r="T131" s="10">
        <v>0</v>
      </c>
      <c r="U131" s="10">
        <v>0</v>
      </c>
      <c r="V131" s="10">
        <v>0</v>
      </c>
      <c r="W131" s="10">
        <v>326</v>
      </c>
      <c r="X131" s="10">
        <v>2895546</v>
      </c>
      <c r="Y131" s="6" t="s">
        <v>2</v>
      </c>
      <c r="Z131" s="10">
        <v>23</v>
      </c>
      <c r="AA131" s="10">
        <v>137644</v>
      </c>
      <c r="AB131" s="10">
        <v>24</v>
      </c>
      <c r="AC131" s="10">
        <v>55361</v>
      </c>
      <c r="AD131" s="10">
        <v>22</v>
      </c>
      <c r="AE131" s="10">
        <v>3160</v>
      </c>
      <c r="AF131" s="10">
        <v>25</v>
      </c>
      <c r="AG131" s="10">
        <v>98975</v>
      </c>
      <c r="AH131" s="10">
        <v>25</v>
      </c>
      <c r="AI131" s="10">
        <v>3825</v>
      </c>
      <c r="AJ131" s="10">
        <v>23</v>
      </c>
      <c r="AK131" s="10">
        <v>4324</v>
      </c>
      <c r="AL131" s="10">
        <v>25</v>
      </c>
      <c r="AM131" s="10">
        <v>3217</v>
      </c>
      <c r="AN131" s="10">
        <v>0</v>
      </c>
      <c r="AO131" s="10">
        <v>0</v>
      </c>
      <c r="AP131" s="10">
        <v>0</v>
      </c>
      <c r="AQ131" s="10">
        <v>0</v>
      </c>
      <c r="AR131" s="10">
        <v>25</v>
      </c>
      <c r="AS131" s="10">
        <v>306506</v>
      </c>
    </row>
    <row r="132" spans="1:45" ht="12">
      <c r="A132" s="1" t="s">
        <v>260</v>
      </c>
      <c r="B132" s="8" t="s">
        <v>275</v>
      </c>
      <c r="C132" s="13" t="s">
        <v>276</v>
      </c>
      <c r="D132" s="12" t="s">
        <v>61</v>
      </c>
      <c r="E132" s="10">
        <v>124</v>
      </c>
      <c r="F132" s="10">
        <v>614072</v>
      </c>
      <c r="G132" s="10">
        <v>124</v>
      </c>
      <c r="H132" s="10">
        <v>154291</v>
      </c>
      <c r="I132" s="10">
        <v>0</v>
      </c>
      <c r="J132" s="10">
        <v>0</v>
      </c>
      <c r="K132" s="10">
        <v>124</v>
      </c>
      <c r="L132" s="10">
        <v>339426</v>
      </c>
      <c r="M132" s="10">
        <v>124</v>
      </c>
      <c r="N132" s="10">
        <v>6200</v>
      </c>
      <c r="O132" s="10">
        <v>124</v>
      </c>
      <c r="P132" s="10">
        <v>4240</v>
      </c>
      <c r="Q132" s="10">
        <v>124</v>
      </c>
      <c r="R132" s="10">
        <v>10146</v>
      </c>
      <c r="S132" s="10">
        <v>0</v>
      </c>
      <c r="T132" s="10">
        <v>0</v>
      </c>
      <c r="U132" s="10">
        <v>0</v>
      </c>
      <c r="V132" s="10">
        <v>0</v>
      </c>
      <c r="W132" s="10">
        <v>124</v>
      </c>
      <c r="X132" s="10">
        <v>1128375</v>
      </c>
      <c r="Y132" s="6" t="s">
        <v>2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</row>
    <row r="133" spans="1:45" ht="12">
      <c r="A133" s="1" t="s">
        <v>260</v>
      </c>
      <c r="B133" s="8" t="s">
        <v>277</v>
      </c>
      <c r="C133" s="13" t="s">
        <v>278</v>
      </c>
      <c r="D133" s="12" t="s">
        <v>64</v>
      </c>
      <c r="E133" s="10">
        <v>883</v>
      </c>
      <c r="F133" s="10">
        <v>2694410</v>
      </c>
      <c r="G133" s="10">
        <v>936</v>
      </c>
      <c r="H133" s="10">
        <v>1257984</v>
      </c>
      <c r="I133" s="10">
        <v>883</v>
      </c>
      <c r="J133" s="10">
        <v>84768</v>
      </c>
      <c r="K133" s="10">
        <v>936</v>
      </c>
      <c r="L133" s="10">
        <v>2170282</v>
      </c>
      <c r="M133" s="10">
        <v>936</v>
      </c>
      <c r="N133" s="10">
        <v>282672</v>
      </c>
      <c r="O133" s="10">
        <v>936</v>
      </c>
      <c r="P133" s="10">
        <v>42120</v>
      </c>
      <c r="Q133" s="10">
        <v>936</v>
      </c>
      <c r="R133" s="10">
        <v>87946</v>
      </c>
      <c r="S133" s="10">
        <v>0</v>
      </c>
      <c r="T133" s="10">
        <v>0</v>
      </c>
      <c r="U133" s="10">
        <v>0</v>
      </c>
      <c r="V133" s="10">
        <v>0</v>
      </c>
      <c r="W133" s="10">
        <v>936</v>
      </c>
      <c r="X133" s="10">
        <v>6620182</v>
      </c>
      <c r="Y133" s="6" t="s">
        <v>2</v>
      </c>
      <c r="Z133" s="10">
        <v>37</v>
      </c>
      <c r="AA133" s="10">
        <v>153548</v>
      </c>
      <c r="AB133" s="10">
        <v>53</v>
      </c>
      <c r="AC133" s="10">
        <v>71232</v>
      </c>
      <c r="AD133" s="10">
        <v>37</v>
      </c>
      <c r="AE133" s="10">
        <v>3552</v>
      </c>
      <c r="AF133" s="10">
        <v>53</v>
      </c>
      <c r="AG133" s="10">
        <v>153675</v>
      </c>
      <c r="AH133" s="10">
        <v>53</v>
      </c>
      <c r="AI133" s="10">
        <v>16006</v>
      </c>
      <c r="AJ133" s="10">
        <v>53</v>
      </c>
      <c r="AK133" s="10">
        <v>2385</v>
      </c>
      <c r="AL133" s="10">
        <v>53</v>
      </c>
      <c r="AM133" s="10">
        <v>6267</v>
      </c>
      <c r="AN133" s="10">
        <v>0</v>
      </c>
      <c r="AO133" s="10">
        <v>0</v>
      </c>
      <c r="AP133" s="10">
        <v>0</v>
      </c>
      <c r="AQ133" s="10">
        <v>0</v>
      </c>
      <c r="AR133" s="10">
        <v>53</v>
      </c>
      <c r="AS133" s="10">
        <v>406665</v>
      </c>
    </row>
    <row r="134" spans="1:45" ht="12">
      <c r="A134" s="1" t="s">
        <v>279</v>
      </c>
      <c r="B134" s="8" t="s">
        <v>280</v>
      </c>
      <c r="C134" s="5" t="s">
        <v>281</v>
      </c>
      <c r="D134" s="9" t="s">
        <v>26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6" t="s">
        <v>2</v>
      </c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">
      <c r="A135" s="1" t="s">
        <v>279</v>
      </c>
      <c r="B135" s="8" t="s">
        <v>282</v>
      </c>
      <c r="C135" s="5" t="s">
        <v>283</v>
      </c>
      <c r="D135" s="12" t="s">
        <v>31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6" t="s">
        <v>2</v>
      </c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">
      <c r="A136" s="1" t="s">
        <v>279</v>
      </c>
      <c r="B136" s="8" t="s">
        <v>284</v>
      </c>
      <c r="C136" s="5" t="s">
        <v>285</v>
      </c>
      <c r="D136" s="12" t="s">
        <v>34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6" t="s">
        <v>2</v>
      </c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">
      <c r="A137" s="1" t="s">
        <v>279</v>
      </c>
      <c r="B137" s="8" t="s">
        <v>286</v>
      </c>
      <c r="C137" s="5" t="s">
        <v>287</v>
      </c>
      <c r="D137" s="12" t="s">
        <v>34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6" t="s">
        <v>2</v>
      </c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">
      <c r="A138" s="1" t="s">
        <v>279</v>
      </c>
      <c r="B138" s="8" t="s">
        <v>288</v>
      </c>
      <c r="C138" s="5" t="s">
        <v>289</v>
      </c>
      <c r="D138" s="12" t="s">
        <v>34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6" t="s">
        <v>2</v>
      </c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">
      <c r="A139" s="1" t="s">
        <v>279</v>
      </c>
      <c r="B139" s="8" t="s">
        <v>290</v>
      </c>
      <c r="C139" s="5" t="s">
        <v>291</v>
      </c>
      <c r="D139" s="12" t="s">
        <v>34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6" t="s">
        <v>2</v>
      </c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">
      <c r="A140" s="1" t="s">
        <v>279</v>
      </c>
      <c r="B140" s="8" t="s">
        <v>292</v>
      </c>
      <c r="C140" s="5" t="s">
        <v>293</v>
      </c>
      <c r="D140" s="12" t="s">
        <v>43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6" t="s">
        <v>2</v>
      </c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">
      <c r="A141" s="1" t="s">
        <v>279</v>
      </c>
      <c r="B141" s="8" t="s">
        <v>294</v>
      </c>
      <c r="C141" s="5" t="s">
        <v>295</v>
      </c>
      <c r="D141" s="12" t="s">
        <v>43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6" t="s">
        <v>2</v>
      </c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">
      <c r="A142" s="1" t="s">
        <v>279</v>
      </c>
      <c r="B142" s="8" t="s">
        <v>296</v>
      </c>
      <c r="C142" s="5" t="s">
        <v>297</v>
      </c>
      <c r="D142" s="12" t="s">
        <v>43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6" t="s">
        <v>2</v>
      </c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2">
      <c r="A143" s="1" t="s">
        <v>279</v>
      </c>
      <c r="B143" s="8" t="s">
        <v>298</v>
      </c>
      <c r="C143" s="5" t="s">
        <v>299</v>
      </c>
      <c r="D143" s="12" t="s">
        <v>43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6" t="s">
        <v>2</v>
      </c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">
      <c r="A144" s="1" t="s">
        <v>279</v>
      </c>
      <c r="B144" s="8" t="s">
        <v>300</v>
      </c>
      <c r="C144" s="5" t="s">
        <v>301</v>
      </c>
      <c r="D144" s="12" t="s">
        <v>52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6" t="s">
        <v>2</v>
      </c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">
      <c r="A145" s="1" t="s">
        <v>279</v>
      </c>
      <c r="B145" s="8" t="s">
        <v>302</v>
      </c>
      <c r="C145" s="5" t="s">
        <v>303</v>
      </c>
      <c r="D145" s="12" t="s">
        <v>52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6" t="s">
        <v>2</v>
      </c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2">
      <c r="A146" s="1" t="s">
        <v>279</v>
      </c>
      <c r="B146" s="8" t="s">
        <v>304</v>
      </c>
      <c r="C146" s="5" t="s">
        <v>305</v>
      </c>
      <c r="D146" s="12" t="s">
        <v>52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6" t="s">
        <v>2</v>
      </c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</row>
    <row r="147" spans="1:45" ht="12">
      <c r="A147" s="1" t="s">
        <v>279</v>
      </c>
      <c r="B147" s="8" t="s">
        <v>306</v>
      </c>
      <c r="C147" s="5" t="s">
        <v>307</v>
      </c>
      <c r="D147" s="12" t="s">
        <v>64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6" t="s">
        <v>2</v>
      </c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45" ht="12">
      <c r="A148" s="1" t="s">
        <v>279</v>
      </c>
      <c r="B148" s="8" t="s">
        <v>308</v>
      </c>
      <c r="C148" s="5" t="s">
        <v>309</v>
      </c>
      <c r="D148" s="12" t="s">
        <v>64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6" t="s">
        <v>2</v>
      </c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</row>
    <row r="149" spans="1:45" ht="12">
      <c r="A149" s="1" t="s">
        <v>279</v>
      </c>
      <c r="B149" s="8" t="s">
        <v>310</v>
      </c>
      <c r="C149" s="5" t="s">
        <v>311</v>
      </c>
      <c r="D149" s="12" t="s">
        <v>64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6" t="s">
        <v>2</v>
      </c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2">
      <c r="A150" s="1" t="s">
        <v>279</v>
      </c>
      <c r="B150" s="8" t="s">
        <v>312</v>
      </c>
      <c r="C150" s="5" t="s">
        <v>313</v>
      </c>
      <c r="D150" s="12" t="s">
        <v>64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6" t="s">
        <v>2</v>
      </c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">
      <c r="A151" s="1" t="s">
        <v>279</v>
      </c>
      <c r="B151" s="8" t="s">
        <v>314</v>
      </c>
      <c r="C151" s="5" t="s">
        <v>281</v>
      </c>
      <c r="D151" s="12" t="s">
        <v>315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0"/>
      <c r="X151" s="11"/>
      <c r="Y151" s="6" t="s">
        <v>2</v>
      </c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0"/>
      <c r="AS151" s="11"/>
    </row>
    <row r="152" spans="1:45" ht="12">
      <c r="A152" s="1" t="s">
        <v>279</v>
      </c>
      <c r="B152" s="8" t="s">
        <v>316</v>
      </c>
      <c r="C152" s="5" t="s">
        <v>317</v>
      </c>
      <c r="D152" s="12" t="s">
        <v>315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</row>
    <row r="153" spans="1:45" ht="12">
      <c r="A153" s="1" t="s">
        <v>318</v>
      </c>
      <c r="B153" s="8" t="s">
        <v>319</v>
      </c>
      <c r="C153" s="5" t="s">
        <v>320</v>
      </c>
      <c r="D153" s="12" t="s">
        <v>26</v>
      </c>
      <c r="E153" s="10">
        <v>1018</v>
      </c>
      <c r="F153" s="10">
        <v>5709836</v>
      </c>
      <c r="G153" s="10">
        <v>918</v>
      </c>
      <c r="H153" s="10">
        <v>2480436</v>
      </c>
      <c r="I153" s="11"/>
      <c r="J153" s="11"/>
      <c r="K153" s="10">
        <v>1018</v>
      </c>
      <c r="L153" s="10">
        <v>3519145</v>
      </c>
      <c r="M153" s="10">
        <v>1018</v>
      </c>
      <c r="N153" s="10">
        <v>380120</v>
      </c>
      <c r="O153" s="11"/>
      <c r="P153" s="11"/>
      <c r="Q153" s="10">
        <v>1018</v>
      </c>
      <c r="R153" s="10">
        <v>147825</v>
      </c>
      <c r="S153" s="10">
        <v>247</v>
      </c>
      <c r="T153" s="10">
        <v>302851</v>
      </c>
      <c r="U153" s="11"/>
      <c r="V153" s="11"/>
      <c r="W153" s="11"/>
      <c r="X153" s="10">
        <v>12540213</v>
      </c>
      <c r="Y153" s="6" t="s">
        <v>2</v>
      </c>
      <c r="Z153" s="10">
        <v>258</v>
      </c>
      <c r="AA153" s="10">
        <v>2235849</v>
      </c>
      <c r="AB153" s="10">
        <v>232</v>
      </c>
      <c r="AC153" s="10">
        <v>626864</v>
      </c>
      <c r="AD153" s="11"/>
      <c r="AE153" s="11"/>
      <c r="AF153" s="10">
        <v>258</v>
      </c>
      <c r="AG153" s="10">
        <v>1023163</v>
      </c>
      <c r="AH153" s="10">
        <v>258</v>
      </c>
      <c r="AI153" s="10">
        <v>134963</v>
      </c>
      <c r="AJ153" s="11"/>
      <c r="AK153" s="11"/>
      <c r="AL153" s="10">
        <v>258</v>
      </c>
      <c r="AM153" s="10">
        <v>52487</v>
      </c>
      <c r="AN153" s="10">
        <v>62</v>
      </c>
      <c r="AO153" s="10">
        <v>76662</v>
      </c>
      <c r="AP153" s="11"/>
      <c r="AQ153" s="11"/>
      <c r="AR153" s="11"/>
      <c r="AS153" s="10">
        <v>4149988</v>
      </c>
    </row>
    <row r="154" spans="1:45" ht="12">
      <c r="A154" s="1" t="s">
        <v>318</v>
      </c>
      <c r="B154" s="8" t="s">
        <v>321</v>
      </c>
      <c r="C154" s="5" t="s">
        <v>322</v>
      </c>
      <c r="D154" s="12" t="s">
        <v>34</v>
      </c>
      <c r="E154" s="10">
        <v>292</v>
      </c>
      <c r="F154" s="10">
        <v>1325831</v>
      </c>
      <c r="G154" s="10">
        <v>292</v>
      </c>
      <c r="H154" s="10">
        <v>788984</v>
      </c>
      <c r="I154" s="11"/>
      <c r="J154" s="11"/>
      <c r="K154" s="10">
        <v>292</v>
      </c>
      <c r="L154" s="10">
        <v>916662</v>
      </c>
      <c r="M154" s="10">
        <v>292</v>
      </c>
      <c r="N154" s="10">
        <v>94820</v>
      </c>
      <c r="O154" s="11"/>
      <c r="P154" s="11"/>
      <c r="Q154" s="10">
        <v>292</v>
      </c>
      <c r="R154" s="10">
        <v>36875</v>
      </c>
      <c r="S154" s="11"/>
      <c r="T154" s="11"/>
      <c r="U154" s="11"/>
      <c r="V154" s="11"/>
      <c r="W154" s="11"/>
      <c r="X154" s="10">
        <v>3163172</v>
      </c>
      <c r="Y154" s="6" t="s">
        <v>2</v>
      </c>
      <c r="Z154" s="10">
        <v>57</v>
      </c>
      <c r="AA154" s="10">
        <v>349471</v>
      </c>
      <c r="AB154" s="10">
        <v>57</v>
      </c>
      <c r="AC154" s="10">
        <v>154014</v>
      </c>
      <c r="AD154" s="11"/>
      <c r="AE154" s="11"/>
      <c r="AF154" s="10">
        <v>57</v>
      </c>
      <c r="AG154" s="10">
        <v>205844</v>
      </c>
      <c r="AH154" s="10">
        <v>57</v>
      </c>
      <c r="AI154" s="10">
        <v>24393</v>
      </c>
      <c r="AJ154" s="11"/>
      <c r="AK154" s="11"/>
      <c r="AL154" s="10">
        <v>57</v>
      </c>
      <c r="AM154" s="10">
        <v>9487</v>
      </c>
      <c r="AN154" s="11"/>
      <c r="AO154" s="11"/>
      <c r="AP154" s="11"/>
      <c r="AQ154" s="11"/>
      <c r="AR154" s="11"/>
      <c r="AS154" s="10">
        <v>743209</v>
      </c>
    </row>
    <row r="155" spans="1:45" ht="12">
      <c r="A155" s="1" t="s">
        <v>318</v>
      </c>
      <c r="B155" s="8" t="s">
        <v>323</v>
      </c>
      <c r="C155" s="5" t="s">
        <v>324</v>
      </c>
      <c r="D155" s="12" t="s">
        <v>43</v>
      </c>
      <c r="E155" s="10">
        <v>481</v>
      </c>
      <c r="F155" s="10">
        <v>2712375</v>
      </c>
      <c r="G155" s="10">
        <v>481</v>
      </c>
      <c r="H155" s="10">
        <v>1610232</v>
      </c>
      <c r="I155" s="11"/>
      <c r="J155" s="11"/>
      <c r="K155" s="10">
        <v>481</v>
      </c>
      <c r="L155" s="10">
        <v>1490255</v>
      </c>
      <c r="M155" s="10">
        <v>481</v>
      </c>
      <c r="N155" s="10">
        <v>79937</v>
      </c>
      <c r="O155" s="11"/>
      <c r="P155" s="11"/>
      <c r="Q155" s="10">
        <v>481</v>
      </c>
      <c r="R155" s="10">
        <v>123747</v>
      </c>
      <c r="S155" s="10">
        <v>46</v>
      </c>
      <c r="T155" s="10">
        <v>38790</v>
      </c>
      <c r="U155" s="11"/>
      <c r="V155" s="11"/>
      <c r="W155" s="11"/>
      <c r="X155" s="10">
        <v>6055336</v>
      </c>
      <c r="Y155" s="6" t="s">
        <v>2</v>
      </c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</row>
    <row r="156" spans="1:45" ht="12">
      <c r="A156" s="1" t="s">
        <v>318</v>
      </c>
      <c r="B156" s="8" t="s">
        <v>325</v>
      </c>
      <c r="C156" s="5" t="s">
        <v>326</v>
      </c>
      <c r="D156" s="12" t="s">
        <v>315</v>
      </c>
      <c r="E156" s="10">
        <v>54</v>
      </c>
      <c r="F156" s="10">
        <v>399236</v>
      </c>
      <c r="G156" s="10">
        <v>54</v>
      </c>
      <c r="H156" s="10">
        <v>145908</v>
      </c>
      <c r="I156" s="11"/>
      <c r="J156" s="11"/>
      <c r="K156" s="10">
        <v>54</v>
      </c>
      <c r="L156" s="10">
        <v>219251</v>
      </c>
      <c r="M156" s="10">
        <v>54</v>
      </c>
      <c r="N156" s="10">
        <v>21580</v>
      </c>
      <c r="O156" s="11"/>
      <c r="P156" s="11"/>
      <c r="Q156" s="10">
        <v>54</v>
      </c>
      <c r="R156" s="10">
        <v>5614</v>
      </c>
      <c r="S156" s="10">
        <v>8</v>
      </c>
      <c r="T156" s="10">
        <v>20800</v>
      </c>
      <c r="U156" s="11"/>
      <c r="V156" s="11"/>
      <c r="W156" s="11"/>
      <c r="X156" s="10">
        <v>812389</v>
      </c>
      <c r="Y156" s="6" t="s">
        <v>2</v>
      </c>
      <c r="Z156" s="10">
        <v>253</v>
      </c>
      <c r="AA156" s="10">
        <v>1768543</v>
      </c>
      <c r="AB156" s="10">
        <v>253</v>
      </c>
      <c r="AC156" s="10">
        <v>683606</v>
      </c>
      <c r="AD156" s="11"/>
      <c r="AE156" s="11"/>
      <c r="AF156" s="10">
        <v>253</v>
      </c>
      <c r="AG156" s="10">
        <v>1085170</v>
      </c>
      <c r="AH156" s="10">
        <v>253</v>
      </c>
      <c r="AI156" s="10">
        <v>49342</v>
      </c>
      <c r="AJ156" s="11"/>
      <c r="AK156" s="11"/>
      <c r="AL156" s="10">
        <v>253</v>
      </c>
      <c r="AM156" s="10">
        <v>53561</v>
      </c>
      <c r="AN156" s="10">
        <v>36</v>
      </c>
      <c r="AO156" s="10">
        <v>93600</v>
      </c>
      <c r="AP156" s="11"/>
      <c r="AQ156" s="11"/>
      <c r="AR156" s="11"/>
      <c r="AS156" s="10">
        <v>3733822</v>
      </c>
    </row>
    <row r="157" spans="1:45" ht="12">
      <c r="A157" s="1" t="s">
        <v>318</v>
      </c>
      <c r="B157" s="8" t="s">
        <v>327</v>
      </c>
      <c r="C157" s="5" t="s">
        <v>328</v>
      </c>
      <c r="D157" s="12" t="s">
        <v>43</v>
      </c>
      <c r="E157" s="10">
        <v>204</v>
      </c>
      <c r="F157" s="10">
        <v>493936</v>
      </c>
      <c r="G157" s="10">
        <v>204</v>
      </c>
      <c r="H157" s="10">
        <v>1771440</v>
      </c>
      <c r="I157" s="11"/>
      <c r="J157" s="11"/>
      <c r="K157" s="10">
        <v>204</v>
      </c>
      <c r="L157" s="10">
        <v>651521</v>
      </c>
      <c r="M157" s="10">
        <v>204</v>
      </c>
      <c r="N157" s="10">
        <v>23028</v>
      </c>
      <c r="O157" s="11"/>
      <c r="P157" s="11"/>
      <c r="Q157" s="10">
        <v>204</v>
      </c>
      <c r="R157" s="10">
        <v>28918</v>
      </c>
      <c r="S157" s="11"/>
      <c r="T157" s="11"/>
      <c r="U157" s="11"/>
      <c r="V157" s="11"/>
      <c r="W157" s="11"/>
      <c r="X157" s="10">
        <v>2968843</v>
      </c>
      <c r="Y157" s="6" t="s">
        <v>2</v>
      </c>
      <c r="Z157" s="10">
        <v>26</v>
      </c>
      <c r="AA157" s="10">
        <v>87479</v>
      </c>
      <c r="AB157" s="10">
        <v>26</v>
      </c>
      <c r="AC157" s="10">
        <v>300022</v>
      </c>
      <c r="AD157" s="11"/>
      <c r="AE157" s="11"/>
      <c r="AF157" s="10">
        <v>26</v>
      </c>
      <c r="AG157" s="10">
        <v>99501</v>
      </c>
      <c r="AH157" s="10">
        <v>26</v>
      </c>
      <c r="AI157" s="10">
        <v>3900</v>
      </c>
      <c r="AJ157" s="11"/>
      <c r="AK157" s="11"/>
      <c r="AL157" s="10">
        <v>26</v>
      </c>
      <c r="AM157" s="10">
        <v>4897</v>
      </c>
      <c r="AN157" s="11"/>
      <c r="AO157" s="11"/>
      <c r="AP157" s="11"/>
      <c r="AQ157" s="11"/>
      <c r="AR157" s="11"/>
      <c r="AS157" s="10">
        <v>495799</v>
      </c>
    </row>
    <row r="158" spans="1:45" ht="12">
      <c r="A158" s="1" t="s">
        <v>318</v>
      </c>
      <c r="B158" s="8" t="s">
        <v>329</v>
      </c>
      <c r="C158" s="5" t="s">
        <v>330</v>
      </c>
      <c r="D158" s="12" t="s">
        <v>43</v>
      </c>
      <c r="E158" s="10">
        <v>170</v>
      </c>
      <c r="F158" s="10">
        <v>879091</v>
      </c>
      <c r="G158" s="10">
        <v>170</v>
      </c>
      <c r="H158" s="10">
        <v>523772</v>
      </c>
      <c r="I158" s="11"/>
      <c r="J158" s="11"/>
      <c r="K158" s="10">
        <v>170</v>
      </c>
      <c r="L158" s="10">
        <v>670137</v>
      </c>
      <c r="M158" s="10">
        <v>170</v>
      </c>
      <c r="N158" s="10">
        <v>22504</v>
      </c>
      <c r="O158" s="11"/>
      <c r="P158" s="11"/>
      <c r="Q158" s="10">
        <v>170</v>
      </c>
      <c r="R158" s="10">
        <v>8525</v>
      </c>
      <c r="S158" s="10">
        <v>170</v>
      </c>
      <c r="T158" s="10">
        <v>63781</v>
      </c>
      <c r="U158" s="11"/>
      <c r="V158" s="11"/>
      <c r="W158" s="11"/>
      <c r="X158" s="10">
        <v>2167810</v>
      </c>
      <c r="Y158" s="6" t="s">
        <v>2</v>
      </c>
      <c r="Z158" s="10">
        <v>5</v>
      </c>
      <c r="AA158" s="10">
        <v>21786</v>
      </c>
      <c r="AB158" s="10">
        <v>5</v>
      </c>
      <c r="AC158" s="10">
        <v>15103</v>
      </c>
      <c r="AD158" s="11"/>
      <c r="AE158" s="11"/>
      <c r="AF158" s="10">
        <v>5</v>
      </c>
      <c r="AG158" s="10">
        <v>20506</v>
      </c>
      <c r="AH158" s="10">
        <v>5</v>
      </c>
      <c r="AI158" s="10">
        <v>698</v>
      </c>
      <c r="AJ158" s="11"/>
      <c r="AK158" s="11"/>
      <c r="AL158" s="10">
        <v>5</v>
      </c>
      <c r="AM158" s="10">
        <v>251</v>
      </c>
      <c r="AN158" s="10">
        <v>5</v>
      </c>
      <c r="AO158" s="10">
        <v>1876</v>
      </c>
      <c r="AP158" s="11"/>
      <c r="AQ158" s="11"/>
      <c r="AR158" s="11"/>
      <c r="AS158" s="10">
        <v>60220</v>
      </c>
    </row>
    <row r="159" spans="1:45" ht="12">
      <c r="A159" s="1" t="s">
        <v>318</v>
      </c>
      <c r="B159" s="8" t="s">
        <v>331</v>
      </c>
      <c r="C159" s="5" t="s">
        <v>332</v>
      </c>
      <c r="D159" s="12" t="s">
        <v>43</v>
      </c>
      <c r="E159" s="10">
        <v>112</v>
      </c>
      <c r="F159" s="10">
        <v>88138</v>
      </c>
      <c r="G159" s="10">
        <v>112</v>
      </c>
      <c r="H159" s="10">
        <v>330186</v>
      </c>
      <c r="I159" s="11"/>
      <c r="J159" s="11"/>
      <c r="K159" s="10">
        <v>112</v>
      </c>
      <c r="L159" s="10">
        <v>357454</v>
      </c>
      <c r="M159" s="10">
        <v>112</v>
      </c>
      <c r="N159" s="10">
        <v>16821</v>
      </c>
      <c r="O159" s="11"/>
      <c r="P159" s="11"/>
      <c r="Q159" s="10">
        <v>112</v>
      </c>
      <c r="R159" s="10">
        <v>17638</v>
      </c>
      <c r="S159" s="10">
        <v>112</v>
      </c>
      <c r="T159" s="10">
        <v>17127</v>
      </c>
      <c r="U159" s="11"/>
      <c r="V159" s="11"/>
      <c r="W159" s="11"/>
      <c r="X159" s="10">
        <v>827364</v>
      </c>
      <c r="Y159" s="6" t="s">
        <v>2</v>
      </c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</row>
    <row r="160" spans="1:45" ht="12">
      <c r="A160" s="1" t="s">
        <v>318</v>
      </c>
      <c r="B160" s="8" t="s">
        <v>333</v>
      </c>
      <c r="C160" s="5" t="s">
        <v>334</v>
      </c>
      <c r="D160" s="12" t="s">
        <v>43</v>
      </c>
      <c r="E160" s="10">
        <v>216</v>
      </c>
      <c r="F160" s="10">
        <v>1146077</v>
      </c>
      <c r="G160" s="10">
        <v>216</v>
      </c>
      <c r="H160" s="10">
        <v>583632</v>
      </c>
      <c r="I160" s="11"/>
      <c r="J160" s="11"/>
      <c r="K160" s="10">
        <v>233</v>
      </c>
      <c r="L160" s="10">
        <v>709405</v>
      </c>
      <c r="M160" s="10">
        <v>233</v>
      </c>
      <c r="N160" s="10">
        <v>68624</v>
      </c>
      <c r="O160" s="11"/>
      <c r="P160" s="11"/>
      <c r="Q160" s="10">
        <v>233</v>
      </c>
      <c r="R160" s="10">
        <v>26687</v>
      </c>
      <c r="S160" s="10">
        <v>42</v>
      </c>
      <c r="T160" s="10">
        <v>46199</v>
      </c>
      <c r="U160" s="11"/>
      <c r="V160" s="11"/>
      <c r="W160" s="11"/>
      <c r="X160" s="10">
        <v>2580624</v>
      </c>
      <c r="Y160" s="6" t="s">
        <v>2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</row>
    <row r="161" spans="1:45" ht="12">
      <c r="A161" s="1" t="s">
        <v>318</v>
      </c>
      <c r="B161" s="8" t="s">
        <v>335</v>
      </c>
      <c r="C161" s="5" t="s">
        <v>336</v>
      </c>
      <c r="D161" s="12" t="s">
        <v>43</v>
      </c>
      <c r="E161" s="10">
        <v>202</v>
      </c>
      <c r="F161" s="10">
        <v>1028838</v>
      </c>
      <c r="G161" s="10">
        <v>202</v>
      </c>
      <c r="H161" s="10">
        <v>708050</v>
      </c>
      <c r="I161" s="11"/>
      <c r="J161" s="11"/>
      <c r="K161" s="10">
        <v>232</v>
      </c>
      <c r="L161" s="10">
        <v>609678</v>
      </c>
      <c r="M161" s="10">
        <v>232</v>
      </c>
      <c r="N161" s="10">
        <v>67004</v>
      </c>
      <c r="O161" s="11"/>
      <c r="P161" s="11"/>
      <c r="Q161" s="10">
        <v>232</v>
      </c>
      <c r="R161" s="10">
        <v>20796</v>
      </c>
      <c r="S161" s="10">
        <v>202</v>
      </c>
      <c r="T161" s="10">
        <v>48535</v>
      </c>
      <c r="U161" s="11"/>
      <c r="V161" s="11"/>
      <c r="W161" s="11"/>
      <c r="X161" s="10">
        <v>2482901</v>
      </c>
      <c r="Y161" s="6" t="s">
        <v>2</v>
      </c>
      <c r="Z161" s="10">
        <v>4</v>
      </c>
      <c r="AA161" s="10">
        <v>19375</v>
      </c>
      <c r="AB161" s="10">
        <v>4</v>
      </c>
      <c r="AC161" s="10">
        <v>14021</v>
      </c>
      <c r="AD161" s="11"/>
      <c r="AE161" s="11"/>
      <c r="AF161" s="10">
        <v>4</v>
      </c>
      <c r="AG161" s="10">
        <v>15111</v>
      </c>
      <c r="AH161" s="10">
        <v>4</v>
      </c>
      <c r="AI161" s="10">
        <v>1451</v>
      </c>
      <c r="AJ161" s="11"/>
      <c r="AK161" s="11"/>
      <c r="AL161" s="10">
        <v>4</v>
      </c>
      <c r="AM161" s="10">
        <v>359</v>
      </c>
      <c r="AN161" s="10">
        <v>4</v>
      </c>
      <c r="AO161" s="10">
        <v>961</v>
      </c>
      <c r="AP161" s="11"/>
      <c r="AQ161" s="11"/>
      <c r="AR161" s="11"/>
      <c r="AS161" s="10">
        <v>51278</v>
      </c>
    </row>
    <row r="162" spans="1:45" ht="12">
      <c r="A162" s="1" t="s">
        <v>318</v>
      </c>
      <c r="B162" s="8" t="s">
        <v>337</v>
      </c>
      <c r="C162" s="5" t="s">
        <v>338</v>
      </c>
      <c r="D162" s="12" t="s">
        <v>315</v>
      </c>
      <c r="E162" s="10">
        <v>1</v>
      </c>
      <c r="F162" s="10">
        <v>2066</v>
      </c>
      <c r="G162" s="10">
        <v>1</v>
      </c>
      <c r="H162" s="10">
        <v>1675</v>
      </c>
      <c r="I162" s="11"/>
      <c r="J162" s="11"/>
      <c r="K162" s="10">
        <v>1</v>
      </c>
      <c r="L162" s="10">
        <v>2180</v>
      </c>
      <c r="M162" s="10">
        <v>1</v>
      </c>
      <c r="N162" s="10">
        <v>37</v>
      </c>
      <c r="O162" s="11"/>
      <c r="P162" s="11"/>
      <c r="Q162" s="10">
        <v>1</v>
      </c>
      <c r="R162" s="10">
        <v>48</v>
      </c>
      <c r="S162" s="11"/>
      <c r="T162" s="11"/>
      <c r="U162" s="11"/>
      <c r="V162" s="11"/>
      <c r="W162" s="11"/>
      <c r="X162" s="10">
        <v>6006</v>
      </c>
      <c r="Y162" s="6" t="s">
        <v>2</v>
      </c>
      <c r="Z162" s="10">
        <v>17</v>
      </c>
      <c r="AA162" s="10">
        <v>49780</v>
      </c>
      <c r="AB162" s="10">
        <v>15</v>
      </c>
      <c r="AC162" s="10">
        <v>34134</v>
      </c>
      <c r="AD162" s="11"/>
      <c r="AE162" s="11"/>
      <c r="AF162" s="10">
        <v>17</v>
      </c>
      <c r="AG162" s="10">
        <v>45617</v>
      </c>
      <c r="AH162" s="10">
        <v>17</v>
      </c>
      <c r="AI162" s="10">
        <v>775</v>
      </c>
      <c r="AJ162" s="11"/>
      <c r="AK162" s="11"/>
      <c r="AL162" s="10">
        <v>17</v>
      </c>
      <c r="AM162" s="10">
        <v>1014</v>
      </c>
      <c r="AN162" s="10">
        <v>1</v>
      </c>
      <c r="AO162" s="10">
        <v>405</v>
      </c>
      <c r="AP162" s="11"/>
      <c r="AQ162" s="11"/>
      <c r="AR162" s="11"/>
      <c r="AS162" s="10">
        <v>131725</v>
      </c>
    </row>
    <row r="163" spans="1:45" ht="12">
      <c r="A163" s="1" t="s">
        <v>318</v>
      </c>
      <c r="B163" s="8" t="s">
        <v>339</v>
      </c>
      <c r="C163" s="5" t="s">
        <v>340</v>
      </c>
      <c r="D163" s="12" t="s">
        <v>61</v>
      </c>
      <c r="E163" s="10">
        <v>71</v>
      </c>
      <c r="F163" s="10">
        <v>289213</v>
      </c>
      <c r="G163" s="10">
        <v>71</v>
      </c>
      <c r="H163" s="10">
        <v>191842</v>
      </c>
      <c r="I163" s="11"/>
      <c r="J163" s="11"/>
      <c r="K163" s="10">
        <v>71</v>
      </c>
      <c r="L163" s="10">
        <v>192380</v>
      </c>
      <c r="M163" s="10">
        <v>71</v>
      </c>
      <c r="N163" s="10">
        <v>18558</v>
      </c>
      <c r="O163" s="11"/>
      <c r="P163" s="11"/>
      <c r="Q163" s="10">
        <v>71</v>
      </c>
      <c r="R163" s="10">
        <v>7216</v>
      </c>
      <c r="S163" s="10">
        <v>3</v>
      </c>
      <c r="T163" s="10">
        <v>4926</v>
      </c>
      <c r="U163" s="11"/>
      <c r="V163" s="11"/>
      <c r="W163" s="11"/>
      <c r="X163" s="10">
        <v>704135</v>
      </c>
      <c r="Y163" s="6" t="s">
        <v>2</v>
      </c>
      <c r="Z163" s="10">
        <v>37</v>
      </c>
      <c r="AA163" s="10">
        <v>168835</v>
      </c>
      <c r="AB163" s="10">
        <v>38</v>
      </c>
      <c r="AC163" s="10">
        <v>102676</v>
      </c>
      <c r="AD163" s="11"/>
      <c r="AE163" s="11"/>
      <c r="AF163" s="10">
        <v>38</v>
      </c>
      <c r="AG163" s="10">
        <v>128428</v>
      </c>
      <c r="AH163" s="10">
        <v>38</v>
      </c>
      <c r="AI163" s="10">
        <v>13277</v>
      </c>
      <c r="AJ163" s="11"/>
      <c r="AK163" s="11"/>
      <c r="AL163" s="10">
        <v>38</v>
      </c>
      <c r="AM163" s="10">
        <v>5164</v>
      </c>
      <c r="AN163" s="10">
        <v>4</v>
      </c>
      <c r="AO163" s="10">
        <v>7989</v>
      </c>
      <c r="AP163" s="11"/>
      <c r="AQ163" s="11"/>
      <c r="AR163" s="11"/>
      <c r="AS163" s="10">
        <v>426369</v>
      </c>
    </row>
    <row r="164" spans="1:45" ht="12">
      <c r="A164" s="1" t="s">
        <v>318</v>
      </c>
      <c r="B164" s="8" t="s">
        <v>341</v>
      </c>
      <c r="C164" s="5" t="s">
        <v>342</v>
      </c>
      <c r="D164" s="12" t="s">
        <v>61</v>
      </c>
      <c r="E164" s="10">
        <v>93</v>
      </c>
      <c r="F164" s="10">
        <v>340379</v>
      </c>
      <c r="G164" s="10">
        <v>83</v>
      </c>
      <c r="H164" s="10">
        <v>303624</v>
      </c>
      <c r="I164" s="11"/>
      <c r="J164" s="11"/>
      <c r="K164" s="10">
        <v>93</v>
      </c>
      <c r="L164" s="10">
        <v>272056</v>
      </c>
      <c r="M164" s="10">
        <v>93</v>
      </c>
      <c r="N164" s="10">
        <v>25612</v>
      </c>
      <c r="O164" s="11"/>
      <c r="P164" s="11"/>
      <c r="Q164" s="10">
        <v>93</v>
      </c>
      <c r="R164" s="10">
        <v>7386</v>
      </c>
      <c r="S164" s="10">
        <v>5</v>
      </c>
      <c r="T164" s="10">
        <v>12000</v>
      </c>
      <c r="U164" s="11"/>
      <c r="V164" s="11"/>
      <c r="W164" s="11"/>
      <c r="X164" s="10">
        <v>961057</v>
      </c>
      <c r="Y164" s="6" t="s">
        <v>2</v>
      </c>
      <c r="Z164" s="10">
        <v>4</v>
      </c>
      <c r="AA164" s="10">
        <v>32035</v>
      </c>
      <c r="AB164" s="10">
        <v>3</v>
      </c>
      <c r="AC164" s="10">
        <v>10020</v>
      </c>
      <c r="AD164" s="11"/>
      <c r="AE164" s="11"/>
      <c r="AF164" s="10">
        <v>4</v>
      </c>
      <c r="AG164" s="10">
        <v>16824</v>
      </c>
      <c r="AH164" s="10">
        <v>4</v>
      </c>
      <c r="AI164" s="10">
        <v>1641</v>
      </c>
      <c r="AJ164" s="11"/>
      <c r="AK164" s="11"/>
      <c r="AL164" s="10">
        <v>4</v>
      </c>
      <c r="AM164" s="10">
        <v>321</v>
      </c>
      <c r="AN164" s="11"/>
      <c r="AO164" s="11"/>
      <c r="AP164" s="11"/>
      <c r="AQ164" s="11"/>
      <c r="AR164" s="11"/>
      <c r="AS164" s="10">
        <v>60841</v>
      </c>
    </row>
    <row r="165" spans="1:45" ht="12">
      <c r="A165" s="1" t="s">
        <v>318</v>
      </c>
      <c r="B165" s="8" t="s">
        <v>343</v>
      </c>
      <c r="C165" s="5" t="s">
        <v>344</v>
      </c>
      <c r="D165" s="12" t="s">
        <v>52</v>
      </c>
      <c r="E165" s="10">
        <v>100</v>
      </c>
      <c r="F165" s="10">
        <v>601616</v>
      </c>
      <c r="G165" s="10">
        <v>96</v>
      </c>
      <c r="H165" s="10">
        <v>298432</v>
      </c>
      <c r="I165" s="11"/>
      <c r="J165" s="11"/>
      <c r="K165" s="10">
        <v>100</v>
      </c>
      <c r="L165" s="10">
        <v>327806</v>
      </c>
      <c r="M165" s="10">
        <v>100</v>
      </c>
      <c r="N165" s="10">
        <v>5762</v>
      </c>
      <c r="O165" s="10">
        <v>31</v>
      </c>
      <c r="P165" s="10">
        <v>3051</v>
      </c>
      <c r="Q165" s="10">
        <v>100</v>
      </c>
      <c r="R165" s="10">
        <v>9234</v>
      </c>
      <c r="S165" s="10">
        <v>5</v>
      </c>
      <c r="T165" s="10">
        <v>4594</v>
      </c>
      <c r="U165" s="11"/>
      <c r="V165" s="11"/>
      <c r="W165" s="11"/>
      <c r="X165" s="10">
        <v>1250495</v>
      </c>
      <c r="Y165" s="6" t="s">
        <v>2</v>
      </c>
      <c r="Z165" s="10">
        <v>1</v>
      </c>
      <c r="AA165" s="10">
        <v>7083</v>
      </c>
      <c r="AB165" s="10">
        <v>1</v>
      </c>
      <c r="AC165" s="10">
        <v>3503</v>
      </c>
      <c r="AD165" s="11"/>
      <c r="AE165" s="11"/>
      <c r="AF165" s="10">
        <v>1</v>
      </c>
      <c r="AG165" s="10">
        <v>4055</v>
      </c>
      <c r="AH165" s="10">
        <v>1</v>
      </c>
      <c r="AI165" s="10">
        <v>85</v>
      </c>
      <c r="AJ165" s="11"/>
      <c r="AK165" s="11"/>
      <c r="AL165" s="10">
        <v>1</v>
      </c>
      <c r="AM165" s="10">
        <v>119</v>
      </c>
      <c r="AN165" s="11"/>
      <c r="AO165" s="11"/>
      <c r="AP165" s="11"/>
      <c r="AQ165" s="11"/>
      <c r="AR165" s="11"/>
      <c r="AS165" s="10">
        <v>14845</v>
      </c>
    </row>
    <row r="166" spans="1:45" ht="12">
      <c r="A166" s="1" t="s">
        <v>318</v>
      </c>
      <c r="B166" s="8" t="s">
        <v>345</v>
      </c>
      <c r="C166" s="5" t="s">
        <v>346</v>
      </c>
      <c r="D166" s="12" t="s">
        <v>64</v>
      </c>
      <c r="E166" s="10">
        <v>63</v>
      </c>
      <c r="F166" s="10">
        <v>323159</v>
      </c>
      <c r="G166" s="10">
        <v>63</v>
      </c>
      <c r="H166" s="10">
        <v>103938</v>
      </c>
      <c r="I166" s="10">
        <v>63</v>
      </c>
      <c r="J166" s="10">
        <v>10617</v>
      </c>
      <c r="K166" s="10">
        <v>63</v>
      </c>
      <c r="L166" s="10">
        <v>169211</v>
      </c>
      <c r="M166" s="10">
        <v>63</v>
      </c>
      <c r="N166" s="10">
        <v>8260</v>
      </c>
      <c r="O166" s="11"/>
      <c r="P166" s="11"/>
      <c r="Q166" s="10">
        <v>63</v>
      </c>
      <c r="R166" s="10">
        <v>8626</v>
      </c>
      <c r="S166" s="10">
        <v>18</v>
      </c>
      <c r="T166" s="10">
        <v>4319</v>
      </c>
      <c r="U166" s="11"/>
      <c r="V166" s="11"/>
      <c r="W166" s="11"/>
      <c r="X166" s="10">
        <f aca="true" t="shared" si="0" ref="X166:X185">V166+T166+R166+P166+N166+L166+J166+H166+F166</f>
        <v>628130</v>
      </c>
      <c r="Y166" s="6" t="s">
        <v>2</v>
      </c>
      <c r="Z166" s="10">
        <v>18</v>
      </c>
      <c r="AA166" s="10">
        <v>104374</v>
      </c>
      <c r="AB166" s="10">
        <v>18</v>
      </c>
      <c r="AC166" s="10">
        <v>40621</v>
      </c>
      <c r="AD166" s="10">
        <v>18</v>
      </c>
      <c r="AE166" s="10">
        <v>3429</v>
      </c>
      <c r="AF166" s="10">
        <v>18</v>
      </c>
      <c r="AG166" s="10">
        <v>54652</v>
      </c>
      <c r="AH166" s="10">
        <v>18</v>
      </c>
      <c r="AI166" s="10">
        <v>2642</v>
      </c>
      <c r="AJ166" s="11"/>
      <c r="AK166" s="11"/>
      <c r="AL166" s="10">
        <v>18</v>
      </c>
      <c r="AM166" s="10">
        <v>2786</v>
      </c>
      <c r="AN166" s="10">
        <v>5</v>
      </c>
      <c r="AO166" s="10">
        <v>1382</v>
      </c>
      <c r="AP166" s="11"/>
      <c r="AQ166" s="11"/>
      <c r="AR166" s="11"/>
      <c r="AS166" s="10">
        <v>209886</v>
      </c>
    </row>
    <row r="167" spans="1:45" ht="12">
      <c r="A167" s="1" t="s">
        <v>318</v>
      </c>
      <c r="B167" s="8" t="s">
        <v>347</v>
      </c>
      <c r="C167" s="5" t="s">
        <v>348</v>
      </c>
      <c r="D167" s="12" t="s">
        <v>64</v>
      </c>
      <c r="E167" s="10">
        <v>191</v>
      </c>
      <c r="F167" s="10">
        <v>1003523</v>
      </c>
      <c r="G167" s="10">
        <v>170</v>
      </c>
      <c r="H167" s="10">
        <v>624102</v>
      </c>
      <c r="I167" s="10">
        <v>191</v>
      </c>
      <c r="J167" s="10">
        <v>18567</v>
      </c>
      <c r="K167" s="10">
        <v>191</v>
      </c>
      <c r="L167" s="10">
        <v>617185</v>
      </c>
      <c r="M167" s="11"/>
      <c r="N167" s="11"/>
      <c r="O167" s="10">
        <v>177</v>
      </c>
      <c r="P167" s="10">
        <v>33528</v>
      </c>
      <c r="Q167" s="10">
        <v>191</v>
      </c>
      <c r="R167" s="10">
        <v>2428</v>
      </c>
      <c r="S167" s="10">
        <v>104</v>
      </c>
      <c r="T167" s="10">
        <v>71295</v>
      </c>
      <c r="U167" s="11"/>
      <c r="V167" s="11"/>
      <c r="W167" s="11"/>
      <c r="X167" s="10">
        <f t="shared" si="0"/>
        <v>2370628</v>
      </c>
      <c r="Y167" s="6" t="s">
        <v>2</v>
      </c>
      <c r="Z167" s="10">
        <v>6</v>
      </c>
      <c r="AA167" s="10">
        <v>23446</v>
      </c>
      <c r="AB167" s="10">
        <v>4</v>
      </c>
      <c r="AC167" s="10">
        <v>8948</v>
      </c>
      <c r="AD167" s="10">
        <v>6</v>
      </c>
      <c r="AE167" s="10">
        <v>601</v>
      </c>
      <c r="AF167" s="10">
        <v>6</v>
      </c>
      <c r="AG167" s="10">
        <v>20007</v>
      </c>
      <c r="AH167" s="11"/>
      <c r="AI167" s="11"/>
      <c r="AJ167" s="10">
        <v>6</v>
      </c>
      <c r="AK167" s="10">
        <v>1165</v>
      </c>
      <c r="AL167" s="10">
        <v>6</v>
      </c>
      <c r="AM167" s="10">
        <v>79</v>
      </c>
      <c r="AN167" s="10">
        <v>5</v>
      </c>
      <c r="AO167" s="10">
        <v>3556</v>
      </c>
      <c r="AP167" s="11"/>
      <c r="AQ167" s="11"/>
      <c r="AR167" s="11"/>
      <c r="AS167" s="10">
        <v>57802</v>
      </c>
    </row>
    <row r="168" spans="1:45" ht="12">
      <c r="A168" s="1" t="s">
        <v>318</v>
      </c>
      <c r="B168" s="8" t="s">
        <v>349</v>
      </c>
      <c r="C168" s="5" t="s">
        <v>350</v>
      </c>
      <c r="D168" s="12" t="s">
        <v>64</v>
      </c>
      <c r="E168" s="10">
        <v>119</v>
      </c>
      <c r="F168" s="10">
        <v>657704</v>
      </c>
      <c r="G168" s="10">
        <v>119</v>
      </c>
      <c r="H168" s="10">
        <v>448797</v>
      </c>
      <c r="I168" s="11"/>
      <c r="J168" s="11"/>
      <c r="K168" s="10">
        <v>119</v>
      </c>
      <c r="L168" s="10">
        <v>291922</v>
      </c>
      <c r="M168" s="10">
        <v>119</v>
      </c>
      <c r="N168" s="10">
        <v>8988</v>
      </c>
      <c r="O168" s="11"/>
      <c r="P168" s="11"/>
      <c r="Q168" s="11"/>
      <c r="R168" s="11"/>
      <c r="S168" s="11"/>
      <c r="T168" s="11"/>
      <c r="U168" s="11"/>
      <c r="V168" s="11"/>
      <c r="W168" s="11"/>
      <c r="X168" s="10">
        <f t="shared" si="0"/>
        <v>1407411</v>
      </c>
      <c r="Y168" s="6" t="s">
        <v>2</v>
      </c>
      <c r="Z168" s="10">
        <v>2</v>
      </c>
      <c r="AA168" s="10">
        <v>15346</v>
      </c>
      <c r="AB168" s="10">
        <v>2</v>
      </c>
      <c r="AC168" s="10">
        <v>10471</v>
      </c>
      <c r="AD168" s="11"/>
      <c r="AE168" s="11"/>
      <c r="AF168" s="10">
        <v>2</v>
      </c>
      <c r="AG168" s="10">
        <v>6811</v>
      </c>
      <c r="AH168" s="10">
        <v>2</v>
      </c>
      <c r="AI168" s="10">
        <v>210</v>
      </c>
      <c r="AJ168" s="11"/>
      <c r="AK168" s="11"/>
      <c r="AL168" s="11"/>
      <c r="AM168" s="11"/>
      <c r="AN168" s="11"/>
      <c r="AO168" s="11"/>
      <c r="AP168" s="11"/>
      <c r="AQ168" s="11"/>
      <c r="AR168" s="11"/>
      <c r="AS168" s="10">
        <v>32838</v>
      </c>
    </row>
    <row r="169" spans="1:45" ht="12">
      <c r="A169" s="1" t="s">
        <v>318</v>
      </c>
      <c r="B169" s="8" t="s">
        <v>351</v>
      </c>
      <c r="C169" s="5" t="s">
        <v>352</v>
      </c>
      <c r="D169" s="12" t="s">
        <v>64</v>
      </c>
      <c r="E169" s="10">
        <v>190</v>
      </c>
      <c r="F169" s="10">
        <v>1281512</v>
      </c>
      <c r="G169" s="10">
        <v>144</v>
      </c>
      <c r="H169" s="10">
        <v>689994</v>
      </c>
      <c r="I169" s="10">
        <v>129</v>
      </c>
      <c r="J169" s="10">
        <v>23508</v>
      </c>
      <c r="K169" s="10">
        <v>191</v>
      </c>
      <c r="L169" s="10">
        <v>610528</v>
      </c>
      <c r="M169" s="10">
        <v>191</v>
      </c>
      <c r="N169" s="10">
        <v>15962</v>
      </c>
      <c r="O169" s="10">
        <v>183</v>
      </c>
      <c r="P169" s="10">
        <v>24032</v>
      </c>
      <c r="Q169" s="10">
        <v>191</v>
      </c>
      <c r="R169" s="10">
        <v>14367</v>
      </c>
      <c r="S169" s="10">
        <v>16</v>
      </c>
      <c r="T169" s="10">
        <v>15000</v>
      </c>
      <c r="U169" s="11"/>
      <c r="V169" s="11"/>
      <c r="W169" s="11"/>
      <c r="X169" s="10">
        <f t="shared" si="0"/>
        <v>2674903</v>
      </c>
      <c r="Y169" s="6" t="s">
        <v>2</v>
      </c>
      <c r="Z169" s="10">
        <v>24</v>
      </c>
      <c r="AA169" s="10">
        <v>126804</v>
      </c>
      <c r="AB169" s="10">
        <v>17</v>
      </c>
      <c r="AC169" s="10">
        <v>69194</v>
      </c>
      <c r="AD169" s="11"/>
      <c r="AE169" s="11"/>
      <c r="AF169" s="10">
        <v>24</v>
      </c>
      <c r="AG169" s="10">
        <v>70287</v>
      </c>
      <c r="AH169" s="10">
        <v>24</v>
      </c>
      <c r="AI169" s="10">
        <v>1838</v>
      </c>
      <c r="AJ169" s="10">
        <v>24</v>
      </c>
      <c r="AK169" s="10">
        <v>3218</v>
      </c>
      <c r="AL169" s="10">
        <v>24</v>
      </c>
      <c r="AM169" s="10">
        <v>1654</v>
      </c>
      <c r="AN169" s="11"/>
      <c r="AO169" s="11"/>
      <c r="AP169" s="11"/>
      <c r="AQ169" s="11"/>
      <c r="AR169" s="11"/>
      <c r="AS169" s="10">
        <v>272995</v>
      </c>
    </row>
    <row r="170" spans="1:45" ht="12">
      <c r="A170" s="1" t="s">
        <v>318</v>
      </c>
      <c r="B170" s="8" t="s">
        <v>353</v>
      </c>
      <c r="C170" s="5" t="s">
        <v>354</v>
      </c>
      <c r="D170" s="12" t="s">
        <v>64</v>
      </c>
      <c r="E170" s="10">
        <v>32</v>
      </c>
      <c r="F170" s="10">
        <v>160311</v>
      </c>
      <c r="G170" s="10">
        <v>25</v>
      </c>
      <c r="H170" s="10">
        <v>50097</v>
      </c>
      <c r="I170" s="10">
        <v>33</v>
      </c>
      <c r="J170" s="10">
        <v>5368</v>
      </c>
      <c r="K170" s="10">
        <v>33</v>
      </c>
      <c r="L170" s="10">
        <v>102664</v>
      </c>
      <c r="M170" s="11"/>
      <c r="N170" s="11"/>
      <c r="O170" s="10">
        <v>33</v>
      </c>
      <c r="P170" s="10">
        <v>3355</v>
      </c>
      <c r="Q170" s="10">
        <v>33</v>
      </c>
      <c r="R170" s="10">
        <v>6844</v>
      </c>
      <c r="S170" s="10">
        <v>4</v>
      </c>
      <c r="T170" s="10">
        <v>2638</v>
      </c>
      <c r="U170" s="11"/>
      <c r="V170" s="11"/>
      <c r="W170" s="11"/>
      <c r="X170" s="10">
        <f t="shared" si="0"/>
        <v>331277</v>
      </c>
      <c r="Y170" s="6" t="s">
        <v>2</v>
      </c>
      <c r="Z170" s="10">
        <v>10</v>
      </c>
      <c r="AA170" s="10">
        <v>35427</v>
      </c>
      <c r="AB170" s="10">
        <v>8</v>
      </c>
      <c r="AC170" s="10">
        <v>16031</v>
      </c>
      <c r="AD170" s="10">
        <v>10</v>
      </c>
      <c r="AE170" s="10">
        <v>1491</v>
      </c>
      <c r="AF170" s="10">
        <v>10</v>
      </c>
      <c r="AG170" s="10">
        <v>28510</v>
      </c>
      <c r="AH170" s="11"/>
      <c r="AI170" s="11"/>
      <c r="AJ170" s="10">
        <v>10</v>
      </c>
      <c r="AK170" s="10">
        <v>932</v>
      </c>
      <c r="AL170" s="10">
        <v>10</v>
      </c>
      <c r="AM170" s="10">
        <v>1901</v>
      </c>
      <c r="AN170" s="11"/>
      <c r="AO170" s="11"/>
      <c r="AP170" s="11"/>
      <c r="AQ170" s="11"/>
      <c r="AR170" s="11"/>
      <c r="AS170" s="10">
        <v>84292</v>
      </c>
    </row>
    <row r="171" spans="1:45" ht="12">
      <c r="A171" s="1" t="s">
        <v>318</v>
      </c>
      <c r="B171" s="8" t="s">
        <v>355</v>
      </c>
      <c r="C171" s="5" t="s">
        <v>356</v>
      </c>
      <c r="D171" s="12" t="s">
        <v>64</v>
      </c>
      <c r="E171" s="10">
        <v>68</v>
      </c>
      <c r="F171" s="10">
        <v>306868</v>
      </c>
      <c r="G171" s="10">
        <v>58</v>
      </c>
      <c r="H171" s="10">
        <v>231363</v>
      </c>
      <c r="I171" s="10">
        <v>68</v>
      </c>
      <c r="J171" s="10">
        <v>6989</v>
      </c>
      <c r="K171" s="10">
        <v>68</v>
      </c>
      <c r="L171" s="10">
        <v>198030</v>
      </c>
      <c r="M171" s="11"/>
      <c r="N171" s="11"/>
      <c r="O171" s="10">
        <v>68</v>
      </c>
      <c r="P171" s="10">
        <v>12305</v>
      </c>
      <c r="Q171" s="10">
        <v>68</v>
      </c>
      <c r="R171" s="10">
        <v>4401</v>
      </c>
      <c r="S171" s="10">
        <v>22</v>
      </c>
      <c r="T171" s="10">
        <v>14328</v>
      </c>
      <c r="U171" s="11"/>
      <c r="V171" s="11"/>
      <c r="W171" s="11"/>
      <c r="X171" s="10">
        <f t="shared" si="0"/>
        <v>774284</v>
      </c>
      <c r="Y171" s="6" t="s">
        <v>2</v>
      </c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</row>
    <row r="172" spans="1:45" ht="12">
      <c r="A172" s="1" t="s">
        <v>318</v>
      </c>
      <c r="B172" s="8" t="s">
        <v>357</v>
      </c>
      <c r="C172" s="5" t="s">
        <v>358</v>
      </c>
      <c r="D172" s="12" t="s">
        <v>64</v>
      </c>
      <c r="E172" s="10">
        <v>30</v>
      </c>
      <c r="F172" s="10">
        <v>132772</v>
      </c>
      <c r="G172" s="10">
        <v>30</v>
      </c>
      <c r="H172" s="10">
        <v>93240</v>
      </c>
      <c r="I172" s="10">
        <v>30</v>
      </c>
      <c r="J172" s="10">
        <v>4125</v>
      </c>
      <c r="K172" s="10">
        <v>30</v>
      </c>
      <c r="L172" s="10">
        <v>82402</v>
      </c>
      <c r="M172" s="10">
        <v>30</v>
      </c>
      <c r="N172" s="10">
        <v>2693</v>
      </c>
      <c r="O172" s="10">
        <v>30</v>
      </c>
      <c r="P172" s="10">
        <v>6646</v>
      </c>
      <c r="Q172" s="10">
        <v>30</v>
      </c>
      <c r="R172" s="10">
        <v>4309</v>
      </c>
      <c r="S172" s="10">
        <v>2</v>
      </c>
      <c r="T172" s="10">
        <v>540</v>
      </c>
      <c r="U172" s="11"/>
      <c r="V172" s="11"/>
      <c r="W172" s="11"/>
      <c r="X172" s="10">
        <f t="shared" si="0"/>
        <v>326727</v>
      </c>
      <c r="Y172" s="6" t="s">
        <v>2</v>
      </c>
      <c r="Z172" s="10">
        <v>12</v>
      </c>
      <c r="AA172" s="10">
        <v>55269</v>
      </c>
      <c r="AB172" s="10">
        <v>12</v>
      </c>
      <c r="AC172" s="10">
        <v>37296</v>
      </c>
      <c r="AD172" s="10">
        <v>12</v>
      </c>
      <c r="AE172" s="10">
        <v>1830</v>
      </c>
      <c r="AF172" s="10">
        <v>12</v>
      </c>
      <c r="AG172" s="10">
        <v>36745</v>
      </c>
      <c r="AH172" s="10">
        <v>12</v>
      </c>
      <c r="AI172" s="10">
        <v>1194</v>
      </c>
      <c r="AJ172" s="10">
        <v>12</v>
      </c>
      <c r="AK172" s="10">
        <v>2947</v>
      </c>
      <c r="AL172" s="10">
        <v>12</v>
      </c>
      <c r="AM172" s="10">
        <v>1910</v>
      </c>
      <c r="AN172" s="10">
        <v>1</v>
      </c>
      <c r="AO172" s="10">
        <v>540</v>
      </c>
      <c r="AP172" s="11"/>
      <c r="AQ172" s="11"/>
      <c r="AR172" s="11"/>
      <c r="AS172" s="10">
        <v>137731</v>
      </c>
    </row>
    <row r="173" spans="1:45" ht="12">
      <c r="A173" s="1" t="s">
        <v>318</v>
      </c>
      <c r="B173" s="8" t="s">
        <v>359</v>
      </c>
      <c r="C173" s="5" t="s">
        <v>360</v>
      </c>
      <c r="D173" s="12" t="s">
        <v>64</v>
      </c>
      <c r="E173" s="10">
        <v>50</v>
      </c>
      <c r="F173" s="10">
        <v>317740</v>
      </c>
      <c r="G173" s="10">
        <v>46</v>
      </c>
      <c r="H173" s="10">
        <v>197998</v>
      </c>
      <c r="I173" s="11"/>
      <c r="J173" s="11"/>
      <c r="K173" s="10">
        <v>50</v>
      </c>
      <c r="L173" s="10">
        <v>149032</v>
      </c>
      <c r="M173" s="11"/>
      <c r="N173" s="11"/>
      <c r="O173" s="10">
        <v>40</v>
      </c>
      <c r="P173" s="10">
        <v>5213</v>
      </c>
      <c r="Q173" s="10">
        <v>49</v>
      </c>
      <c r="R173" s="10">
        <v>12987</v>
      </c>
      <c r="S173" s="11"/>
      <c r="T173" s="11"/>
      <c r="U173" s="11"/>
      <c r="V173" s="11"/>
      <c r="W173" s="11"/>
      <c r="X173" s="10">
        <f t="shared" si="0"/>
        <v>682970</v>
      </c>
      <c r="Y173" s="6" t="s">
        <v>2</v>
      </c>
      <c r="Z173" s="10">
        <v>8</v>
      </c>
      <c r="AA173" s="10">
        <v>66987</v>
      </c>
      <c r="AB173" s="10">
        <v>8</v>
      </c>
      <c r="AC173" s="10">
        <v>38251</v>
      </c>
      <c r="AD173" s="11"/>
      <c r="AE173" s="11"/>
      <c r="AF173" s="10">
        <v>8</v>
      </c>
      <c r="AG173" s="10">
        <v>30844</v>
      </c>
      <c r="AH173" s="11"/>
      <c r="AI173" s="11"/>
      <c r="AJ173" s="10">
        <v>6</v>
      </c>
      <c r="AK173" s="10">
        <v>800</v>
      </c>
      <c r="AL173" s="10">
        <v>8</v>
      </c>
      <c r="AM173" s="10">
        <v>2851</v>
      </c>
      <c r="AN173" s="11"/>
      <c r="AO173" s="11"/>
      <c r="AP173" s="11"/>
      <c r="AQ173" s="11"/>
      <c r="AR173" s="11"/>
      <c r="AS173" s="10">
        <v>139733</v>
      </c>
    </row>
    <row r="174" spans="1:45" ht="12">
      <c r="A174" s="1" t="s">
        <v>318</v>
      </c>
      <c r="B174" s="8" t="s">
        <v>361</v>
      </c>
      <c r="C174" s="5" t="s">
        <v>362</v>
      </c>
      <c r="D174" s="12" t="s">
        <v>64</v>
      </c>
      <c r="E174" s="10">
        <v>151</v>
      </c>
      <c r="F174" s="10">
        <v>976961</v>
      </c>
      <c r="G174" s="10">
        <v>137</v>
      </c>
      <c r="H174" s="10">
        <v>622297</v>
      </c>
      <c r="I174" s="11"/>
      <c r="J174" s="11"/>
      <c r="K174" s="10">
        <v>153</v>
      </c>
      <c r="L174" s="10">
        <v>510571</v>
      </c>
      <c r="M174" s="11"/>
      <c r="N174" s="11"/>
      <c r="O174" s="10">
        <v>153</v>
      </c>
      <c r="P174" s="10">
        <v>20105</v>
      </c>
      <c r="Q174" s="11"/>
      <c r="R174" s="11"/>
      <c r="S174" s="10">
        <v>19</v>
      </c>
      <c r="T174" s="10">
        <v>4642</v>
      </c>
      <c r="U174" s="11"/>
      <c r="V174" s="11"/>
      <c r="W174" s="11"/>
      <c r="X174" s="10">
        <f t="shared" si="0"/>
        <v>2134576</v>
      </c>
      <c r="Y174" s="6" t="s">
        <v>2</v>
      </c>
      <c r="Z174" s="10">
        <v>14</v>
      </c>
      <c r="AA174" s="10">
        <v>126042</v>
      </c>
      <c r="AB174" s="10">
        <v>14</v>
      </c>
      <c r="AC174" s="10">
        <v>68148</v>
      </c>
      <c r="AD174" s="11"/>
      <c r="AE174" s="11"/>
      <c r="AF174" s="10">
        <v>14</v>
      </c>
      <c r="AG174" s="10">
        <v>54151</v>
      </c>
      <c r="AH174" s="11"/>
      <c r="AI174" s="11"/>
      <c r="AJ174" s="10">
        <v>13</v>
      </c>
      <c r="AK174" s="10">
        <v>1733</v>
      </c>
      <c r="AL174" s="11"/>
      <c r="AM174" s="11"/>
      <c r="AN174" s="10">
        <v>2</v>
      </c>
      <c r="AO174" s="10">
        <v>788</v>
      </c>
      <c r="AP174" s="11"/>
      <c r="AQ174" s="11"/>
      <c r="AR174" s="11"/>
      <c r="AS174" s="10">
        <v>250862</v>
      </c>
    </row>
    <row r="175" spans="1:45" ht="12">
      <c r="A175" s="1" t="s">
        <v>318</v>
      </c>
      <c r="B175" s="8" t="s">
        <v>363</v>
      </c>
      <c r="C175" s="5" t="s">
        <v>364</v>
      </c>
      <c r="D175" s="12" t="s">
        <v>64</v>
      </c>
      <c r="E175" s="10">
        <v>61</v>
      </c>
      <c r="F175" s="10">
        <v>245559</v>
      </c>
      <c r="G175" s="10">
        <v>61</v>
      </c>
      <c r="H175" s="10">
        <v>205299</v>
      </c>
      <c r="I175" s="10">
        <v>61</v>
      </c>
      <c r="J175" s="10">
        <v>7587</v>
      </c>
      <c r="K175" s="10">
        <v>61</v>
      </c>
      <c r="L175" s="10">
        <v>175889</v>
      </c>
      <c r="M175" s="11"/>
      <c r="N175" s="11"/>
      <c r="O175" s="10">
        <v>61</v>
      </c>
      <c r="P175" s="10">
        <v>13243</v>
      </c>
      <c r="Q175" s="10">
        <v>61</v>
      </c>
      <c r="R175" s="10">
        <v>9657</v>
      </c>
      <c r="S175" s="11"/>
      <c r="T175" s="11"/>
      <c r="U175" s="11"/>
      <c r="V175" s="11"/>
      <c r="W175" s="11"/>
      <c r="X175" s="10">
        <f t="shared" si="0"/>
        <v>657234</v>
      </c>
      <c r="Y175" s="6" t="s">
        <v>2</v>
      </c>
      <c r="Z175" s="10">
        <v>5</v>
      </c>
      <c r="AA175" s="10">
        <v>31913</v>
      </c>
      <c r="AB175" s="10">
        <v>5</v>
      </c>
      <c r="AC175" s="10">
        <v>32430</v>
      </c>
      <c r="AD175" s="10">
        <v>5</v>
      </c>
      <c r="AE175" s="10">
        <v>791</v>
      </c>
      <c r="AF175" s="10">
        <v>5</v>
      </c>
      <c r="AG175" s="10">
        <v>18339</v>
      </c>
      <c r="AH175" s="11"/>
      <c r="AI175" s="11"/>
      <c r="AJ175" s="10">
        <v>5</v>
      </c>
      <c r="AK175" s="10">
        <v>1391</v>
      </c>
      <c r="AL175" s="10">
        <v>5</v>
      </c>
      <c r="AM175" s="10">
        <v>1007</v>
      </c>
      <c r="AN175" s="11"/>
      <c r="AO175" s="11"/>
      <c r="AP175" s="11"/>
      <c r="AQ175" s="11"/>
      <c r="AR175" s="11"/>
      <c r="AS175" s="10">
        <v>85871</v>
      </c>
    </row>
    <row r="176" spans="1:45" ht="12">
      <c r="A176" s="1" t="s">
        <v>318</v>
      </c>
      <c r="B176" s="8" t="s">
        <v>365</v>
      </c>
      <c r="C176" s="5" t="s">
        <v>366</v>
      </c>
      <c r="D176" s="12" t="s">
        <v>64</v>
      </c>
      <c r="E176" s="10">
        <v>14</v>
      </c>
      <c r="F176" s="10">
        <v>47350</v>
      </c>
      <c r="G176" s="10">
        <v>15</v>
      </c>
      <c r="H176" s="10">
        <v>55754</v>
      </c>
      <c r="I176" s="10">
        <v>15</v>
      </c>
      <c r="J176" s="10">
        <v>1977</v>
      </c>
      <c r="K176" s="10">
        <v>15</v>
      </c>
      <c r="L176" s="10">
        <v>32184</v>
      </c>
      <c r="M176" s="10">
        <v>15</v>
      </c>
      <c r="N176" s="10">
        <v>8414</v>
      </c>
      <c r="O176" s="11"/>
      <c r="P176" s="11"/>
      <c r="Q176" s="10">
        <v>15</v>
      </c>
      <c r="R176" s="10">
        <v>631</v>
      </c>
      <c r="S176" s="11"/>
      <c r="T176" s="11"/>
      <c r="U176" s="11"/>
      <c r="V176" s="11"/>
      <c r="W176" s="11"/>
      <c r="X176" s="10">
        <f t="shared" si="0"/>
        <v>146310</v>
      </c>
      <c r="Y176" s="6" t="s">
        <v>2</v>
      </c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2">
      <c r="A177" s="1" t="s">
        <v>318</v>
      </c>
      <c r="B177" s="8" t="s">
        <v>367</v>
      </c>
      <c r="C177" s="5" t="s">
        <v>368</v>
      </c>
      <c r="D177" s="12" t="s">
        <v>64</v>
      </c>
      <c r="E177" s="10">
        <v>48</v>
      </c>
      <c r="F177" s="10">
        <v>280417</v>
      </c>
      <c r="G177" s="10">
        <v>48</v>
      </c>
      <c r="H177" s="10">
        <v>163260</v>
      </c>
      <c r="I177" s="10">
        <v>48</v>
      </c>
      <c r="J177" s="10">
        <v>5696</v>
      </c>
      <c r="K177" s="10">
        <v>48</v>
      </c>
      <c r="L177" s="10">
        <v>145310</v>
      </c>
      <c r="M177" s="11"/>
      <c r="N177" s="11"/>
      <c r="O177" s="10">
        <v>48</v>
      </c>
      <c r="P177" s="10">
        <v>2160</v>
      </c>
      <c r="Q177" s="10">
        <v>48</v>
      </c>
      <c r="R177" s="10">
        <v>6077</v>
      </c>
      <c r="S177" s="10">
        <v>5</v>
      </c>
      <c r="T177" s="10">
        <v>1737</v>
      </c>
      <c r="U177" s="11"/>
      <c r="V177" s="11"/>
      <c r="W177" s="11"/>
      <c r="X177" s="10">
        <f t="shared" si="0"/>
        <v>604657</v>
      </c>
      <c r="Y177" s="6" t="s">
        <v>2</v>
      </c>
      <c r="Z177" s="10">
        <v>7</v>
      </c>
      <c r="AA177" s="10">
        <v>50311</v>
      </c>
      <c r="AB177" s="10">
        <v>7</v>
      </c>
      <c r="AC177" s="10">
        <v>23338</v>
      </c>
      <c r="AD177" s="10">
        <v>7</v>
      </c>
      <c r="AE177" s="10">
        <v>1068</v>
      </c>
      <c r="AF177" s="10">
        <v>7</v>
      </c>
      <c r="AG177" s="10">
        <v>26729</v>
      </c>
      <c r="AH177" s="11"/>
      <c r="AI177" s="11"/>
      <c r="AJ177" s="10">
        <v>7</v>
      </c>
      <c r="AK177" s="10">
        <v>313</v>
      </c>
      <c r="AL177" s="10">
        <v>7</v>
      </c>
      <c r="AM177" s="10">
        <v>1140</v>
      </c>
      <c r="AN177" s="10">
        <v>3</v>
      </c>
      <c r="AO177" s="10">
        <v>2210</v>
      </c>
      <c r="AP177" s="11"/>
      <c r="AQ177" s="11"/>
      <c r="AR177" s="11"/>
      <c r="AS177" s="10">
        <v>105109</v>
      </c>
    </row>
    <row r="178" spans="1:45" ht="12">
      <c r="A178" s="1" t="s">
        <v>318</v>
      </c>
      <c r="B178" s="8" t="s">
        <v>369</v>
      </c>
      <c r="C178" s="5" t="s">
        <v>370</v>
      </c>
      <c r="D178" s="12" t="s">
        <v>64</v>
      </c>
      <c r="E178" s="10">
        <v>66</v>
      </c>
      <c r="F178" s="10">
        <v>406557</v>
      </c>
      <c r="G178" s="10">
        <v>64</v>
      </c>
      <c r="H178" s="10">
        <v>270131</v>
      </c>
      <c r="I178" s="10">
        <v>62</v>
      </c>
      <c r="J178" s="10">
        <v>4418</v>
      </c>
      <c r="K178" s="10">
        <v>66</v>
      </c>
      <c r="L178" s="10">
        <v>222880</v>
      </c>
      <c r="M178" s="10">
        <v>66</v>
      </c>
      <c r="N178" s="10">
        <v>8316</v>
      </c>
      <c r="O178" s="10">
        <v>63</v>
      </c>
      <c r="P178" s="10">
        <v>14883</v>
      </c>
      <c r="Q178" s="10">
        <v>66</v>
      </c>
      <c r="R178" s="10">
        <v>9906</v>
      </c>
      <c r="S178" s="11"/>
      <c r="T178" s="11"/>
      <c r="U178" s="11"/>
      <c r="V178" s="11"/>
      <c r="W178" s="11"/>
      <c r="X178" s="10">
        <f t="shared" si="0"/>
        <v>937091</v>
      </c>
      <c r="Y178" s="6" t="s">
        <v>2</v>
      </c>
      <c r="Z178" s="10">
        <v>16</v>
      </c>
      <c r="AA178" s="10">
        <v>83106</v>
      </c>
      <c r="AB178" s="10">
        <v>16</v>
      </c>
      <c r="AC178" s="10">
        <v>79946</v>
      </c>
      <c r="AD178" s="10">
        <v>16</v>
      </c>
      <c r="AE178" s="10">
        <v>1500</v>
      </c>
      <c r="AF178" s="10">
        <v>16</v>
      </c>
      <c r="AG178" s="10">
        <v>56104</v>
      </c>
      <c r="AH178" s="10">
        <v>16</v>
      </c>
      <c r="AI178" s="10">
        <v>2016</v>
      </c>
      <c r="AJ178" s="10">
        <v>16</v>
      </c>
      <c r="AK178" s="10">
        <v>3501</v>
      </c>
      <c r="AL178" s="10">
        <v>16</v>
      </c>
      <c r="AM178" s="10">
        <v>2530</v>
      </c>
      <c r="AN178" s="11"/>
      <c r="AO178" s="11"/>
      <c r="AP178" s="11"/>
      <c r="AQ178" s="11"/>
      <c r="AR178" s="11"/>
      <c r="AS178" s="10">
        <v>228703</v>
      </c>
    </row>
    <row r="179" spans="1:45" ht="12">
      <c r="A179" s="1" t="s">
        <v>318</v>
      </c>
      <c r="B179" s="8" t="s">
        <v>371</v>
      </c>
      <c r="C179" s="5" t="s">
        <v>372</v>
      </c>
      <c r="D179" s="12" t="s">
        <v>64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0">
        <v>65</v>
      </c>
      <c r="P179" s="10">
        <v>14287</v>
      </c>
      <c r="Q179" s="11"/>
      <c r="R179" s="11"/>
      <c r="S179" s="11"/>
      <c r="T179" s="11"/>
      <c r="U179" s="11"/>
      <c r="V179" s="11"/>
      <c r="W179" s="11"/>
      <c r="X179" s="10">
        <f t="shared" si="0"/>
        <v>14287</v>
      </c>
      <c r="Y179" s="6" t="s">
        <v>2</v>
      </c>
      <c r="Z179" s="10">
        <v>12</v>
      </c>
      <c r="AA179" s="10">
        <v>67937</v>
      </c>
      <c r="AB179" s="10">
        <v>12</v>
      </c>
      <c r="AC179" s="10">
        <v>41704</v>
      </c>
      <c r="AD179" s="10">
        <v>12</v>
      </c>
      <c r="AE179" s="10">
        <v>1774</v>
      </c>
      <c r="AF179" s="10">
        <v>12</v>
      </c>
      <c r="AG179" s="10">
        <v>45250</v>
      </c>
      <c r="AH179" s="11"/>
      <c r="AI179" s="11"/>
      <c r="AJ179" s="10">
        <v>12</v>
      </c>
      <c r="AK179" s="10">
        <v>3410</v>
      </c>
      <c r="AL179" s="10">
        <v>12</v>
      </c>
      <c r="AM179" s="10">
        <v>3174</v>
      </c>
      <c r="AN179" s="11"/>
      <c r="AO179" s="11"/>
      <c r="AP179" s="11"/>
      <c r="AQ179" s="11"/>
      <c r="AR179" s="11"/>
      <c r="AS179" s="10">
        <v>163249</v>
      </c>
    </row>
    <row r="180" spans="1:45" ht="12">
      <c r="A180" s="1" t="s">
        <v>318</v>
      </c>
      <c r="B180" s="8" t="s">
        <v>373</v>
      </c>
      <c r="C180" s="5" t="s">
        <v>75</v>
      </c>
      <c r="D180" s="12" t="s">
        <v>75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0">
        <f t="shared" si="0"/>
        <v>0</v>
      </c>
      <c r="Y180" s="6" t="s">
        <v>2</v>
      </c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2">
      <c r="A181" s="1" t="s">
        <v>318</v>
      </c>
      <c r="B181" s="8" t="s">
        <v>374</v>
      </c>
      <c r="C181" s="5" t="s">
        <v>375</v>
      </c>
      <c r="D181" s="12" t="s">
        <v>64</v>
      </c>
      <c r="E181" s="10">
        <v>54</v>
      </c>
      <c r="F181" s="10">
        <v>237573</v>
      </c>
      <c r="G181" s="10">
        <v>48</v>
      </c>
      <c r="H181" s="10">
        <v>226107</v>
      </c>
      <c r="I181" s="10">
        <v>53</v>
      </c>
      <c r="J181" s="10">
        <v>5725</v>
      </c>
      <c r="K181" s="10">
        <v>54</v>
      </c>
      <c r="L181" s="10">
        <v>176209</v>
      </c>
      <c r="M181" s="11"/>
      <c r="N181" s="11"/>
      <c r="O181" s="10">
        <v>53</v>
      </c>
      <c r="P181" s="10">
        <v>12977</v>
      </c>
      <c r="Q181" s="11"/>
      <c r="R181" s="11"/>
      <c r="S181" s="11"/>
      <c r="T181" s="11"/>
      <c r="U181" s="11"/>
      <c r="V181" s="11"/>
      <c r="W181" s="11"/>
      <c r="X181" s="10">
        <f t="shared" si="0"/>
        <v>658591</v>
      </c>
      <c r="Y181" s="6" t="s">
        <v>2</v>
      </c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45" ht="12">
      <c r="A182" s="1" t="s">
        <v>318</v>
      </c>
      <c r="B182" s="8" t="s">
        <v>376</v>
      </c>
      <c r="C182" s="5" t="s">
        <v>377</v>
      </c>
      <c r="D182" s="12" t="s">
        <v>64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0">
        <f t="shared" si="0"/>
        <v>0</v>
      </c>
      <c r="Y182" s="6" t="s">
        <v>2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</row>
    <row r="183" spans="1:45" ht="12">
      <c r="A183" s="1" t="s">
        <v>318</v>
      </c>
      <c r="B183" s="8" t="s">
        <v>378</v>
      </c>
      <c r="C183" s="8" t="s">
        <v>379</v>
      </c>
      <c r="D183" s="12" t="s">
        <v>64</v>
      </c>
      <c r="E183" s="10">
        <v>80</v>
      </c>
      <c r="F183" s="10">
        <v>441093</v>
      </c>
      <c r="G183" s="10">
        <v>68</v>
      </c>
      <c r="H183" s="10">
        <v>291066</v>
      </c>
      <c r="I183" s="10">
        <v>74</v>
      </c>
      <c r="J183" s="10">
        <v>8523</v>
      </c>
      <c r="K183" s="10">
        <v>80</v>
      </c>
      <c r="L183" s="10">
        <v>275872</v>
      </c>
      <c r="M183" s="11"/>
      <c r="N183" s="11"/>
      <c r="O183" s="10">
        <v>74</v>
      </c>
      <c r="P183" s="10">
        <v>19606</v>
      </c>
      <c r="Q183" s="11"/>
      <c r="R183" s="11"/>
      <c r="S183" s="11"/>
      <c r="T183" s="11"/>
      <c r="U183" s="11"/>
      <c r="V183" s="11"/>
      <c r="W183" s="11"/>
      <c r="X183" s="10">
        <f t="shared" si="0"/>
        <v>1036160</v>
      </c>
      <c r="Y183" s="6" t="s">
        <v>2</v>
      </c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</row>
    <row r="184" spans="1:45" ht="12">
      <c r="A184" s="1" t="s">
        <v>318</v>
      </c>
      <c r="B184" s="8" t="s">
        <v>380</v>
      </c>
      <c r="C184" s="5" t="s">
        <v>381</v>
      </c>
      <c r="D184" s="12" t="s">
        <v>64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0">
        <v>208</v>
      </c>
      <c r="P184" s="10">
        <v>44469</v>
      </c>
      <c r="Q184" s="11"/>
      <c r="R184" s="11"/>
      <c r="S184" s="11"/>
      <c r="T184" s="11"/>
      <c r="U184" s="11"/>
      <c r="V184" s="11"/>
      <c r="W184" s="11"/>
      <c r="X184" s="10">
        <f t="shared" si="0"/>
        <v>44469</v>
      </c>
      <c r="Y184" s="6" t="s">
        <v>2</v>
      </c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</row>
    <row r="185" spans="1:45" ht="12">
      <c r="A185" s="1" t="s">
        <v>318</v>
      </c>
      <c r="B185" s="8" t="s">
        <v>382</v>
      </c>
      <c r="C185" s="5" t="s">
        <v>383</v>
      </c>
      <c r="D185" s="12" t="s">
        <v>64</v>
      </c>
      <c r="E185" s="10">
        <v>15</v>
      </c>
      <c r="F185" s="10">
        <v>88863</v>
      </c>
      <c r="G185" s="10">
        <v>49</v>
      </c>
      <c r="H185" s="10">
        <v>54731</v>
      </c>
      <c r="I185" s="10">
        <v>26</v>
      </c>
      <c r="J185" s="10">
        <v>4741</v>
      </c>
      <c r="K185" s="10">
        <v>26</v>
      </c>
      <c r="L185" s="10">
        <v>69738</v>
      </c>
      <c r="M185" s="11"/>
      <c r="N185" s="11"/>
      <c r="O185" s="10">
        <v>26</v>
      </c>
      <c r="P185" s="10">
        <v>3078</v>
      </c>
      <c r="Q185" s="10">
        <v>26</v>
      </c>
      <c r="R185" s="10">
        <v>2860</v>
      </c>
      <c r="S185" s="10">
        <v>4</v>
      </c>
      <c r="T185" s="10">
        <v>5640</v>
      </c>
      <c r="U185" s="11"/>
      <c r="V185" s="11"/>
      <c r="W185" s="11"/>
      <c r="X185" s="10">
        <f t="shared" si="0"/>
        <v>229651</v>
      </c>
      <c r="Y185" s="6" t="s">
        <v>2</v>
      </c>
      <c r="Z185" s="10">
        <v>4</v>
      </c>
      <c r="AA185" s="10">
        <v>26992</v>
      </c>
      <c r="AB185" s="10">
        <v>8</v>
      </c>
      <c r="AC185" s="10">
        <v>10748</v>
      </c>
      <c r="AD185" s="10">
        <v>4</v>
      </c>
      <c r="AE185" s="10">
        <v>918</v>
      </c>
      <c r="AF185" s="10">
        <v>4</v>
      </c>
      <c r="AG185" s="10">
        <v>12327</v>
      </c>
      <c r="AH185" s="11"/>
      <c r="AI185" s="11"/>
      <c r="AJ185" s="10">
        <v>4</v>
      </c>
      <c r="AK185" s="10">
        <v>585</v>
      </c>
      <c r="AL185" s="10">
        <v>4</v>
      </c>
      <c r="AM185" s="10">
        <v>440</v>
      </c>
      <c r="AN185" s="10">
        <v>1</v>
      </c>
      <c r="AO185" s="10">
        <v>141</v>
      </c>
      <c r="AP185" s="11"/>
      <c r="AQ185" s="11"/>
      <c r="AR185" s="11"/>
      <c r="AS185" s="10">
        <v>52151</v>
      </c>
    </row>
    <row r="186" spans="1:45" ht="12">
      <c r="A186" s="1" t="s">
        <v>384</v>
      </c>
      <c r="B186" s="8" t="s">
        <v>327</v>
      </c>
      <c r="C186" s="5" t="s">
        <v>385</v>
      </c>
      <c r="D186" s="9" t="s">
        <v>26</v>
      </c>
      <c r="E186" s="10">
        <v>369</v>
      </c>
      <c r="F186" s="11">
        <v>1514562</v>
      </c>
      <c r="G186" s="10">
        <v>368</v>
      </c>
      <c r="H186" s="10">
        <v>490464</v>
      </c>
      <c r="I186" s="10">
        <v>0</v>
      </c>
      <c r="J186" s="10">
        <v>0</v>
      </c>
      <c r="K186" s="10">
        <v>369</v>
      </c>
      <c r="L186" s="10">
        <v>1161146</v>
      </c>
      <c r="M186" s="10">
        <v>369</v>
      </c>
      <c r="N186" s="10">
        <v>22140</v>
      </c>
      <c r="O186" s="10">
        <v>280</v>
      </c>
      <c r="P186" s="10">
        <v>18001</v>
      </c>
      <c r="Q186" s="10">
        <v>369</v>
      </c>
      <c r="R186" s="10">
        <v>37287</v>
      </c>
      <c r="S186" s="10">
        <v>57</v>
      </c>
      <c r="T186" s="10">
        <v>28236</v>
      </c>
      <c r="U186" s="10">
        <v>0</v>
      </c>
      <c r="V186" s="10">
        <v>0</v>
      </c>
      <c r="W186" s="11"/>
      <c r="X186" s="10">
        <v>3271836</v>
      </c>
      <c r="Y186" s="6" t="s">
        <v>2</v>
      </c>
      <c r="Z186" s="10">
        <v>299</v>
      </c>
      <c r="AA186" s="10">
        <v>1659020</v>
      </c>
      <c r="AB186" s="10">
        <v>188</v>
      </c>
      <c r="AC186" s="10">
        <v>288768</v>
      </c>
      <c r="AD186" s="10">
        <v>0</v>
      </c>
      <c r="AE186" s="10">
        <v>0</v>
      </c>
      <c r="AF186" s="10">
        <v>299</v>
      </c>
      <c r="AG186" s="10">
        <v>1190689</v>
      </c>
      <c r="AH186" s="10">
        <v>299</v>
      </c>
      <c r="AI186" s="10">
        <v>17940</v>
      </c>
      <c r="AJ186" s="10">
        <v>167</v>
      </c>
      <c r="AK186" s="10">
        <v>13344</v>
      </c>
      <c r="AL186" s="10">
        <v>299</v>
      </c>
      <c r="AM186" s="10">
        <v>34211</v>
      </c>
      <c r="AN186" s="10">
        <v>186</v>
      </c>
      <c r="AO186" s="10">
        <v>90432</v>
      </c>
      <c r="AP186" s="10">
        <v>0</v>
      </c>
      <c r="AQ186" s="10">
        <v>0</v>
      </c>
      <c r="AR186" s="11"/>
      <c r="AS186" s="10">
        <v>3294404</v>
      </c>
    </row>
    <row r="187" spans="1:45" ht="12">
      <c r="A187" s="1" t="s">
        <v>384</v>
      </c>
      <c r="B187" s="8" t="s">
        <v>48</v>
      </c>
      <c r="C187" s="13" t="s">
        <v>386</v>
      </c>
      <c r="D187" s="12" t="s">
        <v>31</v>
      </c>
      <c r="E187" s="10">
        <v>344</v>
      </c>
      <c r="F187" s="10">
        <v>1381781</v>
      </c>
      <c r="G187" s="10">
        <v>341</v>
      </c>
      <c r="H187" s="10">
        <v>523776</v>
      </c>
      <c r="I187" s="10">
        <v>0</v>
      </c>
      <c r="J187" s="10">
        <v>0</v>
      </c>
      <c r="K187" s="10">
        <v>341</v>
      </c>
      <c r="L187" s="10">
        <v>1084016</v>
      </c>
      <c r="M187" s="10">
        <v>344</v>
      </c>
      <c r="N187" s="10">
        <v>20640</v>
      </c>
      <c r="O187" s="10">
        <v>343</v>
      </c>
      <c r="P187" s="10">
        <v>17997</v>
      </c>
      <c r="Q187" s="10">
        <v>344</v>
      </c>
      <c r="R187" s="10">
        <v>22512</v>
      </c>
      <c r="S187" s="10">
        <v>36</v>
      </c>
      <c r="T187" s="10">
        <v>35785</v>
      </c>
      <c r="U187" s="10">
        <v>0</v>
      </c>
      <c r="V187" s="10">
        <v>0</v>
      </c>
      <c r="W187" s="11"/>
      <c r="X187" s="10">
        <v>3086507</v>
      </c>
      <c r="Y187" s="6" t="s">
        <v>2</v>
      </c>
      <c r="Z187" s="10">
        <v>80</v>
      </c>
      <c r="AA187" s="10">
        <v>461946</v>
      </c>
      <c r="AB187" s="10">
        <v>80</v>
      </c>
      <c r="AC187" s="10">
        <v>122880</v>
      </c>
      <c r="AD187" s="10">
        <v>0</v>
      </c>
      <c r="AE187" s="10">
        <v>0</v>
      </c>
      <c r="AF187" s="10">
        <v>80</v>
      </c>
      <c r="AG187" s="10">
        <v>328366</v>
      </c>
      <c r="AH187" s="10">
        <v>80</v>
      </c>
      <c r="AI187" s="10">
        <v>4800</v>
      </c>
      <c r="AJ187" s="10">
        <v>80</v>
      </c>
      <c r="AK187" s="10">
        <v>4858</v>
      </c>
      <c r="AL187" s="10">
        <v>80</v>
      </c>
      <c r="AM187" s="10">
        <v>7542</v>
      </c>
      <c r="AN187" s="10">
        <v>12</v>
      </c>
      <c r="AO187" s="10">
        <v>11415</v>
      </c>
      <c r="AP187" s="10">
        <v>0</v>
      </c>
      <c r="AQ187" s="10">
        <v>0</v>
      </c>
      <c r="AR187" s="11"/>
      <c r="AS187" s="10">
        <v>941807</v>
      </c>
    </row>
    <row r="188" spans="1:45" ht="12">
      <c r="A188" s="1" t="s">
        <v>384</v>
      </c>
      <c r="B188" s="8" t="s">
        <v>387</v>
      </c>
      <c r="C188" s="5" t="s">
        <v>388</v>
      </c>
      <c r="D188" s="12" t="s">
        <v>31</v>
      </c>
      <c r="E188" s="10">
        <v>498</v>
      </c>
      <c r="F188" s="10">
        <v>1834561</v>
      </c>
      <c r="G188" s="10">
        <v>498</v>
      </c>
      <c r="H188" s="10">
        <v>460152</v>
      </c>
      <c r="I188" s="10">
        <v>0</v>
      </c>
      <c r="J188" s="10">
        <v>0</v>
      </c>
      <c r="K188" s="10">
        <v>498</v>
      </c>
      <c r="L188" s="10">
        <v>1472523</v>
      </c>
      <c r="M188" s="10">
        <v>498</v>
      </c>
      <c r="N188" s="10">
        <v>17430</v>
      </c>
      <c r="O188" s="10">
        <v>498</v>
      </c>
      <c r="P188" s="10">
        <v>43357</v>
      </c>
      <c r="Q188" s="10">
        <v>498</v>
      </c>
      <c r="R188" s="10">
        <v>54546</v>
      </c>
      <c r="S188" s="10">
        <v>66</v>
      </c>
      <c r="T188" s="10">
        <v>112849</v>
      </c>
      <c r="U188" s="10">
        <v>0</v>
      </c>
      <c r="V188" s="10">
        <v>0</v>
      </c>
      <c r="W188" s="11"/>
      <c r="X188" s="10">
        <v>3995418</v>
      </c>
      <c r="Y188" s="6" t="s">
        <v>2</v>
      </c>
      <c r="Z188" s="10">
        <v>58</v>
      </c>
      <c r="AA188" s="10">
        <v>291026</v>
      </c>
      <c r="AB188" s="10">
        <v>58</v>
      </c>
      <c r="AC188" s="10">
        <v>53592</v>
      </c>
      <c r="AD188" s="10">
        <v>0</v>
      </c>
      <c r="AE188" s="10">
        <v>0</v>
      </c>
      <c r="AF188" s="10">
        <v>58</v>
      </c>
      <c r="AG188" s="10">
        <v>199853</v>
      </c>
      <c r="AH188" s="10">
        <v>58</v>
      </c>
      <c r="AI188" s="10">
        <v>2030</v>
      </c>
      <c r="AJ188" s="10">
        <v>58</v>
      </c>
      <c r="AK188" s="10">
        <v>6899</v>
      </c>
      <c r="AL188" s="10">
        <v>58</v>
      </c>
      <c r="AM188" s="10">
        <v>8711</v>
      </c>
      <c r="AN188" s="10">
        <v>15</v>
      </c>
      <c r="AO188" s="10">
        <v>31994</v>
      </c>
      <c r="AP188" s="10">
        <v>0</v>
      </c>
      <c r="AQ188" s="10">
        <v>0</v>
      </c>
      <c r="AR188" s="11"/>
      <c r="AS188" s="10">
        <v>594105</v>
      </c>
    </row>
    <row r="189" spans="1:45" ht="12">
      <c r="A189" s="1" t="s">
        <v>384</v>
      </c>
      <c r="B189" s="8" t="s">
        <v>35</v>
      </c>
      <c r="C189" s="5" t="s">
        <v>389</v>
      </c>
      <c r="D189" s="12" t="s">
        <v>34</v>
      </c>
      <c r="E189" s="10">
        <v>272</v>
      </c>
      <c r="F189" s="10">
        <v>885010</v>
      </c>
      <c r="G189" s="10">
        <v>272</v>
      </c>
      <c r="H189" s="10">
        <v>209679</v>
      </c>
      <c r="I189" s="10">
        <v>0</v>
      </c>
      <c r="J189" s="10">
        <v>0</v>
      </c>
      <c r="K189" s="10">
        <v>272</v>
      </c>
      <c r="L189" s="10">
        <v>694393</v>
      </c>
      <c r="M189" s="10">
        <v>272</v>
      </c>
      <c r="N189" s="10">
        <v>34493</v>
      </c>
      <c r="O189" s="10">
        <v>272</v>
      </c>
      <c r="P189" s="10">
        <v>23120</v>
      </c>
      <c r="Q189" s="10">
        <v>272</v>
      </c>
      <c r="R189" s="10">
        <v>22693</v>
      </c>
      <c r="S189" s="10">
        <v>17</v>
      </c>
      <c r="T189" s="10">
        <v>13743</v>
      </c>
      <c r="U189" s="10">
        <v>0</v>
      </c>
      <c r="V189" s="10">
        <v>0</v>
      </c>
      <c r="W189" s="11"/>
      <c r="X189" s="10">
        <v>1883131</v>
      </c>
      <c r="Y189" s="6" t="s">
        <v>2</v>
      </c>
      <c r="Z189" s="10">
        <v>42</v>
      </c>
      <c r="AA189" s="10">
        <v>187908</v>
      </c>
      <c r="AB189" s="10">
        <v>42</v>
      </c>
      <c r="AC189" s="10">
        <v>44520</v>
      </c>
      <c r="AD189" s="10">
        <v>0</v>
      </c>
      <c r="AE189" s="10">
        <v>0</v>
      </c>
      <c r="AF189" s="10">
        <v>42</v>
      </c>
      <c r="AG189" s="10">
        <v>147436</v>
      </c>
      <c r="AH189" s="10">
        <v>42</v>
      </c>
      <c r="AI189" s="10">
        <v>7324</v>
      </c>
      <c r="AJ189" s="10">
        <v>42</v>
      </c>
      <c r="AK189" s="10">
        <v>3570</v>
      </c>
      <c r="AL189" s="10">
        <v>42</v>
      </c>
      <c r="AM189" s="10">
        <v>4818</v>
      </c>
      <c r="AN189" s="10">
        <v>2</v>
      </c>
      <c r="AO189" s="10">
        <v>594</v>
      </c>
      <c r="AP189" s="10">
        <v>0</v>
      </c>
      <c r="AQ189" s="10">
        <v>0</v>
      </c>
      <c r="AR189" s="11"/>
      <c r="AS189" s="10">
        <v>396170</v>
      </c>
    </row>
    <row r="190" spans="1:45" ht="12">
      <c r="A190" s="1" t="s">
        <v>384</v>
      </c>
      <c r="B190" s="8" t="s">
        <v>390</v>
      </c>
      <c r="C190" s="5" t="s">
        <v>391</v>
      </c>
      <c r="D190" s="12" t="s">
        <v>52</v>
      </c>
      <c r="E190" s="10">
        <v>154</v>
      </c>
      <c r="F190" s="10">
        <v>477944</v>
      </c>
      <c r="G190" s="10">
        <v>151</v>
      </c>
      <c r="H190" s="10">
        <v>231936</v>
      </c>
      <c r="I190" s="10">
        <v>0</v>
      </c>
      <c r="J190" s="10">
        <v>0</v>
      </c>
      <c r="K190" s="10">
        <v>154</v>
      </c>
      <c r="L190" s="10">
        <v>375002</v>
      </c>
      <c r="M190" s="10">
        <v>154</v>
      </c>
      <c r="N190" s="10">
        <v>5390</v>
      </c>
      <c r="O190" s="10">
        <v>123</v>
      </c>
      <c r="P190" s="10">
        <v>8203</v>
      </c>
      <c r="Q190" s="10">
        <v>154</v>
      </c>
      <c r="R190" s="10">
        <v>8549</v>
      </c>
      <c r="S190" s="10">
        <v>26</v>
      </c>
      <c r="T190" s="10">
        <v>19746</v>
      </c>
      <c r="U190" s="10">
        <v>0</v>
      </c>
      <c r="V190" s="10">
        <v>0</v>
      </c>
      <c r="W190" s="11"/>
      <c r="X190" s="10">
        <v>1126770</v>
      </c>
      <c r="Y190" s="6" t="s">
        <v>2</v>
      </c>
      <c r="Z190" s="10">
        <v>18</v>
      </c>
      <c r="AA190" s="10">
        <v>75153</v>
      </c>
      <c r="AB190" s="10">
        <v>18</v>
      </c>
      <c r="AC190" s="10">
        <v>27648</v>
      </c>
      <c r="AD190" s="10">
        <v>0</v>
      </c>
      <c r="AE190" s="10">
        <v>0</v>
      </c>
      <c r="AF190" s="10">
        <v>18</v>
      </c>
      <c r="AG190" s="10">
        <v>58966</v>
      </c>
      <c r="AH190" s="10">
        <v>18</v>
      </c>
      <c r="AI190" s="10">
        <v>630</v>
      </c>
      <c r="AJ190" s="10">
        <v>15</v>
      </c>
      <c r="AK190" s="10">
        <v>1345</v>
      </c>
      <c r="AL190" s="10">
        <v>18</v>
      </c>
      <c r="AM190" s="10">
        <v>1344</v>
      </c>
      <c r="AN190" s="10">
        <v>9</v>
      </c>
      <c r="AO190" s="10">
        <v>6582</v>
      </c>
      <c r="AP190" s="10">
        <v>0</v>
      </c>
      <c r="AQ190" s="10">
        <v>0</v>
      </c>
      <c r="AR190" s="11"/>
      <c r="AS190" s="10">
        <v>171668</v>
      </c>
    </row>
    <row r="191" spans="1:45" ht="12">
      <c r="A191" s="1" t="s">
        <v>384</v>
      </c>
      <c r="B191" s="8" t="s">
        <v>50</v>
      </c>
      <c r="C191" s="5" t="s">
        <v>392</v>
      </c>
      <c r="D191" s="12" t="s">
        <v>52</v>
      </c>
      <c r="E191" s="10">
        <v>130</v>
      </c>
      <c r="F191" s="10">
        <v>350004</v>
      </c>
      <c r="G191" s="10">
        <v>130</v>
      </c>
      <c r="H191" s="10">
        <v>225798</v>
      </c>
      <c r="I191" s="10">
        <v>0</v>
      </c>
      <c r="J191" s="10">
        <v>0</v>
      </c>
      <c r="K191" s="10">
        <v>130</v>
      </c>
      <c r="L191" s="10">
        <v>222567</v>
      </c>
      <c r="M191" s="10">
        <v>130</v>
      </c>
      <c r="N191" s="10">
        <v>24052</v>
      </c>
      <c r="O191" s="10">
        <v>130</v>
      </c>
      <c r="P191" s="10">
        <v>43077</v>
      </c>
      <c r="Q191" s="10">
        <v>130</v>
      </c>
      <c r="R191" s="10">
        <v>42718</v>
      </c>
      <c r="S191" s="10">
        <v>3</v>
      </c>
      <c r="T191" s="10">
        <v>2525</v>
      </c>
      <c r="U191" s="10">
        <v>0</v>
      </c>
      <c r="V191" s="10">
        <v>0</v>
      </c>
      <c r="W191" s="11"/>
      <c r="X191" s="10">
        <v>910741</v>
      </c>
      <c r="Y191" s="6" t="s">
        <v>2</v>
      </c>
      <c r="Z191" s="10">
        <v>28</v>
      </c>
      <c r="AA191" s="10">
        <v>110245</v>
      </c>
      <c r="AB191" s="10">
        <v>28</v>
      </c>
      <c r="AC191" s="10">
        <v>71122</v>
      </c>
      <c r="AD191" s="10">
        <v>0</v>
      </c>
      <c r="AE191" s="10">
        <v>0</v>
      </c>
      <c r="AF191" s="10">
        <v>28</v>
      </c>
      <c r="AG191" s="10">
        <v>70105</v>
      </c>
      <c r="AH191" s="10">
        <v>28</v>
      </c>
      <c r="AI191" s="10">
        <v>7576</v>
      </c>
      <c r="AJ191" s="10">
        <v>28</v>
      </c>
      <c r="AK191" s="10">
        <v>13569</v>
      </c>
      <c r="AL191" s="10">
        <v>28</v>
      </c>
      <c r="AM191" s="10">
        <v>13456</v>
      </c>
      <c r="AN191" s="10">
        <v>1</v>
      </c>
      <c r="AO191" s="10">
        <v>1188</v>
      </c>
      <c r="AP191" s="10">
        <v>0</v>
      </c>
      <c r="AQ191" s="10">
        <v>0</v>
      </c>
      <c r="AR191" s="11"/>
      <c r="AS191" s="10">
        <v>287261</v>
      </c>
    </row>
    <row r="192" spans="1:45" ht="12">
      <c r="A192" s="1" t="s">
        <v>384</v>
      </c>
      <c r="B192" s="8" t="s">
        <v>393</v>
      </c>
      <c r="C192" s="5" t="s">
        <v>394</v>
      </c>
      <c r="D192" s="12" t="s">
        <v>61</v>
      </c>
      <c r="E192" s="10">
        <v>88</v>
      </c>
      <c r="F192" s="10">
        <v>262579</v>
      </c>
      <c r="G192" s="10">
        <v>88</v>
      </c>
      <c r="H192" s="10">
        <v>135168</v>
      </c>
      <c r="I192" s="10">
        <v>0</v>
      </c>
      <c r="J192" s="10">
        <v>0</v>
      </c>
      <c r="K192" s="10">
        <v>88</v>
      </c>
      <c r="L192" s="10">
        <v>206023</v>
      </c>
      <c r="M192" s="10">
        <v>88</v>
      </c>
      <c r="N192" s="10">
        <v>3080</v>
      </c>
      <c r="O192" s="10">
        <v>88</v>
      </c>
      <c r="P192" s="10">
        <v>5594</v>
      </c>
      <c r="Q192" s="10">
        <v>88</v>
      </c>
      <c r="R192" s="10">
        <v>6733</v>
      </c>
      <c r="S192" s="10">
        <v>20</v>
      </c>
      <c r="T192" s="10">
        <v>36712</v>
      </c>
      <c r="U192" s="10">
        <v>0</v>
      </c>
      <c r="V192" s="10">
        <v>0</v>
      </c>
      <c r="W192" s="11"/>
      <c r="X192" s="10">
        <v>655889</v>
      </c>
      <c r="Y192" s="6" t="s">
        <v>2</v>
      </c>
      <c r="Z192" s="10">
        <v>22</v>
      </c>
      <c r="AA192" s="10">
        <v>94175</v>
      </c>
      <c r="AB192" s="10">
        <v>22</v>
      </c>
      <c r="AC192" s="10">
        <v>33792</v>
      </c>
      <c r="AD192" s="10">
        <v>0</v>
      </c>
      <c r="AE192" s="10">
        <v>0</v>
      </c>
      <c r="AF192" s="10">
        <v>22</v>
      </c>
      <c r="AG192" s="10">
        <v>73776</v>
      </c>
      <c r="AH192" s="10">
        <v>22</v>
      </c>
      <c r="AI192" s="10">
        <v>770</v>
      </c>
      <c r="AJ192" s="10">
        <v>22</v>
      </c>
      <c r="AK192" s="10">
        <v>1722</v>
      </c>
      <c r="AL192" s="10">
        <v>22</v>
      </c>
      <c r="AM192" s="10">
        <v>2415</v>
      </c>
      <c r="AN192" s="10">
        <v>5</v>
      </c>
      <c r="AO192" s="10">
        <v>7856</v>
      </c>
      <c r="AP192" s="10">
        <v>0</v>
      </c>
      <c r="AQ192" s="10">
        <v>0</v>
      </c>
      <c r="AR192" s="11"/>
      <c r="AS192" s="10">
        <v>214506</v>
      </c>
    </row>
    <row r="193" spans="1:45" ht="12">
      <c r="A193" s="1" t="s">
        <v>384</v>
      </c>
      <c r="B193" s="8" t="s">
        <v>395</v>
      </c>
      <c r="C193" s="5" t="s">
        <v>396</v>
      </c>
      <c r="D193" s="12" t="s">
        <v>61</v>
      </c>
      <c r="E193" s="10">
        <v>86</v>
      </c>
      <c r="F193" s="10">
        <v>232357</v>
      </c>
      <c r="G193" s="10">
        <v>86</v>
      </c>
      <c r="H193" s="10">
        <v>177545</v>
      </c>
      <c r="I193" s="10">
        <v>0</v>
      </c>
      <c r="J193" s="10">
        <v>0</v>
      </c>
      <c r="K193" s="10">
        <v>86</v>
      </c>
      <c r="L193" s="10">
        <v>182311</v>
      </c>
      <c r="M193" s="10">
        <v>86</v>
      </c>
      <c r="N193" s="10">
        <v>23832</v>
      </c>
      <c r="O193" s="10">
        <v>86</v>
      </c>
      <c r="P193" s="10">
        <v>4766</v>
      </c>
      <c r="Q193" s="10">
        <v>86</v>
      </c>
      <c r="R193" s="10">
        <v>34556</v>
      </c>
      <c r="S193" s="10">
        <v>0</v>
      </c>
      <c r="T193" s="10">
        <v>0</v>
      </c>
      <c r="U193" s="10">
        <v>0</v>
      </c>
      <c r="V193" s="10">
        <v>0</v>
      </c>
      <c r="W193" s="11"/>
      <c r="X193" s="10">
        <v>655367</v>
      </c>
      <c r="Y193" s="6" t="s">
        <v>2</v>
      </c>
      <c r="Z193" s="10">
        <v>12</v>
      </c>
      <c r="AA193" s="10">
        <v>49529</v>
      </c>
      <c r="AB193" s="10">
        <v>12</v>
      </c>
      <c r="AC193" s="10">
        <v>37846</v>
      </c>
      <c r="AD193" s="10">
        <v>0</v>
      </c>
      <c r="AE193" s="10">
        <v>0</v>
      </c>
      <c r="AF193" s="10">
        <v>12</v>
      </c>
      <c r="AG193" s="10">
        <v>38861</v>
      </c>
      <c r="AH193" s="10">
        <v>12</v>
      </c>
      <c r="AI193" s="10">
        <v>5080</v>
      </c>
      <c r="AJ193" s="10">
        <v>12</v>
      </c>
      <c r="AK193" s="10">
        <v>1016</v>
      </c>
      <c r="AL193" s="10">
        <v>12</v>
      </c>
      <c r="AM193" s="10">
        <v>7366</v>
      </c>
      <c r="AN193" s="10">
        <v>0</v>
      </c>
      <c r="AO193" s="10">
        <v>0</v>
      </c>
      <c r="AP193" s="10">
        <v>0</v>
      </c>
      <c r="AQ193" s="10">
        <v>0</v>
      </c>
      <c r="AR193" s="11"/>
      <c r="AS193" s="10">
        <v>139698</v>
      </c>
    </row>
    <row r="194" spans="1:45" ht="12">
      <c r="A194" s="1" t="s">
        <v>384</v>
      </c>
      <c r="B194" s="8" t="s">
        <v>397</v>
      </c>
      <c r="C194" s="5" t="s">
        <v>398</v>
      </c>
      <c r="D194" s="12" t="s">
        <v>315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1"/>
      <c r="X194" s="10">
        <v>0</v>
      </c>
      <c r="Y194" s="6" t="s">
        <v>2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0</v>
      </c>
      <c r="AP194" s="10">
        <v>0</v>
      </c>
      <c r="AQ194" s="10">
        <v>0</v>
      </c>
      <c r="AR194" s="11"/>
      <c r="AS194" s="10">
        <v>0</v>
      </c>
    </row>
    <row r="195" spans="1:45" ht="12">
      <c r="A195" s="1" t="s">
        <v>399</v>
      </c>
      <c r="B195" s="1" t="s">
        <v>400</v>
      </c>
      <c r="C195" s="1" t="s">
        <v>401</v>
      </c>
      <c r="D195" s="4" t="s">
        <v>34</v>
      </c>
      <c r="E195" s="11">
        <v>501</v>
      </c>
      <c r="F195" s="11">
        <v>1887697</v>
      </c>
      <c r="G195" s="11">
        <v>501</v>
      </c>
      <c r="H195" s="11">
        <v>869235</v>
      </c>
      <c r="I195" s="11">
        <v>501</v>
      </c>
      <c r="J195" s="11">
        <v>86948</v>
      </c>
      <c r="K195" s="11">
        <v>516</v>
      </c>
      <c r="L195" s="11">
        <v>1611498</v>
      </c>
      <c r="M195" s="11">
        <v>516</v>
      </c>
      <c r="N195" s="11">
        <v>33926</v>
      </c>
      <c r="O195" s="11">
        <v>165</v>
      </c>
      <c r="P195" s="11">
        <v>11527</v>
      </c>
      <c r="Q195" s="11">
        <v>516</v>
      </c>
      <c r="R195" s="11">
        <v>14855</v>
      </c>
      <c r="S195" s="15" t="s">
        <v>402</v>
      </c>
      <c r="T195" s="11">
        <v>0</v>
      </c>
      <c r="U195" s="11">
        <v>0</v>
      </c>
      <c r="V195" s="11">
        <v>0</v>
      </c>
      <c r="W195" s="11">
        <v>516</v>
      </c>
      <c r="X195" s="11">
        <v>4515686</v>
      </c>
      <c r="Y195" s="6" t="s">
        <v>2</v>
      </c>
      <c r="Z195" s="11">
        <v>19</v>
      </c>
      <c r="AA195" s="11">
        <v>80621</v>
      </c>
      <c r="AB195" s="11">
        <v>19</v>
      </c>
      <c r="AC195" s="11">
        <v>32965</v>
      </c>
      <c r="AD195" s="11">
        <v>19</v>
      </c>
      <c r="AE195" s="11">
        <v>3633</v>
      </c>
      <c r="AF195" s="11">
        <v>19</v>
      </c>
      <c r="AG195" s="11">
        <v>65372</v>
      </c>
      <c r="AH195" s="11">
        <v>19</v>
      </c>
      <c r="AI195" s="11">
        <v>1384</v>
      </c>
      <c r="AJ195" s="11">
        <v>9</v>
      </c>
      <c r="AK195" s="11">
        <v>632</v>
      </c>
      <c r="AL195" s="11">
        <v>19</v>
      </c>
      <c r="AM195" s="11">
        <v>604</v>
      </c>
      <c r="AN195" s="11">
        <v>0</v>
      </c>
      <c r="AO195" s="15" t="s">
        <v>402</v>
      </c>
      <c r="AP195" s="11">
        <v>0</v>
      </c>
      <c r="AQ195" s="15" t="s">
        <v>402</v>
      </c>
      <c r="AR195" s="11">
        <v>19</v>
      </c>
      <c r="AS195" s="11">
        <v>185211</v>
      </c>
    </row>
    <row r="196" spans="1:45" ht="12">
      <c r="A196" s="1" t="s">
        <v>399</v>
      </c>
      <c r="B196" s="1" t="s">
        <v>403</v>
      </c>
      <c r="C196" s="1" t="s">
        <v>404</v>
      </c>
      <c r="D196" s="4" t="s">
        <v>61</v>
      </c>
      <c r="E196" s="11">
        <v>677</v>
      </c>
      <c r="F196" s="11">
        <v>2557241</v>
      </c>
      <c r="G196" s="11">
        <v>677</v>
      </c>
      <c r="H196" s="11">
        <v>1174595</v>
      </c>
      <c r="I196" s="11">
        <v>677</v>
      </c>
      <c r="J196" s="11">
        <v>116417</v>
      </c>
      <c r="K196" s="11">
        <v>677</v>
      </c>
      <c r="L196" s="11">
        <v>2087700</v>
      </c>
      <c r="M196" s="11">
        <v>677</v>
      </c>
      <c r="N196" s="11">
        <v>44334</v>
      </c>
      <c r="O196" s="11">
        <v>264</v>
      </c>
      <c r="P196" s="11">
        <v>17971</v>
      </c>
      <c r="Q196" s="11">
        <v>677</v>
      </c>
      <c r="R196" s="11">
        <v>19388</v>
      </c>
      <c r="S196" s="15" t="s">
        <v>402</v>
      </c>
      <c r="T196" s="11">
        <v>0</v>
      </c>
      <c r="U196" s="11">
        <v>0</v>
      </c>
      <c r="V196" s="11">
        <v>0</v>
      </c>
      <c r="W196" s="11">
        <v>677</v>
      </c>
      <c r="X196" s="11">
        <v>6017646</v>
      </c>
      <c r="Y196" s="6" t="s">
        <v>2</v>
      </c>
      <c r="Z196" s="11">
        <v>112</v>
      </c>
      <c r="AA196" s="11">
        <v>488127</v>
      </c>
      <c r="AB196" s="11">
        <v>112</v>
      </c>
      <c r="AC196" s="11">
        <v>194320</v>
      </c>
      <c r="AD196" s="11">
        <v>112</v>
      </c>
      <c r="AE196" s="11">
        <v>21724</v>
      </c>
      <c r="AF196" s="11">
        <v>113</v>
      </c>
      <c r="AG196" s="11">
        <v>385929</v>
      </c>
      <c r="AH196" s="11">
        <v>113</v>
      </c>
      <c r="AI196" s="11">
        <v>8336</v>
      </c>
      <c r="AJ196" s="11">
        <v>56</v>
      </c>
      <c r="AK196" s="11">
        <v>4278</v>
      </c>
      <c r="AL196" s="11">
        <v>113</v>
      </c>
      <c r="AM196" s="11">
        <v>3646</v>
      </c>
      <c r="AN196" s="11">
        <v>0</v>
      </c>
      <c r="AO196" s="15" t="s">
        <v>402</v>
      </c>
      <c r="AP196" s="11">
        <v>0</v>
      </c>
      <c r="AQ196" s="15" t="s">
        <v>402</v>
      </c>
      <c r="AR196" s="11">
        <v>113</v>
      </c>
      <c r="AS196" s="11">
        <v>1106360</v>
      </c>
    </row>
    <row r="197" spans="1:45" ht="12">
      <c r="A197" s="1" t="s">
        <v>399</v>
      </c>
      <c r="B197" s="1" t="s">
        <v>405</v>
      </c>
      <c r="C197" s="1" t="s">
        <v>406</v>
      </c>
      <c r="D197" s="4" t="s">
        <v>34</v>
      </c>
      <c r="E197" s="11">
        <v>95</v>
      </c>
      <c r="F197" s="11">
        <v>372030</v>
      </c>
      <c r="G197" s="11">
        <v>95</v>
      </c>
      <c r="H197" s="11">
        <v>164825</v>
      </c>
      <c r="I197" s="11">
        <v>95</v>
      </c>
      <c r="J197" s="11">
        <v>15399</v>
      </c>
      <c r="K197" s="11">
        <v>102</v>
      </c>
      <c r="L197" s="11">
        <v>299065</v>
      </c>
      <c r="M197" s="11">
        <v>102</v>
      </c>
      <c r="N197" s="11">
        <v>6256</v>
      </c>
      <c r="O197" s="11">
        <v>85</v>
      </c>
      <c r="P197" s="11">
        <v>5243</v>
      </c>
      <c r="Q197" s="11">
        <v>102</v>
      </c>
      <c r="R197" s="11">
        <v>2740</v>
      </c>
      <c r="S197" s="15" t="s">
        <v>402</v>
      </c>
      <c r="T197" s="11">
        <v>0</v>
      </c>
      <c r="U197" s="11">
        <v>0</v>
      </c>
      <c r="V197" s="11">
        <v>0</v>
      </c>
      <c r="W197" s="11">
        <v>102</v>
      </c>
      <c r="X197" s="11">
        <v>865558</v>
      </c>
      <c r="Y197" s="6" t="s">
        <v>2</v>
      </c>
      <c r="Z197" s="11">
        <v>3</v>
      </c>
      <c r="AA197" s="11">
        <v>14479</v>
      </c>
      <c r="AB197" s="11">
        <v>3</v>
      </c>
      <c r="AC197" s="11">
        <v>5205</v>
      </c>
      <c r="AD197" s="11">
        <v>3</v>
      </c>
      <c r="AE197" s="11">
        <v>587</v>
      </c>
      <c r="AF197" s="11">
        <v>3</v>
      </c>
      <c r="AG197" s="11">
        <v>10702</v>
      </c>
      <c r="AH197" s="11">
        <v>3</v>
      </c>
      <c r="AI197" s="11">
        <v>224</v>
      </c>
      <c r="AJ197" s="11">
        <v>3</v>
      </c>
      <c r="AK197" s="11">
        <v>224</v>
      </c>
      <c r="AL197" s="11">
        <v>3</v>
      </c>
      <c r="AM197" s="11">
        <v>98</v>
      </c>
      <c r="AN197" s="11">
        <v>0</v>
      </c>
      <c r="AO197" s="15" t="s">
        <v>402</v>
      </c>
      <c r="AP197" s="11">
        <v>0</v>
      </c>
      <c r="AQ197" s="15" t="s">
        <v>402</v>
      </c>
      <c r="AR197" s="11">
        <v>3</v>
      </c>
      <c r="AS197" s="11">
        <v>31519</v>
      </c>
    </row>
    <row r="198" spans="1:45" ht="12">
      <c r="A198" s="1" t="s">
        <v>399</v>
      </c>
      <c r="B198" s="1" t="s">
        <v>407</v>
      </c>
      <c r="C198" s="1" t="s">
        <v>408</v>
      </c>
      <c r="D198" s="4" t="s">
        <v>52</v>
      </c>
      <c r="E198" s="11">
        <v>142</v>
      </c>
      <c r="F198" s="11">
        <v>524601</v>
      </c>
      <c r="G198" s="11">
        <v>142</v>
      </c>
      <c r="H198" s="11">
        <v>246370</v>
      </c>
      <c r="I198" s="11">
        <v>142</v>
      </c>
      <c r="J198" s="11">
        <v>22631</v>
      </c>
      <c r="K198" s="11">
        <v>147</v>
      </c>
      <c r="L198" s="11">
        <v>422368</v>
      </c>
      <c r="M198" s="11">
        <v>147</v>
      </c>
      <c r="N198" s="11">
        <v>8867</v>
      </c>
      <c r="O198" s="11">
        <v>98</v>
      </c>
      <c r="P198" s="11">
        <v>5821</v>
      </c>
      <c r="Q198" s="11">
        <v>147</v>
      </c>
      <c r="R198" s="11">
        <v>3875</v>
      </c>
      <c r="S198" s="15" t="s">
        <v>402</v>
      </c>
      <c r="T198" s="11">
        <v>0</v>
      </c>
      <c r="U198" s="11">
        <v>0</v>
      </c>
      <c r="V198" s="11">
        <v>0</v>
      </c>
      <c r="W198" s="11">
        <v>147</v>
      </c>
      <c r="X198" s="11">
        <v>1234533</v>
      </c>
      <c r="Y198" s="6" t="s">
        <v>2</v>
      </c>
      <c r="Z198" s="11">
        <v>39</v>
      </c>
      <c r="AA198" s="11">
        <v>204850</v>
      </c>
      <c r="AB198" s="11">
        <v>39</v>
      </c>
      <c r="AC198" s="11">
        <v>67665</v>
      </c>
      <c r="AD198" s="11">
        <v>39</v>
      </c>
      <c r="AE198" s="11">
        <v>8497</v>
      </c>
      <c r="AF198" s="11">
        <v>39</v>
      </c>
      <c r="AG198" s="11">
        <v>147034</v>
      </c>
      <c r="AH198" s="11">
        <v>39</v>
      </c>
      <c r="AI198" s="11">
        <v>3236</v>
      </c>
      <c r="AJ198" s="11">
        <v>35</v>
      </c>
      <c r="AK198" s="11">
        <v>2853</v>
      </c>
      <c r="AL198" s="11">
        <v>39</v>
      </c>
      <c r="AM198" s="11">
        <v>1419</v>
      </c>
      <c r="AN198" s="11">
        <v>0</v>
      </c>
      <c r="AO198" s="15" t="s">
        <v>402</v>
      </c>
      <c r="AP198" s="11">
        <v>0</v>
      </c>
      <c r="AQ198" s="15" t="s">
        <v>402</v>
      </c>
      <c r="AR198" s="11">
        <v>39</v>
      </c>
      <c r="AS198" s="11">
        <v>435554</v>
      </c>
    </row>
    <row r="199" spans="1:45" ht="12">
      <c r="A199" s="1" t="s">
        <v>399</v>
      </c>
      <c r="B199" s="1" t="s">
        <v>409</v>
      </c>
      <c r="C199" s="1" t="s">
        <v>410</v>
      </c>
      <c r="D199" s="4" t="s">
        <v>34</v>
      </c>
      <c r="E199" s="11">
        <v>265</v>
      </c>
      <c r="F199" s="11">
        <v>1038743</v>
      </c>
      <c r="G199" s="11">
        <v>265</v>
      </c>
      <c r="H199" s="11">
        <v>459775</v>
      </c>
      <c r="I199" s="11">
        <v>265</v>
      </c>
      <c r="J199" s="11">
        <v>46046</v>
      </c>
      <c r="K199" s="11">
        <v>277</v>
      </c>
      <c r="L199" s="11">
        <v>867488</v>
      </c>
      <c r="M199" s="11">
        <v>277</v>
      </c>
      <c r="N199" s="11">
        <v>18279</v>
      </c>
      <c r="O199" s="11">
        <v>146</v>
      </c>
      <c r="P199" s="11">
        <v>9413</v>
      </c>
      <c r="Q199" s="11">
        <v>277</v>
      </c>
      <c r="R199" s="11">
        <v>8006</v>
      </c>
      <c r="S199" s="15" t="s">
        <v>402</v>
      </c>
      <c r="T199" s="11">
        <v>0</v>
      </c>
      <c r="U199" s="11">
        <v>0</v>
      </c>
      <c r="V199" s="11">
        <v>0</v>
      </c>
      <c r="W199" s="11">
        <v>277</v>
      </c>
      <c r="X199" s="11">
        <v>2447750</v>
      </c>
      <c r="Y199" s="6" t="s">
        <v>2</v>
      </c>
      <c r="Z199" s="11">
        <v>67</v>
      </c>
      <c r="AA199" s="11">
        <v>363574</v>
      </c>
      <c r="AB199" s="11">
        <v>67</v>
      </c>
      <c r="AC199" s="11">
        <v>116245</v>
      </c>
      <c r="AD199" s="11">
        <v>67</v>
      </c>
      <c r="AE199" s="11">
        <v>15512</v>
      </c>
      <c r="AF199" s="11">
        <v>67</v>
      </c>
      <c r="AG199" s="11">
        <v>262333</v>
      </c>
      <c r="AH199" s="11">
        <v>67</v>
      </c>
      <c r="AI199" s="11">
        <v>5908</v>
      </c>
      <c r="AJ199" s="11">
        <v>49</v>
      </c>
      <c r="AK199" s="11">
        <v>4325</v>
      </c>
      <c r="AL199" s="11">
        <v>67</v>
      </c>
      <c r="AM199" s="11">
        <v>2588</v>
      </c>
      <c r="AN199" s="11">
        <v>0</v>
      </c>
      <c r="AO199" s="15" t="s">
        <v>402</v>
      </c>
      <c r="AP199" s="11">
        <v>0</v>
      </c>
      <c r="AQ199" s="15" t="s">
        <v>402</v>
      </c>
      <c r="AR199" s="11">
        <v>67</v>
      </c>
      <c r="AS199" s="11">
        <v>770485</v>
      </c>
    </row>
    <row r="200" spans="1:45" ht="12">
      <c r="A200" s="1" t="s">
        <v>399</v>
      </c>
      <c r="B200" s="1" t="s">
        <v>411</v>
      </c>
      <c r="C200" s="1" t="s">
        <v>412</v>
      </c>
      <c r="D200" s="4" t="s">
        <v>34</v>
      </c>
      <c r="E200" s="11">
        <v>211</v>
      </c>
      <c r="F200" s="11">
        <v>858864</v>
      </c>
      <c r="G200" s="11">
        <v>211</v>
      </c>
      <c r="H200" s="11">
        <v>366085</v>
      </c>
      <c r="I200" s="11">
        <v>211</v>
      </c>
      <c r="J200" s="11">
        <v>36697</v>
      </c>
      <c r="K200" s="11">
        <v>213</v>
      </c>
      <c r="L200" s="11">
        <v>664186</v>
      </c>
      <c r="M200" s="11">
        <v>213</v>
      </c>
      <c r="N200" s="11">
        <v>14111</v>
      </c>
      <c r="O200" s="11">
        <v>155</v>
      </c>
      <c r="P200" s="11">
        <v>10143</v>
      </c>
      <c r="Q200" s="11">
        <v>213</v>
      </c>
      <c r="R200" s="11">
        <v>6176</v>
      </c>
      <c r="S200" s="15" t="s">
        <v>402</v>
      </c>
      <c r="T200" s="11">
        <v>0</v>
      </c>
      <c r="U200" s="11">
        <v>0</v>
      </c>
      <c r="V200" s="11">
        <v>0</v>
      </c>
      <c r="W200" s="11">
        <v>213</v>
      </c>
      <c r="X200" s="11">
        <v>1956262</v>
      </c>
      <c r="Y200" s="6" t="s">
        <v>2</v>
      </c>
      <c r="Z200" s="11">
        <v>26</v>
      </c>
      <c r="AA200" s="11">
        <v>143737</v>
      </c>
      <c r="AB200" s="11">
        <v>26</v>
      </c>
      <c r="AC200" s="11">
        <v>45110</v>
      </c>
      <c r="AD200" s="11">
        <v>26</v>
      </c>
      <c r="AE200" s="11">
        <v>5904</v>
      </c>
      <c r="AF200" s="11">
        <v>26</v>
      </c>
      <c r="AG200" s="11">
        <v>98519</v>
      </c>
      <c r="AH200" s="11">
        <v>26</v>
      </c>
      <c r="AI200" s="11">
        <v>2247</v>
      </c>
      <c r="AJ200" s="11">
        <v>24</v>
      </c>
      <c r="AK200" s="11">
        <v>2101</v>
      </c>
      <c r="AL200" s="11">
        <v>26</v>
      </c>
      <c r="AM200" s="11">
        <v>982</v>
      </c>
      <c r="AN200" s="11">
        <v>0</v>
      </c>
      <c r="AO200" s="15" t="s">
        <v>402</v>
      </c>
      <c r="AP200" s="11">
        <v>0</v>
      </c>
      <c r="AQ200" s="15" t="s">
        <v>402</v>
      </c>
      <c r="AR200" s="11">
        <v>26</v>
      </c>
      <c r="AS200" s="11">
        <v>298600</v>
      </c>
    </row>
    <row r="201" spans="1:45" ht="12">
      <c r="A201" s="1" t="s">
        <v>399</v>
      </c>
      <c r="B201" s="1" t="s">
        <v>413</v>
      </c>
      <c r="C201" s="1" t="s">
        <v>414</v>
      </c>
      <c r="D201" s="4" t="s">
        <v>315</v>
      </c>
      <c r="E201" s="11">
        <v>87</v>
      </c>
      <c r="F201" s="11">
        <v>319105</v>
      </c>
      <c r="G201" s="11">
        <v>87</v>
      </c>
      <c r="H201" s="11">
        <v>150945</v>
      </c>
      <c r="I201" s="11">
        <v>87</v>
      </c>
      <c r="J201" s="11">
        <v>14063</v>
      </c>
      <c r="K201" s="11">
        <v>87</v>
      </c>
      <c r="L201" s="11">
        <v>255720</v>
      </c>
      <c r="M201" s="11">
        <v>87</v>
      </c>
      <c r="N201" s="11">
        <v>5357</v>
      </c>
      <c r="O201" s="11">
        <v>48</v>
      </c>
      <c r="P201" s="11">
        <v>3029</v>
      </c>
      <c r="Q201" s="11">
        <v>87</v>
      </c>
      <c r="R201" s="11">
        <v>2347</v>
      </c>
      <c r="S201" s="15" t="s">
        <v>402</v>
      </c>
      <c r="T201" s="11">
        <v>0</v>
      </c>
      <c r="U201" s="11">
        <v>0</v>
      </c>
      <c r="V201" s="11">
        <v>0</v>
      </c>
      <c r="W201" s="11">
        <v>87</v>
      </c>
      <c r="X201" s="11">
        <v>750566</v>
      </c>
      <c r="Y201" s="6" t="s">
        <v>2</v>
      </c>
      <c r="Z201" s="15" t="s">
        <v>415</v>
      </c>
      <c r="AA201" s="15" t="s">
        <v>416</v>
      </c>
      <c r="AB201" s="15" t="s">
        <v>415</v>
      </c>
      <c r="AC201" s="15" t="s">
        <v>416</v>
      </c>
      <c r="AD201" s="15" t="s">
        <v>415</v>
      </c>
      <c r="AE201" s="15" t="s">
        <v>417</v>
      </c>
      <c r="AF201" s="15" t="s">
        <v>415</v>
      </c>
      <c r="AG201" s="15" t="s">
        <v>416</v>
      </c>
      <c r="AH201" s="15" t="s">
        <v>415</v>
      </c>
      <c r="AI201" s="15" t="s">
        <v>417</v>
      </c>
      <c r="AJ201" s="15" t="s">
        <v>415</v>
      </c>
      <c r="AK201" s="15" t="s">
        <v>402</v>
      </c>
      <c r="AL201" s="15" t="s">
        <v>415</v>
      </c>
      <c r="AM201" s="15" t="s">
        <v>417</v>
      </c>
      <c r="AN201" s="15" t="s">
        <v>415</v>
      </c>
      <c r="AO201" s="15" t="s">
        <v>402</v>
      </c>
      <c r="AP201" s="15" t="s">
        <v>415</v>
      </c>
      <c r="AQ201" s="15" t="s">
        <v>402</v>
      </c>
      <c r="AR201" s="15" t="s">
        <v>415</v>
      </c>
      <c r="AS201" s="15" t="s">
        <v>418</v>
      </c>
    </row>
    <row r="202" spans="1:45" ht="12">
      <c r="A202" s="1" t="s">
        <v>399</v>
      </c>
      <c r="B202" s="1" t="s">
        <v>419</v>
      </c>
      <c r="C202" s="1" t="s">
        <v>420</v>
      </c>
      <c r="D202" s="4" t="s">
        <v>26</v>
      </c>
      <c r="E202" s="11">
        <v>858</v>
      </c>
      <c r="F202" s="11">
        <v>3763406</v>
      </c>
      <c r="G202" s="11">
        <v>858</v>
      </c>
      <c r="H202" s="11">
        <v>1488630</v>
      </c>
      <c r="I202" s="11">
        <v>858</v>
      </c>
      <c r="J202" s="11">
        <v>171239</v>
      </c>
      <c r="K202" s="11">
        <v>881</v>
      </c>
      <c r="L202" s="11">
        <v>2961413</v>
      </c>
      <c r="M202" s="11">
        <v>881</v>
      </c>
      <c r="N202" s="11">
        <v>66358</v>
      </c>
      <c r="O202" s="11">
        <v>339</v>
      </c>
      <c r="P202" s="11">
        <v>26624</v>
      </c>
      <c r="Q202" s="11">
        <v>881</v>
      </c>
      <c r="R202" s="11">
        <v>29033</v>
      </c>
      <c r="S202" s="15" t="s">
        <v>402</v>
      </c>
      <c r="T202" s="11">
        <v>0</v>
      </c>
      <c r="U202" s="11">
        <v>0</v>
      </c>
      <c r="V202" s="11">
        <v>0</v>
      </c>
      <c r="W202" s="11">
        <v>881</v>
      </c>
      <c r="X202" s="11">
        <v>8506703</v>
      </c>
      <c r="Y202" s="6" t="s">
        <v>2</v>
      </c>
      <c r="Z202" s="11">
        <v>323</v>
      </c>
      <c r="AA202" s="11">
        <v>1970757</v>
      </c>
      <c r="AB202" s="11">
        <v>323</v>
      </c>
      <c r="AC202" s="11">
        <v>560405</v>
      </c>
      <c r="AD202" s="11">
        <v>323</v>
      </c>
      <c r="AE202" s="11">
        <v>90109</v>
      </c>
      <c r="AF202" s="11">
        <v>341</v>
      </c>
      <c r="AG202" s="11">
        <v>1429949</v>
      </c>
      <c r="AH202" s="11">
        <v>341</v>
      </c>
      <c r="AI202" s="11">
        <v>35835</v>
      </c>
      <c r="AJ202" s="11">
        <v>124</v>
      </c>
      <c r="AK202" s="11">
        <v>13191</v>
      </c>
      <c r="AL202" s="11">
        <v>341</v>
      </c>
      <c r="AM202" s="11">
        <v>15681</v>
      </c>
      <c r="AN202" s="11">
        <v>0</v>
      </c>
      <c r="AO202" s="15" t="s">
        <v>402</v>
      </c>
      <c r="AP202" s="11">
        <v>0</v>
      </c>
      <c r="AQ202" s="15" t="s">
        <v>402</v>
      </c>
      <c r="AR202" s="11">
        <v>341</v>
      </c>
      <c r="AS202" s="11">
        <v>4115927</v>
      </c>
    </row>
    <row r="203" spans="1:45" ht="12">
      <c r="A203" s="1" t="s">
        <v>399</v>
      </c>
      <c r="B203" s="1" t="s">
        <v>421</v>
      </c>
      <c r="C203" s="1" t="s">
        <v>422</v>
      </c>
      <c r="D203" s="4" t="s">
        <v>52</v>
      </c>
      <c r="E203" s="11">
        <v>144</v>
      </c>
      <c r="F203" s="11">
        <v>563178</v>
      </c>
      <c r="G203" s="11">
        <v>144</v>
      </c>
      <c r="H203" s="11">
        <v>249840</v>
      </c>
      <c r="I203" s="11">
        <v>144</v>
      </c>
      <c r="J203" s="11">
        <v>24445</v>
      </c>
      <c r="K203" s="11">
        <v>144</v>
      </c>
      <c r="L203" s="11">
        <v>443157</v>
      </c>
      <c r="M203" s="11">
        <v>144</v>
      </c>
      <c r="N203" s="11">
        <v>9313</v>
      </c>
      <c r="O203" s="11">
        <v>90</v>
      </c>
      <c r="P203" s="11">
        <v>5995</v>
      </c>
      <c r="Q203" s="11">
        <v>144</v>
      </c>
      <c r="R203" s="11">
        <v>4078</v>
      </c>
      <c r="S203" s="15" t="s">
        <v>402</v>
      </c>
      <c r="T203" s="11">
        <v>0</v>
      </c>
      <c r="U203" s="11">
        <v>0</v>
      </c>
      <c r="V203" s="11">
        <v>0</v>
      </c>
      <c r="W203" s="11">
        <v>144</v>
      </c>
      <c r="X203" s="11">
        <v>1300006</v>
      </c>
      <c r="Y203" s="6" t="s">
        <v>2</v>
      </c>
      <c r="Z203" s="11">
        <v>1</v>
      </c>
      <c r="AA203" s="11">
        <v>6576</v>
      </c>
      <c r="AB203" s="11">
        <v>1</v>
      </c>
      <c r="AC203" s="11">
        <v>1735</v>
      </c>
      <c r="AD203" s="11">
        <v>1</v>
      </c>
      <c r="AE203" s="11">
        <v>267</v>
      </c>
      <c r="AF203" s="11">
        <v>1</v>
      </c>
      <c r="AG203" s="11">
        <v>4362</v>
      </c>
      <c r="AH203" s="11">
        <v>1</v>
      </c>
      <c r="AI203" s="11">
        <v>102</v>
      </c>
      <c r="AJ203" s="11">
        <v>1</v>
      </c>
      <c r="AK203" s="11">
        <v>102</v>
      </c>
      <c r="AL203" s="11">
        <v>1</v>
      </c>
      <c r="AM203" s="11">
        <v>44</v>
      </c>
      <c r="AN203" s="11">
        <v>0</v>
      </c>
      <c r="AO203" s="15" t="s">
        <v>402</v>
      </c>
      <c r="AP203" s="11">
        <v>0</v>
      </c>
      <c r="AQ203" s="15" t="s">
        <v>402</v>
      </c>
      <c r="AR203" s="11">
        <v>1</v>
      </c>
      <c r="AS203" s="11">
        <v>13188</v>
      </c>
    </row>
    <row r="204" spans="1:45" ht="12">
      <c r="A204" s="1" t="s">
        <v>399</v>
      </c>
      <c r="B204" s="1" t="s">
        <v>423</v>
      </c>
      <c r="C204" s="1" t="s">
        <v>424</v>
      </c>
      <c r="D204" s="4" t="s">
        <v>61</v>
      </c>
      <c r="E204" s="11">
        <v>143</v>
      </c>
      <c r="F204" s="11">
        <v>532611</v>
      </c>
      <c r="G204" s="11">
        <v>143</v>
      </c>
      <c r="H204" s="11">
        <v>248105</v>
      </c>
      <c r="I204" s="11">
        <v>143</v>
      </c>
      <c r="J204" s="11">
        <v>24504</v>
      </c>
      <c r="K204" s="11">
        <v>144</v>
      </c>
      <c r="L204" s="11">
        <v>445152</v>
      </c>
      <c r="M204" s="11">
        <v>144</v>
      </c>
      <c r="N204" s="11">
        <v>9375</v>
      </c>
      <c r="O204" s="11">
        <v>49</v>
      </c>
      <c r="P204" s="11">
        <v>3319</v>
      </c>
      <c r="Q204" s="11">
        <v>144</v>
      </c>
      <c r="R204" s="11">
        <v>4101</v>
      </c>
      <c r="S204" s="15" t="s">
        <v>402</v>
      </c>
      <c r="T204" s="11">
        <v>0</v>
      </c>
      <c r="U204" s="11">
        <v>0</v>
      </c>
      <c r="V204" s="11">
        <v>0</v>
      </c>
      <c r="W204" s="11">
        <v>144</v>
      </c>
      <c r="X204" s="11">
        <v>1267167</v>
      </c>
      <c r="Y204" s="6" t="s">
        <v>2</v>
      </c>
      <c r="Z204" s="15" t="s">
        <v>415</v>
      </c>
      <c r="AA204" s="15" t="s">
        <v>416</v>
      </c>
      <c r="AB204" s="15" t="s">
        <v>415</v>
      </c>
      <c r="AC204" s="15" t="s">
        <v>416</v>
      </c>
      <c r="AD204" s="15" t="s">
        <v>415</v>
      </c>
      <c r="AE204" s="15" t="s">
        <v>417</v>
      </c>
      <c r="AF204" s="15" t="s">
        <v>415</v>
      </c>
      <c r="AG204" s="15" t="s">
        <v>416</v>
      </c>
      <c r="AH204" s="15" t="s">
        <v>415</v>
      </c>
      <c r="AI204" s="15" t="s">
        <v>417</v>
      </c>
      <c r="AJ204" s="15" t="s">
        <v>415</v>
      </c>
      <c r="AK204" s="15" t="s">
        <v>402</v>
      </c>
      <c r="AL204" s="15" t="s">
        <v>415</v>
      </c>
      <c r="AM204" s="15" t="s">
        <v>417</v>
      </c>
      <c r="AN204" s="15" t="s">
        <v>415</v>
      </c>
      <c r="AO204" s="15" t="s">
        <v>402</v>
      </c>
      <c r="AP204" s="15" t="s">
        <v>415</v>
      </c>
      <c r="AQ204" s="15" t="s">
        <v>402</v>
      </c>
      <c r="AR204" s="15" t="s">
        <v>415</v>
      </c>
      <c r="AS204" s="15" t="s">
        <v>418</v>
      </c>
    </row>
    <row r="205" spans="1:45" ht="12">
      <c r="A205" s="1" t="s">
        <v>399</v>
      </c>
      <c r="B205" s="1" t="s">
        <v>425</v>
      </c>
      <c r="C205" s="1" t="s">
        <v>426</v>
      </c>
      <c r="D205" s="4" t="s">
        <v>34</v>
      </c>
      <c r="E205" s="11">
        <v>849</v>
      </c>
      <c r="F205" s="11">
        <v>4226886</v>
      </c>
      <c r="G205" s="11">
        <v>849</v>
      </c>
      <c r="H205" s="11">
        <v>1473015</v>
      </c>
      <c r="I205" s="11">
        <v>849</v>
      </c>
      <c r="J205" s="11">
        <v>193348</v>
      </c>
      <c r="K205" s="11">
        <v>896</v>
      </c>
      <c r="L205" s="11">
        <v>3305874</v>
      </c>
      <c r="M205" s="11">
        <v>896</v>
      </c>
      <c r="N205" s="11">
        <v>76520</v>
      </c>
      <c r="O205" s="11">
        <v>306</v>
      </c>
      <c r="P205" s="11">
        <v>28126</v>
      </c>
      <c r="Q205" s="11">
        <v>896</v>
      </c>
      <c r="R205" s="11">
        <v>33491</v>
      </c>
      <c r="S205" s="15" t="s">
        <v>402</v>
      </c>
      <c r="T205" s="11">
        <v>0</v>
      </c>
      <c r="U205" s="11">
        <v>0</v>
      </c>
      <c r="V205" s="11">
        <v>0</v>
      </c>
      <c r="W205" s="11">
        <v>896</v>
      </c>
      <c r="X205" s="11">
        <v>9337260</v>
      </c>
      <c r="Y205" s="6" t="s">
        <v>2</v>
      </c>
      <c r="Z205" s="11">
        <v>344</v>
      </c>
      <c r="AA205" s="11">
        <v>2211732</v>
      </c>
      <c r="AB205" s="11">
        <v>344</v>
      </c>
      <c r="AC205" s="11">
        <v>596840</v>
      </c>
      <c r="AD205" s="11">
        <v>344</v>
      </c>
      <c r="AE205" s="11">
        <v>100035</v>
      </c>
      <c r="AF205" s="11">
        <v>366</v>
      </c>
      <c r="AG205" s="11">
        <v>1501427</v>
      </c>
      <c r="AH205" s="11">
        <v>366</v>
      </c>
      <c r="AI205" s="11">
        <v>39209</v>
      </c>
      <c r="AJ205" s="11">
        <v>139</v>
      </c>
      <c r="AK205" s="11">
        <v>16657</v>
      </c>
      <c r="AL205" s="11">
        <v>366</v>
      </c>
      <c r="AM205" s="11">
        <v>17165</v>
      </c>
      <c r="AN205" s="11">
        <v>0</v>
      </c>
      <c r="AO205" s="15" t="s">
        <v>402</v>
      </c>
      <c r="AP205" s="11">
        <v>0</v>
      </c>
      <c r="AQ205" s="15" t="s">
        <v>402</v>
      </c>
      <c r="AR205" s="11">
        <v>366</v>
      </c>
      <c r="AS205" s="11">
        <v>4483065</v>
      </c>
    </row>
    <row r="206" spans="1:45" ht="12">
      <c r="A206" s="1" t="s">
        <v>399</v>
      </c>
      <c r="B206" s="1" t="s">
        <v>427</v>
      </c>
      <c r="C206" s="1" t="s">
        <v>428</v>
      </c>
      <c r="D206" s="4" t="s">
        <v>26</v>
      </c>
      <c r="E206" s="11">
        <v>569</v>
      </c>
      <c r="F206" s="11">
        <v>2094333</v>
      </c>
      <c r="G206" s="11">
        <v>569</v>
      </c>
      <c r="H206" s="11">
        <v>987215</v>
      </c>
      <c r="I206" s="11">
        <v>569</v>
      </c>
      <c r="J206" s="11">
        <v>98776</v>
      </c>
      <c r="K206" s="11">
        <v>579</v>
      </c>
      <c r="L206" s="11">
        <v>1796698</v>
      </c>
      <c r="M206" s="11">
        <v>579</v>
      </c>
      <c r="N206" s="11">
        <v>38192</v>
      </c>
      <c r="O206" s="11">
        <v>129</v>
      </c>
      <c r="P206" s="11">
        <v>8872</v>
      </c>
      <c r="Q206" s="11">
        <v>579</v>
      </c>
      <c r="R206" s="11">
        <v>16722</v>
      </c>
      <c r="S206" s="15" t="s">
        <v>402</v>
      </c>
      <c r="T206" s="11">
        <v>0</v>
      </c>
      <c r="U206" s="11">
        <v>0</v>
      </c>
      <c r="V206" s="11">
        <v>0</v>
      </c>
      <c r="W206" s="11">
        <v>579</v>
      </c>
      <c r="X206" s="11">
        <v>5040808</v>
      </c>
      <c r="Y206" s="6" t="s">
        <v>2</v>
      </c>
      <c r="Z206" s="11">
        <v>60</v>
      </c>
      <c r="AA206" s="11">
        <v>319908</v>
      </c>
      <c r="AB206" s="11">
        <v>60</v>
      </c>
      <c r="AC206" s="11">
        <v>104100</v>
      </c>
      <c r="AD206" s="11">
        <v>60</v>
      </c>
      <c r="AE206" s="11">
        <v>14909</v>
      </c>
      <c r="AF206" s="11">
        <v>60</v>
      </c>
      <c r="AG206" s="11">
        <v>232788</v>
      </c>
      <c r="AH206" s="11">
        <v>60</v>
      </c>
      <c r="AI206" s="11">
        <v>5678</v>
      </c>
      <c r="AJ206" s="11">
        <v>18</v>
      </c>
      <c r="AK206" s="11">
        <v>1657</v>
      </c>
      <c r="AL206" s="11">
        <v>60</v>
      </c>
      <c r="AM206" s="11">
        <v>2487</v>
      </c>
      <c r="AN206" s="11">
        <v>0</v>
      </c>
      <c r="AO206" s="15" t="s">
        <v>402</v>
      </c>
      <c r="AP206" s="11">
        <v>0</v>
      </c>
      <c r="AQ206" s="15" t="s">
        <v>402</v>
      </c>
      <c r="AR206" s="11">
        <v>60</v>
      </c>
      <c r="AS206" s="11">
        <v>681527</v>
      </c>
    </row>
    <row r="207" spans="1:45" ht="12">
      <c r="A207" s="1" t="s">
        <v>399</v>
      </c>
      <c r="B207" s="1" t="s">
        <v>429</v>
      </c>
      <c r="C207" s="1" t="s">
        <v>430</v>
      </c>
      <c r="D207" s="4" t="s">
        <v>31</v>
      </c>
      <c r="E207" s="11">
        <v>546</v>
      </c>
      <c r="F207" s="11">
        <v>2099318</v>
      </c>
      <c r="G207" s="11">
        <v>546</v>
      </c>
      <c r="H207" s="11">
        <v>947310</v>
      </c>
      <c r="I207" s="11">
        <v>546</v>
      </c>
      <c r="J207" s="11">
        <v>96933</v>
      </c>
      <c r="K207" s="11">
        <v>554</v>
      </c>
      <c r="L207" s="11">
        <v>1729976</v>
      </c>
      <c r="M207" s="11">
        <v>554</v>
      </c>
      <c r="N207" s="11">
        <v>37278</v>
      </c>
      <c r="O207" s="11">
        <v>173</v>
      </c>
      <c r="P207" s="11">
        <v>12432</v>
      </c>
      <c r="Q207" s="11">
        <v>554</v>
      </c>
      <c r="R207" s="11">
        <v>16307</v>
      </c>
      <c r="S207" s="15" t="s">
        <v>402</v>
      </c>
      <c r="T207" s="11">
        <v>0</v>
      </c>
      <c r="U207" s="11">
        <v>0</v>
      </c>
      <c r="V207" s="11">
        <v>0</v>
      </c>
      <c r="W207" s="11">
        <v>554</v>
      </c>
      <c r="X207" s="11">
        <v>4939554</v>
      </c>
      <c r="Y207" s="6" t="s">
        <v>2</v>
      </c>
      <c r="Z207" s="11">
        <v>25</v>
      </c>
      <c r="AA207" s="11">
        <v>119125</v>
      </c>
      <c r="AB207" s="11">
        <v>25</v>
      </c>
      <c r="AC207" s="11">
        <v>43375</v>
      </c>
      <c r="AD207" s="11">
        <v>25</v>
      </c>
      <c r="AE207" s="11">
        <v>5454</v>
      </c>
      <c r="AF207" s="11">
        <v>25</v>
      </c>
      <c r="AG207" s="11">
        <v>88083</v>
      </c>
      <c r="AH207" s="11">
        <v>25</v>
      </c>
      <c r="AI207" s="11">
        <v>2079</v>
      </c>
      <c r="AJ207" s="11">
        <v>10</v>
      </c>
      <c r="AK207" s="11">
        <v>783</v>
      </c>
      <c r="AL207" s="11">
        <v>25</v>
      </c>
      <c r="AM207" s="11">
        <v>910</v>
      </c>
      <c r="AN207" s="11">
        <v>0</v>
      </c>
      <c r="AO207" s="15" t="s">
        <v>402</v>
      </c>
      <c r="AP207" s="11">
        <v>0</v>
      </c>
      <c r="AQ207" s="15" t="s">
        <v>402</v>
      </c>
      <c r="AR207" s="11">
        <v>25</v>
      </c>
      <c r="AS207" s="11">
        <v>259809</v>
      </c>
    </row>
    <row r="208" spans="1:45" ht="12">
      <c r="A208" s="1" t="s">
        <v>399</v>
      </c>
      <c r="B208" s="1" t="s">
        <v>431</v>
      </c>
      <c r="C208" s="1" t="s">
        <v>432</v>
      </c>
      <c r="D208" s="4" t="s">
        <v>43</v>
      </c>
      <c r="E208" s="11">
        <v>318</v>
      </c>
      <c r="F208" s="11">
        <v>1186581</v>
      </c>
      <c r="G208" s="11">
        <v>318</v>
      </c>
      <c r="H208" s="11">
        <v>551730</v>
      </c>
      <c r="I208" s="11">
        <v>318</v>
      </c>
      <c r="J208" s="11">
        <v>54031</v>
      </c>
      <c r="K208" s="11">
        <v>318</v>
      </c>
      <c r="L208" s="11">
        <v>969259</v>
      </c>
      <c r="M208" s="11">
        <v>318</v>
      </c>
      <c r="N208" s="11">
        <v>20581</v>
      </c>
      <c r="O208" s="11">
        <v>117</v>
      </c>
      <c r="P208" s="11">
        <v>8320</v>
      </c>
      <c r="Q208" s="11">
        <v>318</v>
      </c>
      <c r="R208" s="11">
        <v>9008</v>
      </c>
      <c r="S208" s="15" t="s">
        <v>402</v>
      </c>
      <c r="T208" s="11">
        <v>0</v>
      </c>
      <c r="U208" s="11">
        <v>0</v>
      </c>
      <c r="V208" s="11">
        <v>0</v>
      </c>
      <c r="W208" s="11">
        <v>318</v>
      </c>
      <c r="X208" s="11">
        <v>2799510</v>
      </c>
      <c r="Y208" s="6" t="s">
        <v>2</v>
      </c>
      <c r="Z208" s="11">
        <v>31</v>
      </c>
      <c r="AA208" s="11">
        <v>141588</v>
      </c>
      <c r="AB208" s="11">
        <v>31</v>
      </c>
      <c r="AC208" s="11">
        <v>53785</v>
      </c>
      <c r="AD208" s="11">
        <v>31</v>
      </c>
      <c r="AE208" s="11">
        <v>6767</v>
      </c>
      <c r="AF208" s="11">
        <v>31</v>
      </c>
      <c r="AG208" s="11">
        <v>116327</v>
      </c>
      <c r="AH208" s="11">
        <v>31</v>
      </c>
      <c r="AI208" s="11">
        <v>2578</v>
      </c>
      <c r="AJ208" s="11">
        <v>5</v>
      </c>
      <c r="AK208" s="11">
        <v>444</v>
      </c>
      <c r="AL208" s="11">
        <v>31</v>
      </c>
      <c r="AM208" s="11">
        <v>1128</v>
      </c>
      <c r="AN208" s="11">
        <v>0</v>
      </c>
      <c r="AO208" s="15" t="s">
        <v>402</v>
      </c>
      <c r="AP208" s="11">
        <v>0</v>
      </c>
      <c r="AQ208" s="15" t="s">
        <v>402</v>
      </c>
      <c r="AR208" s="11">
        <v>31</v>
      </c>
      <c r="AS208" s="11">
        <v>322617</v>
      </c>
    </row>
    <row r="209" spans="1:45" ht="12">
      <c r="A209" s="1" t="s">
        <v>399</v>
      </c>
      <c r="B209" s="1" t="s">
        <v>433</v>
      </c>
      <c r="C209" s="1" t="s">
        <v>434</v>
      </c>
      <c r="D209" s="4" t="s">
        <v>34</v>
      </c>
      <c r="E209" s="11">
        <v>285</v>
      </c>
      <c r="F209" s="11">
        <v>1102279</v>
      </c>
      <c r="G209" s="11">
        <v>285</v>
      </c>
      <c r="H209" s="11">
        <v>494475</v>
      </c>
      <c r="I209" s="11">
        <v>285</v>
      </c>
      <c r="J209" s="11">
        <v>48713</v>
      </c>
      <c r="K209" s="11">
        <v>287</v>
      </c>
      <c r="L209" s="11">
        <v>886917</v>
      </c>
      <c r="M209" s="11">
        <v>287</v>
      </c>
      <c r="N209" s="11">
        <v>18643</v>
      </c>
      <c r="O209" s="11">
        <v>158</v>
      </c>
      <c r="P209" s="11">
        <v>10248</v>
      </c>
      <c r="Q209" s="11">
        <v>287</v>
      </c>
      <c r="R209" s="11">
        <v>8162</v>
      </c>
      <c r="S209" s="15" t="s">
        <v>402</v>
      </c>
      <c r="T209" s="11">
        <v>0</v>
      </c>
      <c r="U209" s="11">
        <v>0</v>
      </c>
      <c r="V209" s="11">
        <v>0</v>
      </c>
      <c r="W209" s="11">
        <v>287</v>
      </c>
      <c r="X209" s="11">
        <v>2569437</v>
      </c>
      <c r="Y209" s="6" t="s">
        <v>2</v>
      </c>
      <c r="Z209" s="11">
        <v>19</v>
      </c>
      <c r="AA209" s="11">
        <v>77085</v>
      </c>
      <c r="AB209" s="11">
        <v>19</v>
      </c>
      <c r="AC209" s="11">
        <v>32965</v>
      </c>
      <c r="AD209" s="11">
        <v>19</v>
      </c>
      <c r="AE209" s="11">
        <v>3432</v>
      </c>
      <c r="AF209" s="11">
        <v>19</v>
      </c>
      <c r="AG209" s="11">
        <v>59919</v>
      </c>
      <c r="AH209" s="11">
        <v>19</v>
      </c>
      <c r="AI209" s="11">
        <v>1308</v>
      </c>
      <c r="AJ209" s="11">
        <v>10</v>
      </c>
      <c r="AK209" s="11">
        <v>673</v>
      </c>
      <c r="AL209" s="11">
        <v>19</v>
      </c>
      <c r="AM209" s="11">
        <v>571</v>
      </c>
      <c r="AN209" s="11">
        <v>0</v>
      </c>
      <c r="AO209" s="15" t="s">
        <v>402</v>
      </c>
      <c r="AP209" s="11">
        <v>0</v>
      </c>
      <c r="AQ209" s="15" t="s">
        <v>402</v>
      </c>
      <c r="AR209" s="11">
        <v>19</v>
      </c>
      <c r="AS209" s="11">
        <v>175953</v>
      </c>
    </row>
    <row r="210" spans="1:45" ht="12">
      <c r="A210" s="1" t="s">
        <v>399</v>
      </c>
      <c r="B210" s="1" t="s">
        <v>435</v>
      </c>
      <c r="C210" s="1" t="s">
        <v>436</v>
      </c>
      <c r="D210" s="4" t="s">
        <v>61</v>
      </c>
      <c r="E210" s="11">
        <v>116</v>
      </c>
      <c r="F210" s="11">
        <v>454877</v>
      </c>
      <c r="G210" s="11">
        <v>116</v>
      </c>
      <c r="H210" s="11">
        <v>201260</v>
      </c>
      <c r="I210" s="11">
        <v>116</v>
      </c>
      <c r="J210" s="11">
        <v>19351</v>
      </c>
      <c r="K210" s="11">
        <v>117</v>
      </c>
      <c r="L210" s="11">
        <v>352771</v>
      </c>
      <c r="M210" s="11">
        <v>117</v>
      </c>
      <c r="N210" s="11">
        <v>7425</v>
      </c>
      <c r="O210" s="11">
        <v>88</v>
      </c>
      <c r="P210" s="11">
        <v>5517</v>
      </c>
      <c r="Q210" s="11">
        <v>117</v>
      </c>
      <c r="R210" s="11">
        <v>3248</v>
      </c>
      <c r="S210" s="15" t="s">
        <v>402</v>
      </c>
      <c r="T210" s="11">
        <v>0</v>
      </c>
      <c r="U210" s="11">
        <v>0</v>
      </c>
      <c r="V210" s="11">
        <v>0</v>
      </c>
      <c r="W210" s="11">
        <v>117</v>
      </c>
      <c r="X210" s="11">
        <v>1044449</v>
      </c>
      <c r="Y210" s="6" t="s">
        <v>2</v>
      </c>
      <c r="Z210" s="11">
        <v>25</v>
      </c>
      <c r="AA210" s="11">
        <v>116530</v>
      </c>
      <c r="AB210" s="11">
        <v>25</v>
      </c>
      <c r="AC210" s="11">
        <v>43375</v>
      </c>
      <c r="AD210" s="11">
        <v>25</v>
      </c>
      <c r="AE210" s="11">
        <v>4839</v>
      </c>
      <c r="AF210" s="11">
        <v>25</v>
      </c>
      <c r="AG210" s="11">
        <v>84343</v>
      </c>
      <c r="AH210" s="11">
        <v>25</v>
      </c>
      <c r="AI210" s="11">
        <v>1845</v>
      </c>
      <c r="AJ210" s="11">
        <v>21</v>
      </c>
      <c r="AK210" s="11">
        <v>1612</v>
      </c>
      <c r="AL210" s="11">
        <v>25</v>
      </c>
      <c r="AM210" s="11">
        <v>808</v>
      </c>
      <c r="AN210" s="11">
        <v>0</v>
      </c>
      <c r="AO210" s="15" t="s">
        <v>402</v>
      </c>
      <c r="AP210" s="11">
        <v>0</v>
      </c>
      <c r="AQ210" s="15" t="s">
        <v>402</v>
      </c>
      <c r="AR210" s="11">
        <v>25</v>
      </c>
      <c r="AS210" s="11">
        <v>253352</v>
      </c>
    </row>
    <row r="211" spans="1:45" ht="12">
      <c r="A211" s="1" t="s">
        <v>437</v>
      </c>
      <c r="B211" s="8" t="s">
        <v>438</v>
      </c>
      <c r="C211" s="5" t="s">
        <v>439</v>
      </c>
      <c r="D211" s="9" t="s">
        <v>26</v>
      </c>
      <c r="E211" s="11">
        <v>659</v>
      </c>
      <c r="F211" s="11">
        <v>5097</v>
      </c>
      <c r="G211" s="11">
        <v>659</v>
      </c>
      <c r="H211" s="11">
        <v>1625</v>
      </c>
      <c r="I211" s="11"/>
      <c r="J211" s="11"/>
      <c r="K211" s="11">
        <v>659</v>
      </c>
      <c r="L211" s="11">
        <v>3247</v>
      </c>
      <c r="M211" s="11">
        <v>659</v>
      </c>
      <c r="N211" s="11">
        <v>101</v>
      </c>
      <c r="O211" s="11">
        <v>659</v>
      </c>
      <c r="P211" s="11">
        <v>193</v>
      </c>
      <c r="Q211" s="11">
        <v>659</v>
      </c>
      <c r="R211" s="11">
        <v>370</v>
      </c>
      <c r="S211" s="11"/>
      <c r="T211" s="11"/>
      <c r="U211" s="11">
        <v>659</v>
      </c>
      <c r="V211" s="11">
        <v>6</v>
      </c>
      <c r="W211" s="11">
        <v>659</v>
      </c>
      <c r="X211" s="11">
        <v>10639</v>
      </c>
      <c r="Y211" s="6" t="s">
        <v>2</v>
      </c>
      <c r="Z211" s="11">
        <v>105</v>
      </c>
      <c r="AA211" s="11">
        <v>8178</v>
      </c>
      <c r="AB211" s="11">
        <v>105</v>
      </c>
      <c r="AC211" s="11">
        <v>1625</v>
      </c>
      <c r="AD211" s="11"/>
      <c r="AE211" s="11"/>
      <c r="AF211" s="11">
        <v>105</v>
      </c>
      <c r="AG211" s="11">
        <v>4263</v>
      </c>
      <c r="AH211" s="11">
        <v>105</v>
      </c>
      <c r="AI211" s="11">
        <v>101</v>
      </c>
      <c r="AJ211" s="11">
        <v>105</v>
      </c>
      <c r="AK211" s="11">
        <v>286</v>
      </c>
      <c r="AL211" s="11">
        <v>105</v>
      </c>
      <c r="AM211" s="11">
        <v>546</v>
      </c>
      <c r="AN211" s="11"/>
      <c r="AO211" s="11"/>
      <c r="AP211" s="11">
        <v>105</v>
      </c>
      <c r="AQ211" s="11">
        <v>6</v>
      </c>
      <c r="AR211" s="11">
        <v>105</v>
      </c>
      <c r="AS211" s="11">
        <v>15005</v>
      </c>
    </row>
    <row r="212" spans="1:45" ht="12">
      <c r="A212" s="1" t="s">
        <v>437</v>
      </c>
      <c r="B212" s="8" t="s">
        <v>440</v>
      </c>
      <c r="C212" s="5" t="s">
        <v>441</v>
      </c>
      <c r="D212" s="9" t="s">
        <v>26</v>
      </c>
      <c r="E212" s="10">
        <v>604</v>
      </c>
      <c r="F212" s="10">
        <v>5226</v>
      </c>
      <c r="G212" s="10">
        <v>604</v>
      </c>
      <c r="H212" s="10">
        <v>1830</v>
      </c>
      <c r="I212" s="11"/>
      <c r="J212" s="11"/>
      <c r="K212" s="10">
        <v>604</v>
      </c>
      <c r="L212" s="10">
        <v>3241</v>
      </c>
      <c r="M212" s="10">
        <v>604</v>
      </c>
      <c r="N212" s="10">
        <v>51</v>
      </c>
      <c r="O212" s="10">
        <v>604</v>
      </c>
      <c r="P212" s="10">
        <v>529</v>
      </c>
      <c r="Q212" s="10">
        <v>604</v>
      </c>
      <c r="R212" s="10">
        <v>218</v>
      </c>
      <c r="S212" s="11"/>
      <c r="T212" s="11"/>
      <c r="U212" s="10">
        <v>604</v>
      </c>
      <c r="V212" s="10">
        <v>162</v>
      </c>
      <c r="W212" s="10">
        <v>604</v>
      </c>
      <c r="X212" s="11">
        <v>11257</v>
      </c>
      <c r="Y212" s="6" t="s">
        <v>2</v>
      </c>
      <c r="Z212" s="10">
        <v>126</v>
      </c>
      <c r="AA212" s="10">
        <v>7131</v>
      </c>
      <c r="AB212" s="10">
        <v>126</v>
      </c>
      <c r="AC212" s="10">
        <v>1830</v>
      </c>
      <c r="AD212" s="11"/>
      <c r="AE212" s="11"/>
      <c r="AF212" s="10">
        <v>126</v>
      </c>
      <c r="AG212" s="10">
        <v>4094</v>
      </c>
      <c r="AH212" s="10">
        <v>126</v>
      </c>
      <c r="AI212" s="10">
        <v>51</v>
      </c>
      <c r="AJ212" s="10">
        <v>126</v>
      </c>
      <c r="AK212" s="10">
        <v>584</v>
      </c>
      <c r="AL212" s="10">
        <v>126</v>
      </c>
      <c r="AM212" s="10">
        <v>289</v>
      </c>
      <c r="AN212" s="11"/>
      <c r="AO212" s="11"/>
      <c r="AP212" s="10">
        <v>126</v>
      </c>
      <c r="AQ212" s="10">
        <v>218</v>
      </c>
      <c r="AR212" s="10">
        <v>126</v>
      </c>
      <c r="AS212" s="11">
        <v>14197</v>
      </c>
    </row>
    <row r="213" spans="1:45" ht="12">
      <c r="A213" s="1" t="s">
        <v>437</v>
      </c>
      <c r="B213" s="8" t="s">
        <v>442</v>
      </c>
      <c r="C213" s="5" t="s">
        <v>443</v>
      </c>
      <c r="D213" s="9" t="s">
        <v>34</v>
      </c>
      <c r="E213" s="10">
        <v>377</v>
      </c>
      <c r="F213" s="10">
        <v>3072</v>
      </c>
      <c r="G213" s="10">
        <v>377</v>
      </c>
      <c r="H213" s="10">
        <v>1688</v>
      </c>
      <c r="I213" s="11"/>
      <c r="J213" s="11"/>
      <c r="K213" s="10">
        <v>377</v>
      </c>
      <c r="L213" s="10">
        <v>3183</v>
      </c>
      <c r="M213" s="10">
        <v>377</v>
      </c>
      <c r="N213" s="10">
        <v>101</v>
      </c>
      <c r="O213" s="10">
        <v>377</v>
      </c>
      <c r="P213" s="10">
        <v>474</v>
      </c>
      <c r="Q213" s="10">
        <v>377</v>
      </c>
      <c r="R213" s="10">
        <v>171</v>
      </c>
      <c r="S213" s="11"/>
      <c r="T213" s="8" t="s">
        <v>16</v>
      </c>
      <c r="U213" s="10">
        <v>377</v>
      </c>
      <c r="V213" s="10">
        <v>158</v>
      </c>
      <c r="W213" s="10">
        <v>377</v>
      </c>
      <c r="X213" s="11">
        <v>8847</v>
      </c>
      <c r="Y213" s="6" t="s">
        <v>2</v>
      </c>
      <c r="Z213" s="10">
        <v>0.0005</v>
      </c>
      <c r="AA213" s="10">
        <v>0</v>
      </c>
      <c r="AB213" s="10">
        <v>0.0005</v>
      </c>
      <c r="AC213" s="10">
        <v>0</v>
      </c>
      <c r="AD213" s="11"/>
      <c r="AE213" s="11"/>
      <c r="AF213" s="10">
        <v>0.0005</v>
      </c>
      <c r="AG213" s="10">
        <v>0</v>
      </c>
      <c r="AH213" s="10">
        <v>0.0005</v>
      </c>
      <c r="AI213" s="10">
        <v>0</v>
      </c>
      <c r="AJ213" s="10">
        <v>0.0005</v>
      </c>
      <c r="AK213" s="10">
        <v>0</v>
      </c>
      <c r="AL213" s="10">
        <v>0.0005</v>
      </c>
      <c r="AM213" s="10">
        <v>0</v>
      </c>
      <c r="AN213" s="11"/>
      <c r="AO213" s="11"/>
      <c r="AP213" s="10">
        <v>0.0005</v>
      </c>
      <c r="AQ213" s="10">
        <v>0</v>
      </c>
      <c r="AR213" s="10">
        <v>0.0005</v>
      </c>
      <c r="AS213" s="11">
        <v>0</v>
      </c>
    </row>
    <row r="214" spans="1:45" ht="12">
      <c r="A214" s="1" t="s">
        <v>437</v>
      </c>
      <c r="B214" s="8" t="s">
        <v>444</v>
      </c>
      <c r="C214" s="5" t="s">
        <v>445</v>
      </c>
      <c r="D214" s="9" t="s">
        <v>52</v>
      </c>
      <c r="E214" s="10">
        <v>161</v>
      </c>
      <c r="F214" s="10">
        <v>2793</v>
      </c>
      <c r="G214" s="10">
        <v>161</v>
      </c>
      <c r="H214" s="10">
        <v>1632</v>
      </c>
      <c r="I214" s="11"/>
      <c r="J214" s="11"/>
      <c r="K214" s="10">
        <v>161</v>
      </c>
      <c r="L214" s="10">
        <v>2827</v>
      </c>
      <c r="M214" s="10">
        <v>161</v>
      </c>
      <c r="N214" s="10">
        <v>101</v>
      </c>
      <c r="O214" s="10">
        <v>161</v>
      </c>
      <c r="P214" s="10">
        <v>426</v>
      </c>
      <c r="Q214" s="10">
        <v>161</v>
      </c>
      <c r="R214" s="10">
        <v>151</v>
      </c>
      <c r="S214" s="11"/>
      <c r="T214" s="11"/>
      <c r="U214" s="10">
        <v>161</v>
      </c>
      <c r="V214" s="10">
        <v>140</v>
      </c>
      <c r="W214" s="10">
        <v>161</v>
      </c>
      <c r="X214" s="11">
        <v>8070</v>
      </c>
      <c r="Y214" s="6" t="s">
        <v>2</v>
      </c>
      <c r="Z214" s="10">
        <v>5</v>
      </c>
      <c r="AA214" s="10">
        <v>3911</v>
      </c>
      <c r="AB214" s="10">
        <v>5</v>
      </c>
      <c r="AC214" s="10">
        <v>1632</v>
      </c>
      <c r="AD214" s="11"/>
      <c r="AE214" s="11"/>
      <c r="AF214" s="10">
        <v>5</v>
      </c>
      <c r="AG214" s="10">
        <v>4260</v>
      </c>
      <c r="AH214" s="10">
        <v>5</v>
      </c>
      <c r="AI214" s="10">
        <v>101</v>
      </c>
      <c r="AJ214" s="10">
        <v>5</v>
      </c>
      <c r="AK214" s="10">
        <v>651</v>
      </c>
      <c r="AL214" s="10">
        <v>5</v>
      </c>
      <c r="AM214" s="10">
        <v>232</v>
      </c>
      <c r="AN214" s="11"/>
      <c r="AO214" s="8" t="s">
        <v>16</v>
      </c>
      <c r="AP214" s="10">
        <v>5</v>
      </c>
      <c r="AQ214" s="10">
        <v>215</v>
      </c>
      <c r="AR214" s="10">
        <v>5</v>
      </c>
      <c r="AS214" s="11">
        <v>11002</v>
      </c>
    </row>
    <row r="215" spans="1:45" ht="12">
      <c r="A215" s="1" t="s">
        <v>437</v>
      </c>
      <c r="B215" s="8" t="s">
        <v>446</v>
      </c>
      <c r="C215" s="5" t="s">
        <v>447</v>
      </c>
      <c r="D215" s="9" t="s">
        <v>43</v>
      </c>
      <c r="E215" s="10">
        <v>244</v>
      </c>
      <c r="F215" s="10">
        <v>3530</v>
      </c>
      <c r="G215" s="10">
        <v>244</v>
      </c>
      <c r="H215" s="10">
        <v>1772</v>
      </c>
      <c r="I215" s="11"/>
      <c r="J215" s="11"/>
      <c r="K215" s="10">
        <v>244</v>
      </c>
      <c r="L215" s="10">
        <v>2773</v>
      </c>
      <c r="M215" s="10">
        <v>244</v>
      </c>
      <c r="N215" s="10">
        <v>97</v>
      </c>
      <c r="O215" s="10">
        <v>244</v>
      </c>
      <c r="P215" s="10">
        <v>416</v>
      </c>
      <c r="Q215" s="10">
        <v>244</v>
      </c>
      <c r="R215" s="10">
        <v>128</v>
      </c>
      <c r="S215" s="11"/>
      <c r="T215" s="11"/>
      <c r="U215" s="10">
        <v>244</v>
      </c>
      <c r="V215" s="10">
        <v>137</v>
      </c>
      <c r="W215" s="10">
        <v>244</v>
      </c>
      <c r="X215" s="11">
        <v>8853</v>
      </c>
      <c r="Y215" s="6" t="s">
        <v>2</v>
      </c>
      <c r="Z215" s="10">
        <v>25</v>
      </c>
      <c r="AA215" s="10">
        <v>4598</v>
      </c>
      <c r="AB215" s="10">
        <v>25</v>
      </c>
      <c r="AC215" s="10">
        <v>1772</v>
      </c>
      <c r="AD215" s="11"/>
      <c r="AE215" s="11"/>
      <c r="AF215" s="10">
        <v>25</v>
      </c>
      <c r="AG215" s="10">
        <v>4162</v>
      </c>
      <c r="AH215" s="10">
        <v>25</v>
      </c>
      <c r="AI215" s="10">
        <v>97</v>
      </c>
      <c r="AJ215" s="10">
        <v>25</v>
      </c>
      <c r="AK215" s="10">
        <v>603</v>
      </c>
      <c r="AL215" s="10">
        <v>25</v>
      </c>
      <c r="AM215" s="10">
        <v>185</v>
      </c>
      <c r="AN215" s="11"/>
      <c r="AO215" s="11"/>
      <c r="AP215" s="10">
        <v>25</v>
      </c>
      <c r="AQ215" s="10">
        <v>199</v>
      </c>
      <c r="AR215" s="10">
        <v>25</v>
      </c>
      <c r="AS215" s="11">
        <v>11616</v>
      </c>
    </row>
    <row r="216" spans="1:45" ht="12">
      <c r="A216" s="1" t="s">
        <v>437</v>
      </c>
      <c r="B216" s="8" t="s">
        <v>448</v>
      </c>
      <c r="C216" s="5" t="s">
        <v>449</v>
      </c>
      <c r="D216" s="9" t="s">
        <v>52</v>
      </c>
      <c r="E216" s="10">
        <v>68</v>
      </c>
      <c r="F216" s="10">
        <v>2950</v>
      </c>
      <c r="G216" s="10">
        <v>68</v>
      </c>
      <c r="H216" s="10">
        <v>1688</v>
      </c>
      <c r="I216" s="11"/>
      <c r="J216" s="11"/>
      <c r="K216" s="10">
        <v>68</v>
      </c>
      <c r="L216" s="10">
        <v>2386</v>
      </c>
      <c r="M216" s="10">
        <v>68</v>
      </c>
      <c r="N216" s="10">
        <v>101</v>
      </c>
      <c r="O216" s="10">
        <v>68</v>
      </c>
      <c r="P216" s="10">
        <v>357</v>
      </c>
      <c r="Q216" s="10">
        <v>68</v>
      </c>
      <c r="R216" s="10">
        <v>94</v>
      </c>
      <c r="S216" s="11"/>
      <c r="T216" s="11"/>
      <c r="U216" s="10">
        <v>68</v>
      </c>
      <c r="V216" s="10">
        <v>118</v>
      </c>
      <c r="W216" s="10">
        <v>68</v>
      </c>
      <c r="X216" s="11">
        <v>7694</v>
      </c>
      <c r="Y216" s="6" t="s">
        <v>2</v>
      </c>
      <c r="Z216" s="10">
        <v>9</v>
      </c>
      <c r="AA216" s="10">
        <v>3815</v>
      </c>
      <c r="AB216" s="10">
        <v>9</v>
      </c>
      <c r="AC216" s="10">
        <v>1688</v>
      </c>
      <c r="AD216" s="11"/>
      <c r="AE216" s="11"/>
      <c r="AF216" s="10">
        <v>9</v>
      </c>
      <c r="AG216" s="10">
        <v>2765</v>
      </c>
      <c r="AH216" s="10">
        <v>9</v>
      </c>
      <c r="AI216" s="10">
        <v>101</v>
      </c>
      <c r="AJ216" s="10">
        <v>9</v>
      </c>
      <c r="AK216" s="10">
        <v>411</v>
      </c>
      <c r="AL216" s="10">
        <v>9</v>
      </c>
      <c r="AM216" s="10">
        <v>109</v>
      </c>
      <c r="AN216" s="11"/>
      <c r="AO216" s="11"/>
      <c r="AP216" s="10">
        <v>9</v>
      </c>
      <c r="AQ216" s="10">
        <v>137</v>
      </c>
      <c r="AR216" s="10">
        <v>9</v>
      </c>
      <c r="AS216" s="11">
        <v>9026</v>
      </c>
    </row>
    <row r="217" spans="1:45" ht="12">
      <c r="A217" s="1" t="s">
        <v>437</v>
      </c>
      <c r="B217" s="8" t="s">
        <v>450</v>
      </c>
      <c r="C217" s="5" t="s">
        <v>451</v>
      </c>
      <c r="D217" s="9" t="s">
        <v>52</v>
      </c>
      <c r="E217" s="10">
        <v>148</v>
      </c>
      <c r="F217" s="10">
        <v>1650</v>
      </c>
      <c r="G217" s="10">
        <v>148</v>
      </c>
      <c r="H217" s="10">
        <v>1688</v>
      </c>
      <c r="I217" s="11"/>
      <c r="J217" s="11"/>
      <c r="K217" s="10">
        <v>148</v>
      </c>
      <c r="L217" s="10">
        <v>2702</v>
      </c>
      <c r="M217" s="10">
        <v>148</v>
      </c>
      <c r="N217" s="10">
        <v>0</v>
      </c>
      <c r="O217" s="10">
        <v>148</v>
      </c>
      <c r="P217" s="10">
        <v>336</v>
      </c>
      <c r="Q217" s="10">
        <v>148</v>
      </c>
      <c r="R217" s="10">
        <v>148</v>
      </c>
      <c r="S217" s="11"/>
      <c r="T217" s="11"/>
      <c r="U217" s="10">
        <v>148</v>
      </c>
      <c r="V217" s="10">
        <v>1547</v>
      </c>
      <c r="W217" s="10">
        <v>148</v>
      </c>
      <c r="X217" s="11">
        <v>8071</v>
      </c>
      <c r="Y217" s="6" t="s">
        <v>2</v>
      </c>
      <c r="Z217" s="10">
        <v>8</v>
      </c>
      <c r="AA217" s="10">
        <v>869</v>
      </c>
      <c r="AB217" s="10">
        <v>8</v>
      </c>
      <c r="AC217" s="10">
        <v>1688</v>
      </c>
      <c r="AD217" s="11"/>
      <c r="AE217" s="11"/>
      <c r="AF217" s="10">
        <v>8</v>
      </c>
      <c r="AG217" s="10">
        <v>2203</v>
      </c>
      <c r="AH217" s="10">
        <v>8</v>
      </c>
      <c r="AI217" s="10">
        <v>0</v>
      </c>
      <c r="AJ217" s="10">
        <v>8</v>
      </c>
      <c r="AK217" s="10">
        <v>278</v>
      </c>
      <c r="AL217" s="10">
        <v>8</v>
      </c>
      <c r="AM217" s="10">
        <v>121</v>
      </c>
      <c r="AN217" s="11"/>
      <c r="AO217" s="11"/>
      <c r="AP217" s="10">
        <v>8</v>
      </c>
      <c r="AQ217" s="10">
        <v>1262</v>
      </c>
      <c r="AR217" s="10">
        <v>8</v>
      </c>
      <c r="AS217" s="11">
        <v>6421</v>
      </c>
    </row>
    <row r="218" spans="1:45" ht="12">
      <c r="A218" s="1" t="s">
        <v>437</v>
      </c>
      <c r="B218" s="8" t="s">
        <v>452</v>
      </c>
      <c r="C218" s="5" t="s">
        <v>453</v>
      </c>
      <c r="D218" s="9" t="s">
        <v>43</v>
      </c>
      <c r="E218" s="10">
        <v>220</v>
      </c>
      <c r="F218" s="10">
        <v>3563</v>
      </c>
      <c r="G218" s="10">
        <v>220</v>
      </c>
      <c r="H218" s="10">
        <v>1688</v>
      </c>
      <c r="I218" s="11"/>
      <c r="J218" s="11"/>
      <c r="K218" s="10">
        <v>220</v>
      </c>
      <c r="L218" s="10">
        <v>2870</v>
      </c>
      <c r="M218" s="10">
        <v>220</v>
      </c>
      <c r="N218" s="10">
        <v>95</v>
      </c>
      <c r="O218" s="10">
        <v>220</v>
      </c>
      <c r="P218" s="10">
        <v>486</v>
      </c>
      <c r="Q218" s="10">
        <v>220</v>
      </c>
      <c r="R218" s="10">
        <v>188</v>
      </c>
      <c r="S218" s="11"/>
      <c r="T218" s="11"/>
      <c r="U218" s="10">
        <v>220</v>
      </c>
      <c r="V218" s="10">
        <v>142</v>
      </c>
      <c r="W218" s="10">
        <v>220</v>
      </c>
      <c r="X218" s="11">
        <v>9032</v>
      </c>
      <c r="Y218" s="6" t="s">
        <v>2</v>
      </c>
      <c r="Z218" s="10">
        <v>11</v>
      </c>
      <c r="AA218" s="10">
        <v>3942</v>
      </c>
      <c r="AB218" s="10">
        <v>11</v>
      </c>
      <c r="AC218" s="10">
        <v>1688</v>
      </c>
      <c r="AD218" s="11"/>
      <c r="AE218" s="11"/>
      <c r="AF218" s="10">
        <v>11</v>
      </c>
      <c r="AG218" s="10">
        <v>3289</v>
      </c>
      <c r="AH218" s="10">
        <v>11</v>
      </c>
      <c r="AI218" s="10">
        <v>95</v>
      </c>
      <c r="AJ218" s="10">
        <v>11</v>
      </c>
      <c r="AK218" s="10">
        <v>559</v>
      </c>
      <c r="AL218" s="10">
        <v>11</v>
      </c>
      <c r="AM218" s="10">
        <v>216</v>
      </c>
      <c r="AN218" s="11"/>
      <c r="AO218" s="11"/>
      <c r="AP218" s="10">
        <v>11</v>
      </c>
      <c r="AQ218" s="10">
        <v>164</v>
      </c>
      <c r="AR218" s="10">
        <v>11</v>
      </c>
      <c r="AS218" s="11">
        <v>9953</v>
      </c>
    </row>
    <row r="219" spans="1:45" ht="12">
      <c r="A219" s="1" t="s">
        <v>437</v>
      </c>
      <c r="B219" s="8" t="s">
        <v>454</v>
      </c>
      <c r="C219" s="5" t="s">
        <v>455</v>
      </c>
      <c r="D219" s="9" t="s">
        <v>61</v>
      </c>
      <c r="E219" s="10">
        <v>167</v>
      </c>
      <c r="F219" s="10">
        <v>3723</v>
      </c>
      <c r="G219" s="10">
        <v>167</v>
      </c>
      <c r="H219" s="10">
        <v>1830</v>
      </c>
      <c r="I219" s="11"/>
      <c r="J219" s="11"/>
      <c r="K219" s="10">
        <v>167</v>
      </c>
      <c r="L219" s="10">
        <v>2587</v>
      </c>
      <c r="M219" s="10">
        <v>167</v>
      </c>
      <c r="N219" s="10">
        <v>70</v>
      </c>
      <c r="O219" s="10">
        <v>167</v>
      </c>
      <c r="P219" s="10">
        <v>433</v>
      </c>
      <c r="Q219" s="10">
        <v>167</v>
      </c>
      <c r="R219" s="10">
        <v>139</v>
      </c>
      <c r="S219" s="11"/>
      <c r="T219" s="11"/>
      <c r="U219" s="10">
        <v>167</v>
      </c>
      <c r="V219" s="10">
        <v>170</v>
      </c>
      <c r="W219" s="10">
        <v>167</v>
      </c>
      <c r="X219" s="11">
        <v>8952</v>
      </c>
      <c r="Y219" s="6" t="s">
        <v>2</v>
      </c>
      <c r="Z219" s="10">
        <v>8</v>
      </c>
      <c r="AA219" s="10">
        <v>3129</v>
      </c>
      <c r="AB219" s="10">
        <v>8</v>
      </c>
      <c r="AC219" s="10">
        <v>1830</v>
      </c>
      <c r="AD219" s="11"/>
      <c r="AE219" s="11"/>
      <c r="AF219" s="10">
        <v>8</v>
      </c>
      <c r="AG219" s="10">
        <v>2274</v>
      </c>
      <c r="AH219" s="10">
        <v>8</v>
      </c>
      <c r="AI219" s="10">
        <v>70</v>
      </c>
      <c r="AJ219" s="10">
        <v>8</v>
      </c>
      <c r="AK219" s="10">
        <v>317</v>
      </c>
      <c r="AL219" s="10">
        <v>8</v>
      </c>
      <c r="AM219" s="10">
        <v>122</v>
      </c>
      <c r="AN219" s="11"/>
      <c r="AO219" s="11"/>
      <c r="AP219" s="10">
        <v>8</v>
      </c>
      <c r="AQ219" s="10">
        <v>125</v>
      </c>
      <c r="AR219" s="10">
        <v>8</v>
      </c>
      <c r="AS219" s="11">
        <v>7867</v>
      </c>
    </row>
    <row r="220" spans="1:45" ht="12">
      <c r="A220" s="1" t="s">
        <v>437</v>
      </c>
      <c r="B220" s="8" t="s">
        <v>456</v>
      </c>
      <c r="C220" s="5" t="s">
        <v>457</v>
      </c>
      <c r="D220" s="9" t="s">
        <v>61</v>
      </c>
      <c r="E220" s="11">
        <v>55</v>
      </c>
      <c r="F220" s="10">
        <v>2282</v>
      </c>
      <c r="G220" s="11">
        <v>55</v>
      </c>
      <c r="H220" s="10">
        <v>1525</v>
      </c>
      <c r="I220" s="11"/>
      <c r="J220" s="11"/>
      <c r="K220" s="11">
        <v>55</v>
      </c>
      <c r="L220" s="10">
        <v>2465</v>
      </c>
      <c r="M220" s="11">
        <v>55</v>
      </c>
      <c r="N220" s="10">
        <v>123</v>
      </c>
      <c r="O220" s="11">
        <v>55</v>
      </c>
      <c r="P220" s="10">
        <v>253</v>
      </c>
      <c r="Q220" s="11">
        <v>55</v>
      </c>
      <c r="R220" s="10">
        <v>132</v>
      </c>
      <c r="S220" s="11"/>
      <c r="T220" s="11"/>
      <c r="U220" s="11">
        <v>55</v>
      </c>
      <c r="V220" s="10">
        <v>152</v>
      </c>
      <c r="W220" s="11">
        <v>55</v>
      </c>
      <c r="X220" s="11">
        <v>6932</v>
      </c>
      <c r="Y220" s="6" t="s">
        <v>2</v>
      </c>
      <c r="Z220" s="11">
        <v>18</v>
      </c>
      <c r="AA220" s="10">
        <v>3137</v>
      </c>
      <c r="AB220" s="11">
        <v>18</v>
      </c>
      <c r="AC220" s="10">
        <v>1830</v>
      </c>
      <c r="AD220" s="11"/>
      <c r="AE220" s="11"/>
      <c r="AF220" s="11">
        <v>18</v>
      </c>
      <c r="AG220" s="10">
        <v>3840</v>
      </c>
      <c r="AH220" s="11">
        <v>18</v>
      </c>
      <c r="AI220" s="10">
        <v>104</v>
      </c>
      <c r="AJ220" s="11">
        <v>18</v>
      </c>
      <c r="AK220" s="10">
        <v>391</v>
      </c>
      <c r="AL220" s="11">
        <v>18</v>
      </c>
      <c r="AM220" s="10">
        <v>206</v>
      </c>
      <c r="AN220" s="11"/>
      <c r="AO220" s="11"/>
      <c r="AP220" s="11">
        <v>18</v>
      </c>
      <c r="AQ220" s="10">
        <v>236</v>
      </c>
      <c r="AR220" s="11">
        <v>18</v>
      </c>
      <c r="AS220" s="11">
        <v>9744</v>
      </c>
    </row>
    <row r="221" spans="1:45" ht="12">
      <c r="A221" s="1" t="s">
        <v>437</v>
      </c>
      <c r="B221" s="8" t="s">
        <v>458</v>
      </c>
      <c r="C221" s="5" t="s">
        <v>459</v>
      </c>
      <c r="D221" s="9" t="s">
        <v>61</v>
      </c>
      <c r="E221" s="10">
        <v>49</v>
      </c>
      <c r="F221" s="10">
        <v>2835</v>
      </c>
      <c r="G221" s="10">
        <v>49</v>
      </c>
      <c r="H221" s="10">
        <v>1830</v>
      </c>
      <c r="I221" s="11"/>
      <c r="J221" s="11"/>
      <c r="K221" s="10">
        <v>49</v>
      </c>
      <c r="L221" s="10">
        <v>2578</v>
      </c>
      <c r="M221" s="10">
        <v>49</v>
      </c>
      <c r="N221" s="10">
        <v>101</v>
      </c>
      <c r="O221" s="10">
        <v>49</v>
      </c>
      <c r="P221" s="10">
        <v>317</v>
      </c>
      <c r="Q221" s="10">
        <v>49</v>
      </c>
      <c r="R221" s="10">
        <v>337</v>
      </c>
      <c r="S221" s="11"/>
      <c r="T221" s="11"/>
      <c r="U221" s="10">
        <v>49</v>
      </c>
      <c r="V221" s="10">
        <v>158</v>
      </c>
      <c r="W221" s="10">
        <v>49</v>
      </c>
      <c r="X221" s="11">
        <v>8156</v>
      </c>
      <c r="Y221" s="6" t="s">
        <v>2</v>
      </c>
      <c r="Z221" s="10">
        <v>4</v>
      </c>
      <c r="AA221" s="10">
        <v>3150</v>
      </c>
      <c r="AB221" s="10">
        <v>4</v>
      </c>
      <c r="AC221" s="10">
        <v>1830</v>
      </c>
      <c r="AD221" s="11"/>
      <c r="AE221" s="11"/>
      <c r="AF221" s="10">
        <v>4</v>
      </c>
      <c r="AG221" s="10">
        <v>3663</v>
      </c>
      <c r="AH221" s="10">
        <v>4</v>
      </c>
      <c r="AI221" s="10">
        <v>101</v>
      </c>
      <c r="AJ221" s="10">
        <v>4</v>
      </c>
      <c r="AK221" s="10">
        <v>449</v>
      </c>
      <c r="AL221" s="10">
        <v>4</v>
      </c>
      <c r="AM221" s="10">
        <v>478</v>
      </c>
      <c r="AN221" s="11"/>
      <c r="AO221" s="11"/>
      <c r="AP221" s="10">
        <v>4</v>
      </c>
      <c r="AQ221" s="10">
        <v>225</v>
      </c>
      <c r="AR221" s="10">
        <v>4</v>
      </c>
      <c r="AS221" s="11">
        <v>9896</v>
      </c>
    </row>
    <row r="222" spans="1:45" ht="12">
      <c r="A222" s="1" t="s">
        <v>437</v>
      </c>
      <c r="B222" s="8" t="s">
        <v>460</v>
      </c>
      <c r="C222" s="5" t="s">
        <v>461</v>
      </c>
      <c r="D222" s="9" t="s">
        <v>61</v>
      </c>
      <c r="E222" s="10">
        <v>44</v>
      </c>
      <c r="F222" s="10">
        <v>1912</v>
      </c>
      <c r="G222" s="10">
        <v>44</v>
      </c>
      <c r="H222" s="10">
        <v>2088</v>
      </c>
      <c r="I222" s="11"/>
      <c r="J222" s="11"/>
      <c r="K222" s="10">
        <v>44</v>
      </c>
      <c r="L222" s="10">
        <v>2438</v>
      </c>
      <c r="M222" s="10">
        <v>44</v>
      </c>
      <c r="N222" s="10">
        <v>105</v>
      </c>
      <c r="O222" s="10">
        <v>44</v>
      </c>
      <c r="P222" s="10">
        <v>367</v>
      </c>
      <c r="Q222" s="10">
        <v>44</v>
      </c>
      <c r="R222" s="10">
        <v>130</v>
      </c>
      <c r="S222" s="11"/>
      <c r="T222" s="11"/>
      <c r="U222" s="10">
        <v>44</v>
      </c>
      <c r="V222" s="10">
        <v>121</v>
      </c>
      <c r="W222" s="10">
        <v>44</v>
      </c>
      <c r="X222" s="11">
        <v>7161</v>
      </c>
      <c r="Y222" s="6" t="s">
        <v>2</v>
      </c>
      <c r="Z222" s="10">
        <v>10</v>
      </c>
      <c r="AA222" s="10">
        <v>2627</v>
      </c>
      <c r="AB222" s="10">
        <v>10</v>
      </c>
      <c r="AC222" s="10">
        <v>2088</v>
      </c>
      <c r="AD222" s="11"/>
      <c r="AE222" s="11"/>
      <c r="AF222" s="10">
        <v>10</v>
      </c>
      <c r="AG222" s="10">
        <v>3349</v>
      </c>
      <c r="AH222" s="10">
        <v>10</v>
      </c>
      <c r="AI222" s="10">
        <v>105</v>
      </c>
      <c r="AJ222" s="10">
        <v>10</v>
      </c>
      <c r="AK222" s="10">
        <v>505</v>
      </c>
      <c r="AL222" s="10">
        <v>10</v>
      </c>
      <c r="AM222" s="10">
        <v>180</v>
      </c>
      <c r="AN222" s="11"/>
      <c r="AO222" s="11"/>
      <c r="AP222" s="10">
        <v>10</v>
      </c>
      <c r="AQ222" s="10">
        <v>166</v>
      </c>
      <c r="AR222" s="10">
        <v>10</v>
      </c>
      <c r="AS222" s="11">
        <v>9020</v>
      </c>
    </row>
    <row r="223" spans="1:45" ht="12">
      <c r="A223" s="1" t="s">
        <v>437</v>
      </c>
      <c r="B223" s="8" t="s">
        <v>462</v>
      </c>
      <c r="C223" s="5" t="s">
        <v>463</v>
      </c>
      <c r="D223" s="12" t="s">
        <v>64</v>
      </c>
      <c r="E223" s="10">
        <v>31</v>
      </c>
      <c r="F223" s="10">
        <v>2265</v>
      </c>
      <c r="G223" s="10">
        <v>31</v>
      </c>
      <c r="H223" s="10">
        <v>2088</v>
      </c>
      <c r="I223" s="11"/>
      <c r="J223" s="11"/>
      <c r="K223" s="10">
        <v>31</v>
      </c>
      <c r="L223" s="10">
        <v>2206</v>
      </c>
      <c r="M223" s="10">
        <v>31</v>
      </c>
      <c r="N223" s="10">
        <v>101</v>
      </c>
      <c r="O223" s="10">
        <v>31</v>
      </c>
      <c r="P223" s="10">
        <v>270</v>
      </c>
      <c r="Q223" s="10">
        <v>31</v>
      </c>
      <c r="R223" s="10">
        <v>138</v>
      </c>
      <c r="S223" s="11"/>
      <c r="T223" s="11"/>
      <c r="U223" s="10">
        <v>31</v>
      </c>
      <c r="V223" s="10">
        <v>0</v>
      </c>
      <c r="W223" s="10">
        <v>31</v>
      </c>
      <c r="X223" s="11">
        <v>7068</v>
      </c>
      <c r="Y223" s="6" t="s">
        <v>2</v>
      </c>
      <c r="Z223" s="10">
        <v>5</v>
      </c>
      <c r="AA223" s="10">
        <v>2201</v>
      </c>
      <c r="AB223" s="10">
        <v>5</v>
      </c>
      <c r="AC223" s="10">
        <v>2088</v>
      </c>
      <c r="AD223" s="11"/>
      <c r="AE223" s="11"/>
      <c r="AF223" s="10">
        <v>5</v>
      </c>
      <c r="AG223" s="10">
        <v>2167</v>
      </c>
      <c r="AH223" s="10">
        <v>5</v>
      </c>
      <c r="AI223" s="10">
        <v>101</v>
      </c>
      <c r="AJ223" s="10">
        <v>5</v>
      </c>
      <c r="AK223" s="10">
        <v>258</v>
      </c>
      <c r="AL223" s="10">
        <v>5</v>
      </c>
      <c r="AM223" s="10">
        <v>139</v>
      </c>
      <c r="AN223" s="11"/>
      <c r="AO223" s="11"/>
      <c r="AP223" s="10">
        <v>5</v>
      </c>
      <c r="AQ223" s="10">
        <v>0</v>
      </c>
      <c r="AR223" s="10">
        <v>5</v>
      </c>
      <c r="AS223" s="11">
        <v>6954</v>
      </c>
    </row>
    <row r="224" spans="1:45" ht="12">
      <c r="A224" s="1" t="s">
        <v>437</v>
      </c>
      <c r="B224" s="8" t="s">
        <v>464</v>
      </c>
      <c r="C224" s="5" t="s">
        <v>465</v>
      </c>
      <c r="D224" s="12" t="s">
        <v>64</v>
      </c>
      <c r="E224" s="10">
        <v>40</v>
      </c>
      <c r="F224" s="10">
        <v>2697</v>
      </c>
      <c r="G224" s="10">
        <v>40</v>
      </c>
      <c r="H224" s="10">
        <v>1830</v>
      </c>
      <c r="I224" s="11"/>
      <c r="J224" s="11"/>
      <c r="K224" s="10">
        <v>40</v>
      </c>
      <c r="L224" s="10">
        <v>2387</v>
      </c>
      <c r="M224" s="10">
        <v>40</v>
      </c>
      <c r="N224" s="10">
        <v>104</v>
      </c>
      <c r="O224" s="10">
        <v>40</v>
      </c>
      <c r="P224" s="10">
        <v>295</v>
      </c>
      <c r="Q224" s="10">
        <v>40</v>
      </c>
      <c r="R224" s="10">
        <v>72</v>
      </c>
      <c r="S224" s="11"/>
      <c r="T224" s="11"/>
      <c r="U224" s="10">
        <v>40</v>
      </c>
      <c r="V224" s="10">
        <v>137</v>
      </c>
      <c r="W224" s="10">
        <v>40</v>
      </c>
      <c r="X224" s="11">
        <v>7522</v>
      </c>
      <c r="Y224" s="6" t="s">
        <v>2</v>
      </c>
      <c r="Z224" s="10">
        <v>4</v>
      </c>
      <c r="AA224" s="10">
        <v>3150</v>
      </c>
      <c r="AB224" s="10">
        <v>4</v>
      </c>
      <c r="AC224" s="10">
        <v>1830</v>
      </c>
      <c r="AD224" s="11"/>
      <c r="AE224" s="11"/>
      <c r="AF224" s="10">
        <v>4</v>
      </c>
      <c r="AG224" s="10">
        <v>3280</v>
      </c>
      <c r="AH224" s="10">
        <v>4</v>
      </c>
      <c r="AI224" s="10">
        <v>104</v>
      </c>
      <c r="AJ224" s="10">
        <v>4</v>
      </c>
      <c r="AK224" s="10">
        <v>402</v>
      </c>
      <c r="AL224" s="10">
        <v>4</v>
      </c>
      <c r="AM224" s="10">
        <v>99</v>
      </c>
      <c r="AN224" s="11"/>
      <c r="AO224" s="11"/>
      <c r="AP224" s="10">
        <v>4</v>
      </c>
      <c r="AQ224" s="10">
        <v>189</v>
      </c>
      <c r="AR224" s="10">
        <v>4</v>
      </c>
      <c r="AS224" s="11">
        <v>9054</v>
      </c>
    </row>
    <row r="225" spans="1:45" ht="12">
      <c r="A225" s="1" t="s">
        <v>437</v>
      </c>
      <c r="B225" s="8" t="s">
        <v>466</v>
      </c>
      <c r="C225" s="5" t="s">
        <v>467</v>
      </c>
      <c r="D225" s="12" t="s">
        <v>64</v>
      </c>
      <c r="E225" s="10">
        <v>46</v>
      </c>
      <c r="F225" s="10">
        <v>2284</v>
      </c>
      <c r="G225" s="10">
        <v>46</v>
      </c>
      <c r="H225" s="10">
        <v>1812</v>
      </c>
      <c r="I225" s="11"/>
      <c r="J225" s="11"/>
      <c r="K225" s="10">
        <v>46</v>
      </c>
      <c r="L225" s="10">
        <v>2458</v>
      </c>
      <c r="M225" s="10">
        <v>46</v>
      </c>
      <c r="N225" s="10">
        <v>0</v>
      </c>
      <c r="O225" s="10">
        <v>46</v>
      </c>
      <c r="P225" s="10">
        <v>244</v>
      </c>
      <c r="Q225" s="10">
        <v>46</v>
      </c>
      <c r="R225" s="10">
        <v>132</v>
      </c>
      <c r="S225" s="11"/>
      <c r="T225" s="11"/>
      <c r="U225" s="10">
        <v>46</v>
      </c>
      <c r="V225" s="10">
        <v>193</v>
      </c>
      <c r="W225" s="10">
        <v>46</v>
      </c>
      <c r="X225" s="11">
        <v>7123</v>
      </c>
      <c r="Y225" s="6" t="s">
        <v>2</v>
      </c>
      <c r="Z225" s="10">
        <v>3</v>
      </c>
      <c r="AA225" s="10">
        <v>2842</v>
      </c>
      <c r="AB225" s="10">
        <v>3</v>
      </c>
      <c r="AC225" s="10">
        <v>1812</v>
      </c>
      <c r="AD225" s="11"/>
      <c r="AE225" s="11"/>
      <c r="AF225" s="10">
        <v>3</v>
      </c>
      <c r="AG225" s="10">
        <v>2846</v>
      </c>
      <c r="AH225" s="10">
        <v>3</v>
      </c>
      <c r="AI225" s="10">
        <v>0</v>
      </c>
      <c r="AJ225" s="10">
        <v>3</v>
      </c>
      <c r="AK225" s="10">
        <v>283</v>
      </c>
      <c r="AL225" s="10">
        <v>3</v>
      </c>
      <c r="AM225" s="10">
        <v>153</v>
      </c>
      <c r="AN225" s="11"/>
      <c r="AO225" s="11"/>
      <c r="AP225" s="10">
        <v>3</v>
      </c>
      <c r="AQ225" s="10">
        <v>223</v>
      </c>
      <c r="AR225" s="10">
        <v>3</v>
      </c>
      <c r="AS225" s="11">
        <v>8159</v>
      </c>
    </row>
    <row r="226" spans="1:45" ht="12">
      <c r="A226" s="1" t="s">
        <v>437</v>
      </c>
      <c r="B226" s="8" t="s">
        <v>468</v>
      </c>
      <c r="C226" s="5" t="s">
        <v>469</v>
      </c>
      <c r="D226" s="12" t="s">
        <v>64</v>
      </c>
      <c r="E226" s="10">
        <v>37</v>
      </c>
      <c r="F226" s="10">
        <v>443</v>
      </c>
      <c r="G226" s="10">
        <v>37</v>
      </c>
      <c r="H226" s="10">
        <v>1920</v>
      </c>
      <c r="I226" s="11"/>
      <c r="J226" s="11"/>
      <c r="K226" s="10">
        <v>37</v>
      </c>
      <c r="L226" s="10">
        <v>2174</v>
      </c>
      <c r="M226" s="10">
        <v>37</v>
      </c>
      <c r="N226" s="10">
        <v>104</v>
      </c>
      <c r="O226" s="10">
        <v>37</v>
      </c>
      <c r="P226" s="10">
        <v>261</v>
      </c>
      <c r="Q226" s="10">
        <v>37</v>
      </c>
      <c r="R226" s="10">
        <v>117</v>
      </c>
      <c r="S226" s="11"/>
      <c r="T226" s="11"/>
      <c r="U226" s="10">
        <v>37</v>
      </c>
      <c r="V226" s="10">
        <v>0</v>
      </c>
      <c r="W226" s="10">
        <v>37</v>
      </c>
      <c r="X226" s="11">
        <v>5019</v>
      </c>
      <c r="Y226" s="6" t="s">
        <v>2</v>
      </c>
      <c r="Z226" s="10">
        <v>7</v>
      </c>
      <c r="AA226" s="10">
        <v>1132</v>
      </c>
      <c r="AB226" s="10">
        <v>7</v>
      </c>
      <c r="AC226" s="10">
        <v>1920</v>
      </c>
      <c r="AD226" s="11"/>
      <c r="AE226" s="11"/>
      <c r="AF226" s="10">
        <v>7</v>
      </c>
      <c r="AG226" s="10">
        <v>3030</v>
      </c>
      <c r="AH226" s="10">
        <v>7</v>
      </c>
      <c r="AI226" s="10">
        <v>104</v>
      </c>
      <c r="AJ226" s="10">
        <v>7</v>
      </c>
      <c r="AK226" s="10">
        <v>361</v>
      </c>
      <c r="AL226" s="10">
        <v>7</v>
      </c>
      <c r="AM226" s="10">
        <v>162</v>
      </c>
      <c r="AN226" s="11"/>
      <c r="AO226" s="11"/>
      <c r="AP226" s="10">
        <v>7</v>
      </c>
      <c r="AQ226" s="10">
        <v>0</v>
      </c>
      <c r="AR226" s="10">
        <v>7</v>
      </c>
      <c r="AS226" s="11">
        <v>6709</v>
      </c>
    </row>
    <row r="227" spans="1:45" ht="12">
      <c r="A227" s="1" t="s">
        <v>437</v>
      </c>
      <c r="B227" s="8" t="s">
        <v>470</v>
      </c>
      <c r="C227" s="5" t="s">
        <v>471</v>
      </c>
      <c r="D227" s="12" t="s">
        <v>64</v>
      </c>
      <c r="E227" s="10">
        <v>88</v>
      </c>
      <c r="F227" s="10">
        <v>2830</v>
      </c>
      <c r="G227" s="10">
        <v>88</v>
      </c>
      <c r="H227" s="11">
        <v>1830</v>
      </c>
      <c r="I227" s="11"/>
      <c r="J227" s="11"/>
      <c r="K227" s="10">
        <v>88</v>
      </c>
      <c r="L227" s="10">
        <v>2446</v>
      </c>
      <c r="M227" s="10">
        <v>88</v>
      </c>
      <c r="N227" s="10">
        <v>0</v>
      </c>
      <c r="O227" s="10">
        <v>88</v>
      </c>
      <c r="P227" s="10">
        <v>305</v>
      </c>
      <c r="Q227" s="10">
        <v>88</v>
      </c>
      <c r="R227" s="10">
        <v>96</v>
      </c>
      <c r="S227" s="11"/>
      <c r="T227" s="11"/>
      <c r="U227" s="10">
        <v>88</v>
      </c>
      <c r="V227" s="10">
        <v>150</v>
      </c>
      <c r="W227" s="10">
        <v>88</v>
      </c>
      <c r="X227" s="11">
        <v>7657</v>
      </c>
      <c r="Y227" s="6" t="s">
        <v>2</v>
      </c>
      <c r="Z227" s="10">
        <v>14</v>
      </c>
      <c r="AA227" s="10">
        <v>3150</v>
      </c>
      <c r="AB227" s="10">
        <v>14</v>
      </c>
      <c r="AC227" s="11">
        <v>1830</v>
      </c>
      <c r="AD227" s="11"/>
      <c r="AE227" s="11"/>
      <c r="AF227" s="10">
        <v>14</v>
      </c>
      <c r="AG227" s="10">
        <v>2825</v>
      </c>
      <c r="AH227" s="10">
        <v>14</v>
      </c>
      <c r="AI227" s="10">
        <v>0</v>
      </c>
      <c r="AJ227" s="10">
        <v>14</v>
      </c>
      <c r="AK227" s="10">
        <v>346</v>
      </c>
      <c r="AL227" s="10">
        <v>14</v>
      </c>
      <c r="AM227" s="10">
        <v>111</v>
      </c>
      <c r="AN227" s="11"/>
      <c r="AO227" s="11"/>
      <c r="AP227" s="10">
        <v>14</v>
      </c>
      <c r="AQ227" s="10">
        <v>174</v>
      </c>
      <c r="AR227" s="10">
        <v>14</v>
      </c>
      <c r="AS227" s="11">
        <v>8436</v>
      </c>
    </row>
    <row r="228" spans="1:45" ht="12">
      <c r="A228" s="1" t="s">
        <v>437</v>
      </c>
      <c r="B228" s="8" t="s">
        <v>472</v>
      </c>
      <c r="C228" s="5" t="s">
        <v>473</v>
      </c>
      <c r="D228" s="12" t="s">
        <v>64</v>
      </c>
      <c r="E228" s="10">
        <v>41</v>
      </c>
      <c r="F228" s="10">
        <v>2767</v>
      </c>
      <c r="G228" s="10">
        <v>41</v>
      </c>
      <c r="H228" s="11">
        <v>2088</v>
      </c>
      <c r="I228" s="11"/>
      <c r="J228" s="11"/>
      <c r="K228" s="10">
        <v>41</v>
      </c>
      <c r="L228" s="10">
        <v>2330</v>
      </c>
      <c r="M228" s="10">
        <v>41</v>
      </c>
      <c r="N228" s="10">
        <v>104</v>
      </c>
      <c r="O228" s="10">
        <v>41</v>
      </c>
      <c r="P228" s="10">
        <v>397</v>
      </c>
      <c r="Q228" s="10">
        <v>41</v>
      </c>
      <c r="R228" s="10">
        <v>85</v>
      </c>
      <c r="S228" s="11"/>
      <c r="T228" s="11"/>
      <c r="U228" s="10">
        <v>41</v>
      </c>
      <c r="V228" s="10">
        <v>0</v>
      </c>
      <c r="W228" s="10">
        <v>41</v>
      </c>
      <c r="X228" s="11">
        <v>7771</v>
      </c>
      <c r="Y228" s="6" t="s">
        <v>2</v>
      </c>
      <c r="Z228" s="10">
        <v>2</v>
      </c>
      <c r="AA228" s="10">
        <v>3111</v>
      </c>
      <c r="AB228" s="10">
        <v>2</v>
      </c>
      <c r="AC228" s="11">
        <v>2088</v>
      </c>
      <c r="AD228" s="11"/>
      <c r="AE228" s="11"/>
      <c r="AF228" s="10">
        <v>2</v>
      </c>
      <c r="AG228" s="10">
        <v>2729</v>
      </c>
      <c r="AH228" s="10">
        <v>2</v>
      </c>
      <c r="AI228" s="10">
        <v>104</v>
      </c>
      <c r="AJ228" s="10">
        <v>2</v>
      </c>
      <c r="AK228" s="10">
        <v>488</v>
      </c>
      <c r="AL228" s="10">
        <v>2</v>
      </c>
      <c r="AM228" s="10">
        <v>102</v>
      </c>
      <c r="AN228" s="11"/>
      <c r="AO228" s="11"/>
      <c r="AP228" s="10">
        <v>2</v>
      </c>
      <c r="AQ228" s="10">
        <v>0</v>
      </c>
      <c r="AR228" s="10">
        <v>2</v>
      </c>
      <c r="AS228" s="11">
        <v>8622</v>
      </c>
    </row>
    <row r="229" spans="1:45" ht="12">
      <c r="A229" s="1" t="s">
        <v>437</v>
      </c>
      <c r="B229" s="8" t="s">
        <v>474</v>
      </c>
      <c r="C229" s="5" t="s">
        <v>475</v>
      </c>
      <c r="D229" s="12" t="s">
        <v>64</v>
      </c>
      <c r="E229" s="10">
        <v>101</v>
      </c>
      <c r="F229" s="10">
        <v>2857</v>
      </c>
      <c r="G229" s="10">
        <v>101</v>
      </c>
      <c r="H229" s="11">
        <v>1873</v>
      </c>
      <c r="I229" s="11"/>
      <c r="J229" s="11"/>
      <c r="K229" s="10">
        <v>101</v>
      </c>
      <c r="L229" s="10">
        <v>2565</v>
      </c>
      <c r="M229" s="10">
        <v>101</v>
      </c>
      <c r="N229" s="10">
        <v>95</v>
      </c>
      <c r="O229" s="10">
        <v>101</v>
      </c>
      <c r="P229" s="10">
        <v>266</v>
      </c>
      <c r="Q229" s="10">
        <v>101</v>
      </c>
      <c r="R229" s="10">
        <v>137</v>
      </c>
      <c r="S229" s="11"/>
      <c r="T229" s="11"/>
      <c r="U229" s="10">
        <v>101</v>
      </c>
      <c r="V229" s="10">
        <v>1673</v>
      </c>
      <c r="W229" s="10">
        <v>101</v>
      </c>
      <c r="X229" s="11">
        <v>9466</v>
      </c>
      <c r="Y229" s="6" t="s">
        <v>2</v>
      </c>
      <c r="Z229" s="10">
        <v>3</v>
      </c>
      <c r="AA229" s="10">
        <v>3150</v>
      </c>
      <c r="AB229" s="10">
        <v>3</v>
      </c>
      <c r="AC229" s="11">
        <v>1873</v>
      </c>
      <c r="AD229" s="11"/>
      <c r="AE229" s="11"/>
      <c r="AF229" s="10">
        <v>3</v>
      </c>
      <c r="AG229" s="10">
        <v>3731</v>
      </c>
      <c r="AH229" s="10">
        <v>3</v>
      </c>
      <c r="AI229" s="10">
        <v>95</v>
      </c>
      <c r="AJ229" s="10">
        <v>3</v>
      </c>
      <c r="AK229" s="10">
        <v>193</v>
      </c>
      <c r="AL229" s="10">
        <v>3</v>
      </c>
      <c r="AM229" s="10">
        <v>386</v>
      </c>
      <c r="AN229" s="11"/>
      <c r="AO229" s="11"/>
      <c r="AP229" s="10">
        <v>3</v>
      </c>
      <c r="AQ229" s="10">
        <v>2433</v>
      </c>
      <c r="AR229" s="10">
        <v>3</v>
      </c>
      <c r="AS229" s="11">
        <v>11861</v>
      </c>
    </row>
    <row r="230" spans="1:45" ht="12">
      <c r="A230" s="1" t="s">
        <v>437</v>
      </c>
      <c r="B230" s="8" t="s">
        <v>476</v>
      </c>
      <c r="C230" s="5" t="s">
        <v>477</v>
      </c>
      <c r="D230" s="12" t="s">
        <v>64</v>
      </c>
      <c r="E230" s="10">
        <v>22</v>
      </c>
      <c r="F230" s="10">
        <v>2678</v>
      </c>
      <c r="G230" s="10">
        <v>22</v>
      </c>
      <c r="H230" s="11">
        <v>2051</v>
      </c>
      <c r="I230" s="11"/>
      <c r="J230" s="11"/>
      <c r="K230" s="10">
        <v>22</v>
      </c>
      <c r="L230" s="10">
        <v>2407</v>
      </c>
      <c r="M230" s="10">
        <v>22</v>
      </c>
      <c r="N230" s="10">
        <v>0</v>
      </c>
      <c r="O230" s="10">
        <v>22</v>
      </c>
      <c r="P230" s="10">
        <v>143</v>
      </c>
      <c r="Q230" s="10">
        <v>22</v>
      </c>
      <c r="R230" s="10">
        <v>142</v>
      </c>
      <c r="S230" s="11"/>
      <c r="T230" s="11"/>
      <c r="U230" s="10">
        <v>22</v>
      </c>
      <c r="V230" s="10">
        <v>0</v>
      </c>
      <c r="W230" s="10">
        <v>22</v>
      </c>
      <c r="X230" s="11">
        <v>7421</v>
      </c>
      <c r="Y230" s="6" t="s">
        <v>2</v>
      </c>
      <c r="Z230" s="10">
        <v>4</v>
      </c>
      <c r="AA230" s="10">
        <v>3150</v>
      </c>
      <c r="AB230" s="10">
        <v>4</v>
      </c>
      <c r="AC230" s="10">
        <v>2051</v>
      </c>
      <c r="AD230" s="11"/>
      <c r="AE230" s="11"/>
      <c r="AF230" s="10">
        <v>4</v>
      </c>
      <c r="AG230" s="10">
        <v>2879</v>
      </c>
      <c r="AH230" s="10">
        <v>4</v>
      </c>
      <c r="AI230" s="10">
        <v>0</v>
      </c>
      <c r="AJ230" s="10">
        <v>4</v>
      </c>
      <c r="AK230" s="10">
        <v>172</v>
      </c>
      <c r="AL230" s="10">
        <v>4</v>
      </c>
      <c r="AM230" s="10">
        <v>170</v>
      </c>
      <c r="AN230" s="11"/>
      <c r="AO230" s="11"/>
      <c r="AP230" s="10">
        <v>4</v>
      </c>
      <c r="AQ230" s="10">
        <v>0</v>
      </c>
      <c r="AR230" s="10">
        <v>4</v>
      </c>
      <c r="AS230" s="11">
        <v>8422</v>
      </c>
    </row>
    <row r="231" spans="1:45" ht="12">
      <c r="A231" s="1" t="s">
        <v>437</v>
      </c>
      <c r="B231" s="8" t="s">
        <v>478</v>
      </c>
      <c r="C231" s="5" t="s">
        <v>479</v>
      </c>
      <c r="D231" s="12" t="s">
        <v>64</v>
      </c>
      <c r="E231" s="10">
        <v>1</v>
      </c>
      <c r="F231" s="10">
        <v>3702</v>
      </c>
      <c r="G231" s="10">
        <v>1</v>
      </c>
      <c r="H231" s="10">
        <v>1200</v>
      </c>
      <c r="I231" s="11"/>
      <c r="J231" s="11"/>
      <c r="K231" s="10">
        <v>1</v>
      </c>
      <c r="L231" s="10">
        <v>2368</v>
      </c>
      <c r="M231" s="10">
        <v>1</v>
      </c>
      <c r="N231" s="10">
        <v>104</v>
      </c>
      <c r="O231" s="10">
        <v>1</v>
      </c>
      <c r="P231" s="10">
        <v>44</v>
      </c>
      <c r="Q231" s="10">
        <v>1</v>
      </c>
      <c r="R231" s="10">
        <v>127</v>
      </c>
      <c r="S231" s="11"/>
      <c r="T231" s="11"/>
      <c r="U231" s="10">
        <v>1</v>
      </c>
      <c r="V231" s="10">
        <v>0</v>
      </c>
      <c r="W231" s="10">
        <v>1</v>
      </c>
      <c r="X231" s="11">
        <v>7545</v>
      </c>
      <c r="Y231" s="6" t="s">
        <v>2</v>
      </c>
      <c r="Z231" s="10">
        <v>66</v>
      </c>
      <c r="AA231" s="10">
        <v>4422</v>
      </c>
      <c r="AB231" s="10">
        <v>66</v>
      </c>
      <c r="AC231" s="10">
        <v>1200</v>
      </c>
      <c r="AD231" s="11"/>
      <c r="AE231" s="11"/>
      <c r="AF231" s="10">
        <v>66</v>
      </c>
      <c r="AG231" s="10">
        <v>2712</v>
      </c>
      <c r="AH231" s="10">
        <v>66</v>
      </c>
      <c r="AI231" s="10">
        <v>104</v>
      </c>
      <c r="AJ231" s="10">
        <v>66</v>
      </c>
      <c r="AK231" s="10">
        <v>44</v>
      </c>
      <c r="AL231" s="10">
        <v>66</v>
      </c>
      <c r="AM231" s="10">
        <v>141</v>
      </c>
      <c r="AN231" s="11"/>
      <c r="AO231" s="11"/>
      <c r="AP231" s="10">
        <v>66</v>
      </c>
      <c r="AQ231" s="10">
        <v>0</v>
      </c>
      <c r="AR231" s="10">
        <v>66</v>
      </c>
      <c r="AS231" s="11">
        <v>8623</v>
      </c>
    </row>
    <row r="232" spans="1:45" ht="12">
      <c r="A232" s="1" t="s">
        <v>437</v>
      </c>
      <c r="B232" s="8" t="s">
        <v>480</v>
      </c>
      <c r="C232" s="5" t="s">
        <v>481</v>
      </c>
      <c r="D232" s="12" t="s">
        <v>64</v>
      </c>
      <c r="E232" s="10">
        <v>130</v>
      </c>
      <c r="F232" s="10">
        <v>3723</v>
      </c>
      <c r="G232" s="10">
        <v>130</v>
      </c>
      <c r="H232" s="10">
        <v>2239</v>
      </c>
      <c r="I232" s="11"/>
      <c r="J232" s="11"/>
      <c r="K232" s="10">
        <v>130</v>
      </c>
      <c r="L232" s="10">
        <v>2536</v>
      </c>
      <c r="M232" s="10">
        <v>130</v>
      </c>
      <c r="N232" s="10">
        <v>104</v>
      </c>
      <c r="O232" s="10">
        <v>130</v>
      </c>
      <c r="P232" s="10">
        <v>301</v>
      </c>
      <c r="Q232" s="10">
        <v>130</v>
      </c>
      <c r="R232" s="10">
        <v>139</v>
      </c>
      <c r="S232" s="11"/>
      <c r="T232" s="11"/>
      <c r="U232" s="10">
        <v>130</v>
      </c>
      <c r="V232" s="10">
        <v>192</v>
      </c>
      <c r="W232" s="10">
        <v>130</v>
      </c>
      <c r="X232" s="11">
        <v>9234</v>
      </c>
      <c r="Y232" s="6" t="s">
        <v>2</v>
      </c>
      <c r="Z232" s="10">
        <v>21</v>
      </c>
      <c r="AA232" s="10">
        <v>4842</v>
      </c>
      <c r="AB232" s="10">
        <v>21</v>
      </c>
      <c r="AC232" s="10">
        <v>2239</v>
      </c>
      <c r="AD232" s="11"/>
      <c r="AE232" s="11"/>
      <c r="AF232" s="10">
        <v>21</v>
      </c>
      <c r="AG232" s="10">
        <v>3236</v>
      </c>
      <c r="AH232" s="10">
        <v>21</v>
      </c>
      <c r="AI232" s="10">
        <v>104</v>
      </c>
      <c r="AJ232" s="10">
        <v>21</v>
      </c>
      <c r="AK232" s="10">
        <v>388</v>
      </c>
      <c r="AL232" s="10">
        <v>21</v>
      </c>
      <c r="AM232" s="10">
        <v>178</v>
      </c>
      <c r="AN232" s="11"/>
      <c r="AO232" s="11"/>
      <c r="AP232" s="10">
        <v>21</v>
      </c>
      <c r="AQ232" s="10">
        <v>245</v>
      </c>
      <c r="AR232" s="10">
        <v>21</v>
      </c>
      <c r="AS232" s="11">
        <v>11232</v>
      </c>
    </row>
    <row r="233" spans="1:45" ht="12">
      <c r="A233" s="1" t="s">
        <v>437</v>
      </c>
      <c r="B233" s="8" t="s">
        <v>234</v>
      </c>
      <c r="C233" s="5" t="s">
        <v>482</v>
      </c>
      <c r="D233" s="12" t="s">
        <v>64</v>
      </c>
      <c r="E233" s="10">
        <v>40</v>
      </c>
      <c r="F233" s="10">
        <v>2453</v>
      </c>
      <c r="G233" s="10">
        <v>40</v>
      </c>
      <c r="H233" s="10">
        <v>2087</v>
      </c>
      <c r="I233" s="11"/>
      <c r="J233" s="11"/>
      <c r="K233" s="10">
        <v>40</v>
      </c>
      <c r="L233" s="10">
        <v>2228</v>
      </c>
      <c r="M233" s="10">
        <v>40</v>
      </c>
      <c r="N233" s="10">
        <v>92</v>
      </c>
      <c r="O233" s="10">
        <v>40</v>
      </c>
      <c r="P233" s="10">
        <v>133</v>
      </c>
      <c r="Q233" s="10">
        <v>40</v>
      </c>
      <c r="R233" s="10">
        <v>99</v>
      </c>
      <c r="S233" s="11"/>
      <c r="T233" s="11"/>
      <c r="U233" s="10">
        <v>40</v>
      </c>
      <c r="V233" s="10">
        <v>830</v>
      </c>
      <c r="W233" s="10">
        <v>40</v>
      </c>
      <c r="X233" s="11">
        <v>7922</v>
      </c>
      <c r="Y233" s="6" t="s">
        <v>2</v>
      </c>
      <c r="Z233" s="10">
        <v>4</v>
      </c>
      <c r="AA233" s="10">
        <v>2673</v>
      </c>
      <c r="AB233" s="10">
        <v>4</v>
      </c>
      <c r="AC233" s="10">
        <v>2087</v>
      </c>
      <c r="AD233" s="11"/>
      <c r="AE233" s="11"/>
      <c r="AF233" s="10">
        <v>4</v>
      </c>
      <c r="AG233" s="10">
        <v>2565</v>
      </c>
      <c r="AH233" s="10">
        <v>4</v>
      </c>
      <c r="AI233" s="10">
        <v>92</v>
      </c>
      <c r="AJ233" s="10">
        <v>4</v>
      </c>
      <c r="AK233" s="10">
        <v>153</v>
      </c>
      <c r="AL233" s="10">
        <v>4</v>
      </c>
      <c r="AM233" s="10">
        <v>113</v>
      </c>
      <c r="AN233" s="11"/>
      <c r="AO233" s="11"/>
      <c r="AP233" s="10">
        <v>4</v>
      </c>
      <c r="AQ233" s="10">
        <v>946</v>
      </c>
      <c r="AR233" s="10">
        <v>4</v>
      </c>
      <c r="AS233" s="11">
        <v>8629</v>
      </c>
    </row>
    <row r="234" spans="1:45" ht="12">
      <c r="A234" s="1" t="s">
        <v>437</v>
      </c>
      <c r="B234" s="8" t="s">
        <v>483</v>
      </c>
      <c r="C234" s="5" t="s">
        <v>484</v>
      </c>
      <c r="D234" s="12" t="s">
        <v>64</v>
      </c>
      <c r="E234" s="10">
        <v>203</v>
      </c>
      <c r="F234" s="10">
        <v>3077</v>
      </c>
      <c r="G234" s="10">
        <v>203</v>
      </c>
      <c r="H234" s="10">
        <v>2088</v>
      </c>
      <c r="I234" s="11"/>
      <c r="J234" s="11"/>
      <c r="K234" s="10">
        <v>203</v>
      </c>
      <c r="L234" s="10">
        <v>2729</v>
      </c>
      <c r="M234" s="10">
        <v>203</v>
      </c>
      <c r="N234" s="10">
        <v>0</v>
      </c>
      <c r="O234" s="10">
        <v>203</v>
      </c>
      <c r="P234" s="10">
        <v>256</v>
      </c>
      <c r="Q234" s="10">
        <v>203</v>
      </c>
      <c r="R234" s="10">
        <v>146</v>
      </c>
      <c r="S234" s="11"/>
      <c r="T234" s="11"/>
      <c r="U234" s="10">
        <v>203</v>
      </c>
      <c r="V234" s="10">
        <v>1320</v>
      </c>
      <c r="W234" s="10">
        <v>203</v>
      </c>
      <c r="X234" s="11">
        <v>9616</v>
      </c>
      <c r="Y234" s="6" t="s">
        <v>2</v>
      </c>
      <c r="Z234" s="10">
        <v>35</v>
      </c>
      <c r="AA234" s="10">
        <v>3150</v>
      </c>
      <c r="AB234" s="10">
        <v>35</v>
      </c>
      <c r="AC234" s="10">
        <v>2087</v>
      </c>
      <c r="AD234" s="11"/>
      <c r="AE234" s="11"/>
      <c r="AF234" s="10">
        <v>35</v>
      </c>
      <c r="AG234" s="10">
        <v>2963</v>
      </c>
      <c r="AH234" s="10">
        <v>35</v>
      </c>
      <c r="AI234" s="10">
        <v>0</v>
      </c>
      <c r="AJ234" s="10">
        <v>35</v>
      </c>
      <c r="AK234" s="10">
        <v>277</v>
      </c>
      <c r="AL234" s="10">
        <v>35</v>
      </c>
      <c r="AM234" s="10">
        <v>158</v>
      </c>
      <c r="AN234" s="11"/>
      <c r="AO234" s="11"/>
      <c r="AP234" s="10">
        <v>35</v>
      </c>
      <c r="AQ234" s="10">
        <v>1122</v>
      </c>
      <c r="AR234" s="10">
        <v>35</v>
      </c>
      <c r="AS234" s="11">
        <v>9757</v>
      </c>
    </row>
    <row r="235" spans="1:45" ht="12">
      <c r="A235" s="1" t="s">
        <v>437</v>
      </c>
      <c r="B235" s="8" t="s">
        <v>485</v>
      </c>
      <c r="C235" s="5" t="s">
        <v>486</v>
      </c>
      <c r="D235" s="12" t="s">
        <v>64</v>
      </c>
      <c r="E235" s="10">
        <v>34</v>
      </c>
      <c r="F235" s="10">
        <v>0</v>
      </c>
      <c r="G235" s="10">
        <v>34</v>
      </c>
      <c r="H235" s="10">
        <v>2087</v>
      </c>
      <c r="I235" s="11"/>
      <c r="J235" s="11"/>
      <c r="K235" s="10">
        <v>34</v>
      </c>
      <c r="L235" s="10">
        <v>2510</v>
      </c>
      <c r="M235" s="10">
        <v>34</v>
      </c>
      <c r="N235" s="10">
        <v>101</v>
      </c>
      <c r="O235" s="10">
        <v>34</v>
      </c>
      <c r="P235" s="10">
        <v>288</v>
      </c>
      <c r="Q235" s="10">
        <v>34</v>
      </c>
      <c r="R235" s="10">
        <v>138</v>
      </c>
      <c r="S235" s="11"/>
      <c r="T235" s="11"/>
      <c r="U235" s="10">
        <v>34</v>
      </c>
      <c r="V235" s="10">
        <v>186</v>
      </c>
      <c r="W235" s="10">
        <v>34</v>
      </c>
      <c r="X235" s="11">
        <v>5310</v>
      </c>
      <c r="Y235" s="6" t="s">
        <v>2</v>
      </c>
      <c r="Z235" s="10">
        <v>9</v>
      </c>
      <c r="AA235" s="10">
        <v>0</v>
      </c>
      <c r="AB235" s="10">
        <v>9</v>
      </c>
      <c r="AC235" s="10">
        <v>2087</v>
      </c>
      <c r="AD235" s="11"/>
      <c r="AE235" s="11"/>
      <c r="AF235" s="10">
        <v>9</v>
      </c>
      <c r="AG235" s="10">
        <v>3075</v>
      </c>
      <c r="AH235" s="10">
        <v>9</v>
      </c>
      <c r="AI235" s="10">
        <v>101</v>
      </c>
      <c r="AJ235" s="10">
        <v>9</v>
      </c>
      <c r="AK235" s="10">
        <v>350</v>
      </c>
      <c r="AL235" s="10">
        <v>9</v>
      </c>
      <c r="AM235" s="10">
        <v>169</v>
      </c>
      <c r="AN235" s="11"/>
      <c r="AO235" s="11"/>
      <c r="AP235" s="10">
        <v>9</v>
      </c>
      <c r="AQ235" s="10">
        <v>228</v>
      </c>
      <c r="AR235" s="10">
        <v>9</v>
      </c>
      <c r="AS235" s="11">
        <v>6010</v>
      </c>
    </row>
    <row r="236" spans="1:45" ht="12">
      <c r="A236" s="1" t="s">
        <v>437</v>
      </c>
      <c r="B236" s="8" t="s">
        <v>487</v>
      </c>
      <c r="C236" s="5" t="s">
        <v>488</v>
      </c>
      <c r="D236" s="12" t="s">
        <v>110</v>
      </c>
      <c r="E236" s="11">
        <v>64</v>
      </c>
      <c r="F236" s="11">
        <v>4040</v>
      </c>
      <c r="G236" s="11">
        <v>64</v>
      </c>
      <c r="H236" s="11">
        <v>1830</v>
      </c>
      <c r="I236" s="11"/>
      <c r="J236" s="11"/>
      <c r="K236" s="11">
        <v>64</v>
      </c>
      <c r="L236" s="11">
        <v>2139</v>
      </c>
      <c r="M236" s="11">
        <v>64</v>
      </c>
      <c r="N236" s="11">
        <v>51</v>
      </c>
      <c r="O236" s="11">
        <v>64</v>
      </c>
      <c r="P236" s="11">
        <v>296</v>
      </c>
      <c r="Q236" s="11">
        <v>64</v>
      </c>
      <c r="R236" s="11">
        <v>53</v>
      </c>
      <c r="S236" s="11"/>
      <c r="T236" s="11"/>
      <c r="U236" s="11">
        <v>64</v>
      </c>
      <c r="V236" s="11">
        <v>103</v>
      </c>
      <c r="W236" s="11">
        <v>64</v>
      </c>
      <c r="X236" s="11">
        <v>8512</v>
      </c>
      <c r="Y236" s="6" t="s">
        <v>2</v>
      </c>
      <c r="Z236" s="11">
        <v>70</v>
      </c>
      <c r="AA236" s="11">
        <v>5433</v>
      </c>
      <c r="AB236" s="11">
        <v>70</v>
      </c>
      <c r="AC236" s="11">
        <v>1830</v>
      </c>
      <c r="AD236" s="11"/>
      <c r="AE236" s="11"/>
      <c r="AF236" s="11">
        <v>70</v>
      </c>
      <c r="AG236" s="11">
        <v>3146</v>
      </c>
      <c r="AH236" s="11">
        <v>70</v>
      </c>
      <c r="AI236" s="11">
        <v>51</v>
      </c>
      <c r="AJ236" s="11">
        <v>70</v>
      </c>
      <c r="AK236" s="11">
        <v>438</v>
      </c>
      <c r="AL236" s="11">
        <v>70</v>
      </c>
      <c r="AM236" s="11">
        <v>78</v>
      </c>
      <c r="AN236" s="11"/>
      <c r="AO236" s="11"/>
      <c r="AP236" s="11">
        <v>70</v>
      </c>
      <c r="AQ236" s="11">
        <v>152</v>
      </c>
      <c r="AR236" s="11">
        <v>70</v>
      </c>
      <c r="AS236" s="11">
        <v>11128</v>
      </c>
    </row>
    <row r="237" spans="1:45" ht="12">
      <c r="A237" s="1" t="s">
        <v>437</v>
      </c>
      <c r="B237" s="8" t="s">
        <v>489</v>
      </c>
      <c r="C237" s="5" t="s">
        <v>490</v>
      </c>
      <c r="D237" s="12" t="s">
        <v>110</v>
      </c>
      <c r="E237" s="10">
        <v>41</v>
      </c>
      <c r="F237" s="10">
        <v>4058</v>
      </c>
      <c r="G237" s="10">
        <v>41</v>
      </c>
      <c r="H237" s="10">
        <v>1830</v>
      </c>
      <c r="I237" s="11"/>
      <c r="J237" s="11"/>
      <c r="K237" s="10">
        <v>41</v>
      </c>
      <c r="L237" s="10">
        <v>2226</v>
      </c>
      <c r="M237" s="10">
        <v>41</v>
      </c>
      <c r="N237" s="10">
        <v>45</v>
      </c>
      <c r="O237" s="10">
        <v>41</v>
      </c>
      <c r="P237" s="10">
        <v>317</v>
      </c>
      <c r="Q237" s="10">
        <v>41</v>
      </c>
      <c r="R237" s="10">
        <v>56</v>
      </c>
      <c r="S237" s="11"/>
      <c r="T237" s="11"/>
      <c r="U237" s="10">
        <v>41</v>
      </c>
      <c r="V237" s="10">
        <v>110</v>
      </c>
      <c r="W237" s="10">
        <v>41</v>
      </c>
      <c r="X237" s="11">
        <v>8642</v>
      </c>
      <c r="Y237" s="6" t="s">
        <v>2</v>
      </c>
      <c r="Z237" s="10">
        <v>20</v>
      </c>
      <c r="AA237" s="10">
        <v>5256</v>
      </c>
      <c r="AB237" s="10">
        <v>20</v>
      </c>
      <c r="AC237" s="10">
        <v>1830</v>
      </c>
      <c r="AD237" s="11"/>
      <c r="AE237" s="11"/>
      <c r="AF237" s="10">
        <v>20</v>
      </c>
      <c r="AG237" s="10">
        <v>3183</v>
      </c>
      <c r="AH237" s="10">
        <v>20</v>
      </c>
      <c r="AI237" s="10">
        <v>45</v>
      </c>
      <c r="AJ237" s="10">
        <v>20</v>
      </c>
      <c r="AK237" s="10">
        <v>444</v>
      </c>
      <c r="AL237" s="10">
        <v>20</v>
      </c>
      <c r="AM237" s="10">
        <v>79</v>
      </c>
      <c r="AN237" s="11"/>
      <c r="AO237" s="11"/>
      <c r="AP237" s="10">
        <v>20</v>
      </c>
      <c r="AQ237" s="10">
        <v>154</v>
      </c>
      <c r="AR237" s="10">
        <v>20</v>
      </c>
      <c r="AS237" s="11">
        <v>10991</v>
      </c>
    </row>
    <row r="238" spans="1:45" ht="12">
      <c r="A238" s="1" t="s">
        <v>491</v>
      </c>
      <c r="B238" s="8" t="s">
        <v>492</v>
      </c>
      <c r="C238" s="13" t="s">
        <v>493</v>
      </c>
      <c r="D238" s="9" t="s">
        <v>26</v>
      </c>
      <c r="E238" s="10">
        <v>935</v>
      </c>
      <c r="F238" s="10">
        <v>4125103</v>
      </c>
      <c r="G238" s="10">
        <v>935</v>
      </c>
      <c r="H238" s="10">
        <v>1637671</v>
      </c>
      <c r="I238" s="11"/>
      <c r="J238" s="11"/>
      <c r="K238" s="10">
        <v>935</v>
      </c>
      <c r="L238" s="10">
        <v>3189080</v>
      </c>
      <c r="M238" s="10">
        <v>935</v>
      </c>
      <c r="N238" s="10">
        <v>65861</v>
      </c>
      <c r="O238" s="10">
        <v>935</v>
      </c>
      <c r="P238" s="10">
        <v>263445</v>
      </c>
      <c r="Q238" s="10">
        <v>935</v>
      </c>
      <c r="R238" s="10">
        <v>65861</v>
      </c>
      <c r="S238" s="11"/>
      <c r="T238" s="11"/>
      <c r="U238" s="11"/>
      <c r="V238" s="11"/>
      <c r="W238" s="10">
        <v>935</v>
      </c>
      <c r="X238" s="10">
        <v>9347021</v>
      </c>
      <c r="Y238" s="6" t="s">
        <v>2</v>
      </c>
      <c r="Z238" s="10">
        <v>124</v>
      </c>
      <c r="AA238" s="10">
        <v>635892</v>
      </c>
      <c r="AB238" s="10">
        <v>124</v>
      </c>
      <c r="AC238" s="10">
        <v>217188</v>
      </c>
      <c r="AD238" s="11"/>
      <c r="AE238" s="11"/>
      <c r="AF238" s="10">
        <v>124</v>
      </c>
      <c r="AG238" s="10">
        <v>462801</v>
      </c>
      <c r="AH238" s="10">
        <v>124</v>
      </c>
      <c r="AI238" s="10">
        <v>10153</v>
      </c>
      <c r="AJ238" s="10">
        <v>124</v>
      </c>
      <c r="AK238" s="10">
        <v>10153</v>
      </c>
      <c r="AL238" s="10">
        <v>124</v>
      </c>
      <c r="AM238" s="10">
        <v>40610</v>
      </c>
      <c r="AN238" s="11"/>
      <c r="AO238" s="11"/>
      <c r="AP238" s="11"/>
      <c r="AQ238" s="11"/>
      <c r="AR238" s="10">
        <v>124</v>
      </c>
      <c r="AS238" s="10">
        <v>1376797</v>
      </c>
    </row>
    <row r="239" spans="1:45" ht="12">
      <c r="A239" s="1" t="s">
        <v>491</v>
      </c>
      <c r="B239" s="8" t="s">
        <v>494</v>
      </c>
      <c r="C239" s="13" t="s">
        <v>495</v>
      </c>
      <c r="D239" s="12" t="s">
        <v>31</v>
      </c>
      <c r="E239" s="10">
        <v>708</v>
      </c>
      <c r="F239" s="10">
        <v>3013731</v>
      </c>
      <c r="G239" s="10">
        <v>708</v>
      </c>
      <c r="H239" s="10">
        <v>1240076</v>
      </c>
      <c r="I239" s="10">
        <v>708</v>
      </c>
      <c r="J239" s="10">
        <v>216648</v>
      </c>
      <c r="K239" s="10">
        <v>708</v>
      </c>
      <c r="L239" s="10">
        <v>1911820</v>
      </c>
      <c r="M239" s="10">
        <v>708</v>
      </c>
      <c r="N239" s="10">
        <v>35675</v>
      </c>
      <c r="O239" s="10">
        <v>708</v>
      </c>
      <c r="P239" s="10">
        <v>5947</v>
      </c>
      <c r="Q239" s="10">
        <v>708</v>
      </c>
      <c r="R239" s="10">
        <v>145185</v>
      </c>
      <c r="S239" s="11"/>
      <c r="T239" s="11"/>
      <c r="U239" s="11"/>
      <c r="V239" s="11"/>
      <c r="W239" s="10">
        <v>708</v>
      </c>
      <c r="X239" s="10">
        <v>6569082</v>
      </c>
      <c r="Y239" s="6" t="s">
        <v>2</v>
      </c>
      <c r="Z239" s="10">
        <v>138</v>
      </c>
      <c r="AA239" s="10">
        <v>789298</v>
      </c>
      <c r="AB239" s="10">
        <v>138</v>
      </c>
      <c r="AC239" s="10">
        <v>241709</v>
      </c>
      <c r="AD239" s="10">
        <v>138</v>
      </c>
      <c r="AE239" s="10">
        <v>4223</v>
      </c>
      <c r="AF239" s="10">
        <v>138</v>
      </c>
      <c r="AG239" s="10">
        <v>262368</v>
      </c>
      <c r="AH239" s="10">
        <v>138</v>
      </c>
      <c r="AI239" s="10">
        <v>9379</v>
      </c>
      <c r="AJ239" s="10">
        <v>138</v>
      </c>
      <c r="AK239" s="10">
        <v>1159</v>
      </c>
      <c r="AL239" s="10">
        <v>138</v>
      </c>
      <c r="AM239" s="10">
        <v>38024</v>
      </c>
      <c r="AN239" s="11"/>
      <c r="AO239" s="11"/>
      <c r="AP239" s="11"/>
      <c r="AQ239" s="11"/>
      <c r="AR239" s="10">
        <v>138</v>
      </c>
      <c r="AS239" s="10">
        <v>1346430</v>
      </c>
    </row>
    <row r="240" spans="1:45" ht="12">
      <c r="A240" s="1" t="s">
        <v>491</v>
      </c>
      <c r="B240" s="8" t="s">
        <v>496</v>
      </c>
      <c r="C240" s="13" t="s">
        <v>497</v>
      </c>
      <c r="D240" s="12" t="s">
        <v>43</v>
      </c>
      <c r="E240" s="10">
        <v>248</v>
      </c>
      <c r="F240" s="10">
        <v>894324</v>
      </c>
      <c r="G240" s="10">
        <v>248</v>
      </c>
      <c r="H240" s="10">
        <v>498728</v>
      </c>
      <c r="I240" s="11"/>
      <c r="J240" s="11"/>
      <c r="K240" s="10">
        <v>248</v>
      </c>
      <c r="L240" s="10">
        <v>716396</v>
      </c>
      <c r="M240" s="10">
        <v>248</v>
      </c>
      <c r="N240" s="10">
        <v>37459</v>
      </c>
      <c r="O240" s="10">
        <v>248</v>
      </c>
      <c r="P240" s="10">
        <v>140470</v>
      </c>
      <c r="Q240" s="10">
        <v>248</v>
      </c>
      <c r="R240" s="10">
        <v>37459</v>
      </c>
      <c r="S240" s="11"/>
      <c r="T240" s="11"/>
      <c r="U240" s="11"/>
      <c r="V240" s="11"/>
      <c r="W240" s="10">
        <v>248</v>
      </c>
      <c r="X240" s="10">
        <v>2324836</v>
      </c>
      <c r="Y240" s="6" t="s">
        <v>2</v>
      </c>
      <c r="Z240" s="10">
        <v>1</v>
      </c>
      <c r="AA240" s="10">
        <v>2791</v>
      </c>
      <c r="AB240" s="10">
        <v>1</v>
      </c>
      <c r="AC240" s="10">
        <v>2011</v>
      </c>
      <c r="AD240" s="11"/>
      <c r="AE240" s="11"/>
      <c r="AF240" s="10">
        <v>1</v>
      </c>
      <c r="AG240" s="10">
        <v>2236</v>
      </c>
      <c r="AH240" s="10">
        <v>1</v>
      </c>
      <c r="AI240" s="10">
        <v>117</v>
      </c>
      <c r="AJ240" s="10">
        <v>1</v>
      </c>
      <c r="AK240" s="10">
        <v>438</v>
      </c>
      <c r="AL240" s="10">
        <v>1</v>
      </c>
      <c r="AM240" s="10">
        <v>117</v>
      </c>
      <c r="AN240" s="8" t="s">
        <v>75</v>
      </c>
      <c r="AO240" s="11"/>
      <c r="AP240" s="11"/>
      <c r="AQ240" s="11"/>
      <c r="AR240" s="10">
        <v>1</v>
      </c>
      <c r="AS240" s="10">
        <v>7710</v>
      </c>
    </row>
    <row r="241" spans="1:45" ht="12">
      <c r="A241" s="1" t="s">
        <v>491</v>
      </c>
      <c r="B241" s="8" t="s">
        <v>498</v>
      </c>
      <c r="C241" s="13" t="s">
        <v>499</v>
      </c>
      <c r="D241" s="12" t="s">
        <v>52</v>
      </c>
      <c r="E241" s="10">
        <v>233</v>
      </c>
      <c r="F241" s="10">
        <v>735190</v>
      </c>
      <c r="G241" s="10">
        <v>233</v>
      </c>
      <c r="H241" s="10">
        <v>399213</v>
      </c>
      <c r="I241" s="10">
        <v>233</v>
      </c>
      <c r="J241" s="10">
        <v>7130</v>
      </c>
      <c r="K241" s="10">
        <v>233</v>
      </c>
      <c r="L241" s="10">
        <v>598638</v>
      </c>
      <c r="M241" s="10">
        <v>233</v>
      </c>
      <c r="N241" s="10">
        <v>23476</v>
      </c>
      <c r="O241" s="10">
        <v>233</v>
      </c>
      <c r="P241" s="10">
        <v>1957</v>
      </c>
      <c r="Q241" s="10">
        <v>233</v>
      </c>
      <c r="R241" s="10">
        <v>54777</v>
      </c>
      <c r="S241" s="8" t="s">
        <v>75</v>
      </c>
      <c r="T241" s="11"/>
      <c r="U241" s="11"/>
      <c r="V241" s="11"/>
      <c r="W241" s="10">
        <v>233</v>
      </c>
      <c r="X241" s="10">
        <v>1820381</v>
      </c>
      <c r="Y241" s="6" t="s">
        <v>2</v>
      </c>
      <c r="Z241" s="10">
        <v>58</v>
      </c>
      <c r="AA241" s="10">
        <v>279968</v>
      </c>
      <c r="AB241" s="10">
        <v>58</v>
      </c>
      <c r="AC241" s="10">
        <v>99375</v>
      </c>
      <c r="AD241" s="10">
        <v>58</v>
      </c>
      <c r="AE241" s="10">
        <v>1775</v>
      </c>
      <c r="AF241" s="10">
        <v>58</v>
      </c>
      <c r="AG241" s="10">
        <v>227968</v>
      </c>
      <c r="AH241" s="10">
        <v>58</v>
      </c>
      <c r="AI241" s="10">
        <v>8940</v>
      </c>
      <c r="AJ241" s="10">
        <v>58</v>
      </c>
      <c r="AK241" s="10">
        <v>487</v>
      </c>
      <c r="AL241" s="10">
        <v>58</v>
      </c>
      <c r="AM241" s="10">
        <v>20860</v>
      </c>
      <c r="AN241" s="11"/>
      <c r="AO241" s="11"/>
      <c r="AP241" s="11"/>
      <c r="AQ241" s="11"/>
      <c r="AR241" s="10">
        <v>58</v>
      </c>
      <c r="AS241" s="10">
        <v>639373</v>
      </c>
    </row>
    <row r="242" spans="1:45" ht="12">
      <c r="A242" s="1" t="s">
        <v>491</v>
      </c>
      <c r="B242" s="8" t="s">
        <v>500</v>
      </c>
      <c r="C242" s="13" t="s">
        <v>501</v>
      </c>
      <c r="D242" s="12" t="s">
        <v>52</v>
      </c>
      <c r="E242" s="10">
        <v>268</v>
      </c>
      <c r="F242" s="10">
        <v>932180</v>
      </c>
      <c r="G242" s="10">
        <v>268</v>
      </c>
      <c r="H242" s="10">
        <v>403351</v>
      </c>
      <c r="I242" s="10">
        <v>268</v>
      </c>
      <c r="J242" s="10">
        <v>8163</v>
      </c>
      <c r="K242" s="10">
        <v>268</v>
      </c>
      <c r="L242" s="10">
        <v>758654</v>
      </c>
      <c r="M242" s="10">
        <v>268</v>
      </c>
      <c r="N242" s="10">
        <v>9922</v>
      </c>
      <c r="O242" s="10">
        <v>268</v>
      </c>
      <c r="P242" s="10">
        <v>17134</v>
      </c>
      <c r="Q242" s="10">
        <v>268</v>
      </c>
      <c r="R242" s="10">
        <v>49610</v>
      </c>
      <c r="S242" s="11"/>
      <c r="T242" s="11"/>
      <c r="U242" s="11"/>
      <c r="V242" s="11"/>
      <c r="W242" s="10">
        <v>268</v>
      </c>
      <c r="X242" s="10">
        <v>2179014</v>
      </c>
      <c r="Y242" s="6" t="s">
        <v>2</v>
      </c>
      <c r="Z242" s="10">
        <v>25</v>
      </c>
      <c r="AA242" s="10">
        <v>139710</v>
      </c>
      <c r="AB242" s="10">
        <v>25</v>
      </c>
      <c r="AC242" s="10">
        <v>37626</v>
      </c>
      <c r="AD242" s="10">
        <v>25</v>
      </c>
      <c r="AE242" s="10">
        <v>762</v>
      </c>
      <c r="AF242" s="10">
        <v>25</v>
      </c>
      <c r="AG242" s="10">
        <v>104413</v>
      </c>
      <c r="AH242" s="10">
        <v>25</v>
      </c>
      <c r="AI242" s="10">
        <v>1487</v>
      </c>
      <c r="AJ242" s="10">
        <v>25</v>
      </c>
      <c r="AK242" s="10">
        <v>2441</v>
      </c>
      <c r="AL242" s="10">
        <v>25</v>
      </c>
      <c r="AM242" s="10">
        <v>7435</v>
      </c>
      <c r="AN242" s="11"/>
      <c r="AO242" s="11"/>
      <c r="AP242" s="11"/>
      <c r="AQ242" s="11"/>
      <c r="AR242" s="10">
        <v>25</v>
      </c>
      <c r="AS242" s="10">
        <v>293874</v>
      </c>
    </row>
    <row r="243" spans="1:45" ht="12">
      <c r="A243" s="1" t="s">
        <v>491</v>
      </c>
      <c r="B243" s="8" t="s">
        <v>502</v>
      </c>
      <c r="C243" s="13" t="s">
        <v>503</v>
      </c>
      <c r="D243" s="12" t="s">
        <v>52</v>
      </c>
      <c r="E243" s="10">
        <v>159</v>
      </c>
      <c r="F243" s="10">
        <v>566724</v>
      </c>
      <c r="G243" s="10">
        <v>159</v>
      </c>
      <c r="H243" s="10">
        <v>308234</v>
      </c>
      <c r="I243" s="10">
        <v>159</v>
      </c>
      <c r="J243" s="10">
        <v>4835</v>
      </c>
      <c r="K243" s="10">
        <v>159</v>
      </c>
      <c r="L243" s="10">
        <v>459490</v>
      </c>
      <c r="M243" s="10">
        <v>159</v>
      </c>
      <c r="N243" s="10">
        <v>24129</v>
      </c>
      <c r="O243" s="10">
        <v>159</v>
      </c>
      <c r="P243" s="10">
        <v>4003</v>
      </c>
      <c r="Q243" s="10">
        <v>159</v>
      </c>
      <c r="R243" s="10">
        <v>42225</v>
      </c>
      <c r="S243" s="11"/>
      <c r="T243" s="11"/>
      <c r="U243" s="11"/>
      <c r="V243" s="11"/>
      <c r="W243" s="10">
        <v>159</v>
      </c>
      <c r="X243" s="10">
        <v>1409640</v>
      </c>
      <c r="Y243" s="6" t="s">
        <v>2</v>
      </c>
      <c r="Z243" s="10">
        <v>1</v>
      </c>
      <c r="AA243" s="10">
        <v>5504</v>
      </c>
      <c r="AB243" s="10">
        <v>1</v>
      </c>
      <c r="AC243" s="10">
        <v>2053</v>
      </c>
      <c r="AD243" s="10">
        <v>1</v>
      </c>
      <c r="AE243" s="10">
        <v>31</v>
      </c>
      <c r="AF243" s="10">
        <v>3</v>
      </c>
      <c r="AG243" s="10">
        <v>4291</v>
      </c>
      <c r="AH243" s="10">
        <v>1</v>
      </c>
      <c r="AI243" s="10">
        <v>234</v>
      </c>
      <c r="AJ243" s="10">
        <v>1</v>
      </c>
      <c r="AK243" s="10">
        <v>92</v>
      </c>
      <c r="AL243" s="10">
        <v>1</v>
      </c>
      <c r="AM243" s="10">
        <v>410</v>
      </c>
      <c r="AN243" s="8" t="s">
        <v>75</v>
      </c>
      <c r="AO243" s="11"/>
      <c r="AP243" s="11"/>
      <c r="AQ243" s="11"/>
      <c r="AR243" s="10">
        <v>1</v>
      </c>
      <c r="AS243" s="10">
        <v>12615</v>
      </c>
    </row>
    <row r="244" spans="1:45" ht="12">
      <c r="A244" s="1" t="s">
        <v>491</v>
      </c>
      <c r="B244" s="8" t="s">
        <v>504</v>
      </c>
      <c r="C244" s="13" t="s">
        <v>505</v>
      </c>
      <c r="D244" s="12" t="s">
        <v>52</v>
      </c>
      <c r="E244" s="10">
        <v>187</v>
      </c>
      <c r="F244" s="10">
        <v>669285</v>
      </c>
      <c r="G244" s="10">
        <v>187</v>
      </c>
      <c r="H244" s="10">
        <v>300565</v>
      </c>
      <c r="I244" s="11"/>
      <c r="J244" s="11"/>
      <c r="K244" s="10">
        <v>187</v>
      </c>
      <c r="L244" s="10">
        <v>558538</v>
      </c>
      <c r="M244" s="10">
        <v>187</v>
      </c>
      <c r="N244" s="10">
        <v>7920</v>
      </c>
      <c r="O244" s="10">
        <v>187</v>
      </c>
      <c r="P244" s="10">
        <v>10966</v>
      </c>
      <c r="Q244" s="10">
        <v>187</v>
      </c>
      <c r="R244" s="10">
        <v>68654</v>
      </c>
      <c r="S244" s="11"/>
      <c r="T244" s="11"/>
      <c r="U244" s="11"/>
      <c r="V244" s="11"/>
      <c r="W244" s="10">
        <v>187</v>
      </c>
      <c r="X244" s="10">
        <v>1615928</v>
      </c>
      <c r="Y244" s="6" t="s">
        <v>2</v>
      </c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2">
      <c r="A245" s="1" t="s">
        <v>491</v>
      </c>
      <c r="B245" s="8" t="s">
        <v>506</v>
      </c>
      <c r="C245" s="13" t="s">
        <v>507</v>
      </c>
      <c r="D245" s="12" t="s">
        <v>61</v>
      </c>
      <c r="E245" s="10">
        <v>112</v>
      </c>
      <c r="F245" s="10">
        <v>392559</v>
      </c>
      <c r="G245" s="10">
        <v>112</v>
      </c>
      <c r="H245" s="10">
        <v>222880</v>
      </c>
      <c r="I245" s="10">
        <v>112</v>
      </c>
      <c r="J245" s="10">
        <v>3427</v>
      </c>
      <c r="K245" s="10">
        <v>112</v>
      </c>
      <c r="L245" s="10">
        <v>319411</v>
      </c>
      <c r="M245" s="10">
        <v>112</v>
      </c>
      <c r="N245" s="10">
        <v>12535</v>
      </c>
      <c r="O245" s="10">
        <v>112</v>
      </c>
      <c r="P245" s="10">
        <v>7208</v>
      </c>
      <c r="Q245" s="10">
        <v>112</v>
      </c>
      <c r="R245" s="10">
        <v>12535</v>
      </c>
      <c r="S245" s="11"/>
      <c r="T245" s="11"/>
      <c r="U245" s="11"/>
      <c r="V245" s="11"/>
      <c r="W245" s="10">
        <v>112</v>
      </c>
      <c r="X245" s="10">
        <v>970555</v>
      </c>
      <c r="Y245" s="6" t="s">
        <v>2</v>
      </c>
      <c r="Z245" s="10">
        <v>3</v>
      </c>
      <c r="AA245" s="10">
        <v>18168</v>
      </c>
      <c r="AB245" s="10">
        <v>3</v>
      </c>
      <c r="AC245" s="10">
        <v>5970</v>
      </c>
      <c r="AD245" s="10">
        <v>3</v>
      </c>
      <c r="AE245" s="10">
        <v>92</v>
      </c>
      <c r="AF245" s="10">
        <v>3</v>
      </c>
      <c r="AG245" s="10">
        <v>13127</v>
      </c>
      <c r="AH245" s="10">
        <v>3</v>
      </c>
      <c r="AI245" s="10">
        <v>580</v>
      </c>
      <c r="AJ245" s="10">
        <v>3</v>
      </c>
      <c r="AK245" s="10">
        <v>315</v>
      </c>
      <c r="AL245" s="10">
        <v>3</v>
      </c>
      <c r="AM245" s="10">
        <v>580</v>
      </c>
      <c r="AN245" s="11"/>
      <c r="AO245" s="11"/>
      <c r="AP245" s="11"/>
      <c r="AQ245" s="11"/>
      <c r="AR245" s="10">
        <v>3</v>
      </c>
      <c r="AS245" s="10">
        <v>38832</v>
      </c>
    </row>
    <row r="246" spans="1:45" ht="12">
      <c r="A246" s="1" t="s">
        <v>491</v>
      </c>
      <c r="B246" s="8" t="s">
        <v>508</v>
      </c>
      <c r="C246" s="13" t="s">
        <v>509</v>
      </c>
      <c r="D246" s="12" t="s">
        <v>61</v>
      </c>
      <c r="E246" s="10">
        <v>108</v>
      </c>
      <c r="F246" s="10">
        <v>379895</v>
      </c>
      <c r="G246" s="10">
        <v>108</v>
      </c>
      <c r="H246" s="10">
        <v>189164</v>
      </c>
      <c r="I246" s="8" t="s">
        <v>75</v>
      </c>
      <c r="J246" s="11"/>
      <c r="K246" s="10">
        <v>108</v>
      </c>
      <c r="L246" s="10">
        <v>308699</v>
      </c>
      <c r="M246" s="10">
        <v>108</v>
      </c>
      <c r="N246" s="10">
        <v>6065</v>
      </c>
      <c r="O246" s="10">
        <v>108</v>
      </c>
      <c r="P246" s="10">
        <v>6065</v>
      </c>
      <c r="Q246" s="10">
        <v>108</v>
      </c>
      <c r="R246" s="10">
        <v>24262</v>
      </c>
      <c r="S246" s="11"/>
      <c r="T246" s="11"/>
      <c r="U246" s="11"/>
      <c r="V246" s="11"/>
      <c r="W246" s="10">
        <v>108</v>
      </c>
      <c r="X246" s="10">
        <v>914150</v>
      </c>
      <c r="Y246" s="6" t="s">
        <v>2</v>
      </c>
      <c r="Z246" s="10">
        <v>4</v>
      </c>
      <c r="AA246" s="10">
        <v>14612</v>
      </c>
      <c r="AB246" s="10">
        <v>4</v>
      </c>
      <c r="AC246" s="10">
        <v>7006</v>
      </c>
      <c r="AD246" s="11"/>
      <c r="AE246" s="11"/>
      <c r="AF246" s="10">
        <v>4</v>
      </c>
      <c r="AG246" s="10">
        <v>11898</v>
      </c>
      <c r="AH246" s="10">
        <v>4</v>
      </c>
      <c r="AI246" s="10">
        <v>233</v>
      </c>
      <c r="AJ246" s="10">
        <v>4</v>
      </c>
      <c r="AK246" s="10">
        <v>233</v>
      </c>
      <c r="AL246" s="10">
        <v>4</v>
      </c>
      <c r="AM246" s="10">
        <v>933</v>
      </c>
      <c r="AN246" s="11"/>
      <c r="AO246" s="11"/>
      <c r="AP246" s="11"/>
      <c r="AQ246" s="11"/>
      <c r="AR246" s="10">
        <v>4</v>
      </c>
      <c r="AS246" s="10">
        <v>34915</v>
      </c>
    </row>
    <row r="247" spans="1:45" ht="12">
      <c r="A247" s="1" t="s">
        <v>491</v>
      </c>
      <c r="B247" s="8" t="s">
        <v>510</v>
      </c>
      <c r="C247" s="13" t="s">
        <v>511</v>
      </c>
      <c r="D247" s="12" t="s">
        <v>61</v>
      </c>
      <c r="E247" s="10">
        <v>135</v>
      </c>
      <c r="F247" s="10">
        <v>433717</v>
      </c>
      <c r="G247" s="10">
        <v>135</v>
      </c>
      <c r="H247" s="10">
        <v>236454</v>
      </c>
      <c r="I247" s="8" t="s">
        <v>75</v>
      </c>
      <c r="J247" s="8" t="s">
        <v>75</v>
      </c>
      <c r="K247" s="10">
        <v>135</v>
      </c>
      <c r="L247" s="10">
        <v>352265</v>
      </c>
      <c r="M247" s="10">
        <v>135</v>
      </c>
      <c r="N247" s="10">
        <v>6924</v>
      </c>
      <c r="O247" s="10">
        <v>135</v>
      </c>
      <c r="P247" s="10">
        <v>6924</v>
      </c>
      <c r="Q247" s="10">
        <v>135</v>
      </c>
      <c r="R247" s="10">
        <v>27700</v>
      </c>
      <c r="S247" s="11"/>
      <c r="T247" s="11"/>
      <c r="U247" s="11"/>
      <c r="V247" s="11"/>
      <c r="W247" s="10">
        <v>135</v>
      </c>
      <c r="X247" s="10">
        <v>1063984</v>
      </c>
      <c r="Y247" s="6" t="s">
        <v>2</v>
      </c>
      <c r="Z247" s="10">
        <v>5</v>
      </c>
      <c r="AA247" s="10">
        <v>18297</v>
      </c>
      <c r="AB247" s="10">
        <v>5</v>
      </c>
      <c r="AC247" s="10">
        <v>8758</v>
      </c>
      <c r="AD247" s="11"/>
      <c r="AE247" s="11"/>
      <c r="AF247" s="10">
        <v>5</v>
      </c>
      <c r="AG247" s="10">
        <v>14898</v>
      </c>
      <c r="AH247" s="10">
        <v>5</v>
      </c>
      <c r="AI247" s="10">
        <v>292</v>
      </c>
      <c r="AJ247" s="10">
        <v>5</v>
      </c>
      <c r="AK247" s="10">
        <v>292</v>
      </c>
      <c r="AL247" s="10">
        <v>5</v>
      </c>
      <c r="AM247" s="10">
        <v>1168</v>
      </c>
      <c r="AN247" s="11"/>
      <c r="AO247" s="11"/>
      <c r="AP247" s="11"/>
      <c r="AQ247" s="11"/>
      <c r="AR247" s="10">
        <v>5</v>
      </c>
      <c r="AS247" s="10">
        <v>43705</v>
      </c>
    </row>
    <row r="248" spans="1:45" ht="12">
      <c r="A248" s="1" t="s">
        <v>491</v>
      </c>
      <c r="B248" s="8" t="s">
        <v>512</v>
      </c>
      <c r="C248" s="13" t="s">
        <v>513</v>
      </c>
      <c r="D248" s="12" t="s">
        <v>61</v>
      </c>
      <c r="E248" s="10">
        <v>135</v>
      </c>
      <c r="F248" s="10">
        <v>459109</v>
      </c>
      <c r="G248" s="10">
        <v>135</v>
      </c>
      <c r="H248" s="10">
        <v>236455</v>
      </c>
      <c r="I248" s="11"/>
      <c r="J248" s="11"/>
      <c r="K248" s="10">
        <v>135</v>
      </c>
      <c r="L248" s="10">
        <v>373288</v>
      </c>
      <c r="M248" s="10">
        <v>135</v>
      </c>
      <c r="N248" s="10">
        <v>7330</v>
      </c>
      <c r="O248" s="10">
        <v>135</v>
      </c>
      <c r="P248" s="10">
        <v>7330</v>
      </c>
      <c r="Q248" s="10">
        <v>135</v>
      </c>
      <c r="R248" s="10">
        <v>29320</v>
      </c>
      <c r="S248" s="11"/>
      <c r="T248" s="11"/>
      <c r="U248" s="11"/>
      <c r="V248" s="11"/>
      <c r="W248" s="10">
        <v>135</v>
      </c>
      <c r="X248" s="10">
        <v>1112832</v>
      </c>
      <c r="Y248" s="6" t="s">
        <v>2</v>
      </c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2">
      <c r="A249" s="1" t="s">
        <v>491</v>
      </c>
      <c r="B249" s="8" t="s">
        <v>514</v>
      </c>
      <c r="C249" s="13" t="s">
        <v>515</v>
      </c>
      <c r="D249" s="12" t="s">
        <v>64</v>
      </c>
      <c r="E249" s="10">
        <v>17</v>
      </c>
      <c r="F249" s="10">
        <v>57052</v>
      </c>
      <c r="G249" s="10">
        <v>17</v>
      </c>
      <c r="H249" s="10">
        <v>29776</v>
      </c>
      <c r="I249" s="11"/>
      <c r="J249" s="11"/>
      <c r="K249" s="10">
        <v>17</v>
      </c>
      <c r="L249" s="10">
        <v>46455</v>
      </c>
      <c r="M249" s="10">
        <v>17</v>
      </c>
      <c r="N249" s="10">
        <v>911</v>
      </c>
      <c r="O249" s="10">
        <v>17</v>
      </c>
      <c r="P249" s="10">
        <v>911</v>
      </c>
      <c r="Q249" s="10">
        <v>17</v>
      </c>
      <c r="R249" s="10">
        <v>3644</v>
      </c>
      <c r="S249" s="11"/>
      <c r="T249" s="11"/>
      <c r="U249" s="11"/>
      <c r="V249" s="11"/>
      <c r="W249" s="10">
        <v>17</v>
      </c>
      <c r="X249" s="10">
        <v>138749</v>
      </c>
      <c r="Y249" s="6" t="s">
        <v>2</v>
      </c>
      <c r="Z249" s="10">
        <v>4</v>
      </c>
      <c r="AA249" s="10">
        <v>14611</v>
      </c>
      <c r="AB249" s="10">
        <v>4</v>
      </c>
      <c r="AC249" s="10">
        <v>7006</v>
      </c>
      <c r="AD249" s="11"/>
      <c r="AE249" s="11"/>
      <c r="AF249" s="10">
        <v>4</v>
      </c>
      <c r="AG249" s="10">
        <v>11897</v>
      </c>
      <c r="AH249" s="10">
        <v>4</v>
      </c>
      <c r="AI249" s="10">
        <v>233</v>
      </c>
      <c r="AJ249" s="10">
        <v>4</v>
      </c>
      <c r="AK249" s="10">
        <v>233</v>
      </c>
      <c r="AL249" s="10">
        <v>4</v>
      </c>
      <c r="AM249" s="10">
        <v>933</v>
      </c>
      <c r="AN249" s="11"/>
      <c r="AO249" s="11"/>
      <c r="AP249" s="11"/>
      <c r="AQ249" s="11"/>
      <c r="AR249" s="10">
        <v>4</v>
      </c>
      <c r="AS249" s="10">
        <v>34913</v>
      </c>
    </row>
    <row r="250" spans="1:45" ht="12">
      <c r="A250" s="1" t="s">
        <v>491</v>
      </c>
      <c r="B250" s="8" t="s">
        <v>516</v>
      </c>
      <c r="C250" s="13" t="s">
        <v>517</v>
      </c>
      <c r="D250" s="12" t="s">
        <v>64</v>
      </c>
      <c r="E250" s="10">
        <v>19</v>
      </c>
      <c r="F250" s="10">
        <v>60085</v>
      </c>
      <c r="G250" s="10">
        <v>19</v>
      </c>
      <c r="H250" s="10">
        <v>33279</v>
      </c>
      <c r="I250" s="11"/>
      <c r="J250" s="11"/>
      <c r="K250" s="10">
        <v>19</v>
      </c>
      <c r="L250" s="10">
        <v>48925</v>
      </c>
      <c r="M250" s="10">
        <v>19</v>
      </c>
      <c r="N250" s="10">
        <v>959</v>
      </c>
      <c r="O250" s="10">
        <v>19</v>
      </c>
      <c r="P250" s="10">
        <v>959</v>
      </c>
      <c r="Q250" s="10">
        <v>19</v>
      </c>
      <c r="R250" s="10">
        <v>3837</v>
      </c>
      <c r="S250" s="8" t="s">
        <v>75</v>
      </c>
      <c r="T250" s="11"/>
      <c r="U250" s="11"/>
      <c r="V250" s="11"/>
      <c r="W250" s="10">
        <v>19</v>
      </c>
      <c r="X250" s="10">
        <v>148044</v>
      </c>
      <c r="Y250" s="6" t="s">
        <v>2</v>
      </c>
      <c r="Z250" s="10">
        <v>6</v>
      </c>
      <c r="AA250" s="10">
        <v>24606</v>
      </c>
      <c r="AB250" s="10">
        <v>6</v>
      </c>
      <c r="AC250" s="10">
        <v>10509</v>
      </c>
      <c r="AD250" s="11"/>
      <c r="AE250" s="11"/>
      <c r="AF250" s="10">
        <v>6</v>
      </c>
      <c r="AG250" s="10">
        <v>20036</v>
      </c>
      <c r="AH250" s="10">
        <v>6</v>
      </c>
      <c r="AI250" s="10">
        <v>393</v>
      </c>
      <c r="AJ250" s="10">
        <v>6</v>
      </c>
      <c r="AK250" s="10">
        <v>393</v>
      </c>
      <c r="AL250" s="10">
        <v>6</v>
      </c>
      <c r="AM250" s="10">
        <v>1571</v>
      </c>
      <c r="AN250" s="11"/>
      <c r="AO250" s="11"/>
      <c r="AP250" s="11"/>
      <c r="AQ250" s="11"/>
      <c r="AR250" s="10">
        <v>6</v>
      </c>
      <c r="AS250" s="10">
        <v>57508</v>
      </c>
    </row>
    <row r="251" spans="1:45" ht="12">
      <c r="A251" s="1" t="s">
        <v>491</v>
      </c>
      <c r="B251" s="8" t="s">
        <v>518</v>
      </c>
      <c r="C251" s="13" t="s">
        <v>519</v>
      </c>
      <c r="D251" s="12" t="s">
        <v>64</v>
      </c>
      <c r="E251" s="10">
        <v>17</v>
      </c>
      <c r="F251" s="10">
        <v>55036</v>
      </c>
      <c r="G251" s="10">
        <v>17</v>
      </c>
      <c r="H251" s="10">
        <v>30076</v>
      </c>
      <c r="I251" s="11"/>
      <c r="J251" s="11"/>
      <c r="K251" s="10">
        <v>17</v>
      </c>
      <c r="L251" s="10">
        <v>42184</v>
      </c>
      <c r="M251" s="10">
        <v>17</v>
      </c>
      <c r="N251" s="10">
        <v>4313</v>
      </c>
      <c r="O251" s="10">
        <v>17</v>
      </c>
      <c r="P251" s="10">
        <v>4313</v>
      </c>
      <c r="Q251" s="10">
        <v>17</v>
      </c>
      <c r="R251" s="10">
        <v>3309</v>
      </c>
      <c r="S251" s="11"/>
      <c r="T251" s="11"/>
      <c r="U251" s="11"/>
      <c r="V251" s="11"/>
      <c r="W251" s="10">
        <v>17</v>
      </c>
      <c r="X251" s="10">
        <v>139231</v>
      </c>
      <c r="Y251" s="6" t="s">
        <v>2</v>
      </c>
      <c r="Z251" s="10">
        <v>4</v>
      </c>
      <c r="AA251" s="10">
        <v>11363</v>
      </c>
      <c r="AB251" s="10">
        <v>4</v>
      </c>
      <c r="AC251" s="10">
        <v>7006</v>
      </c>
      <c r="AD251" s="11"/>
      <c r="AE251" s="11"/>
      <c r="AF251" s="10">
        <v>4</v>
      </c>
      <c r="AG251" s="10">
        <v>9252</v>
      </c>
      <c r="AH251" s="10">
        <v>4</v>
      </c>
      <c r="AI251" s="10">
        <v>181</v>
      </c>
      <c r="AJ251" s="10">
        <v>4</v>
      </c>
      <c r="AK251" s="10">
        <v>181</v>
      </c>
      <c r="AL251" s="10">
        <v>4</v>
      </c>
      <c r="AM251" s="10">
        <v>726</v>
      </c>
      <c r="AN251" s="8" t="s">
        <v>75</v>
      </c>
      <c r="AO251" s="11"/>
      <c r="AP251" s="11"/>
      <c r="AQ251" s="11"/>
      <c r="AR251" s="10">
        <v>4</v>
      </c>
      <c r="AS251" s="10">
        <v>28709</v>
      </c>
    </row>
    <row r="252" spans="1:45" ht="12">
      <c r="A252" s="1" t="s">
        <v>491</v>
      </c>
      <c r="B252" s="8" t="s">
        <v>520</v>
      </c>
      <c r="C252" s="13" t="s">
        <v>521</v>
      </c>
      <c r="D252" s="12" t="s">
        <v>64</v>
      </c>
      <c r="E252" s="10">
        <v>38</v>
      </c>
      <c r="F252" s="10">
        <v>126702</v>
      </c>
      <c r="G252" s="10">
        <v>38</v>
      </c>
      <c r="H252" s="10">
        <v>66558</v>
      </c>
      <c r="I252" s="11"/>
      <c r="J252" s="11"/>
      <c r="K252" s="10">
        <v>38</v>
      </c>
      <c r="L252" s="10">
        <v>103168</v>
      </c>
      <c r="M252" s="10">
        <v>38</v>
      </c>
      <c r="N252" s="10">
        <v>2023</v>
      </c>
      <c r="O252" s="10">
        <v>38</v>
      </c>
      <c r="P252" s="10">
        <v>2023</v>
      </c>
      <c r="Q252" s="10">
        <v>38</v>
      </c>
      <c r="R252" s="10">
        <v>8092</v>
      </c>
      <c r="S252" s="11"/>
      <c r="T252" s="11"/>
      <c r="U252" s="11"/>
      <c r="V252" s="11"/>
      <c r="W252" s="10">
        <v>38</v>
      </c>
      <c r="X252" s="10">
        <v>308566</v>
      </c>
      <c r="Y252" s="6" t="s">
        <v>2</v>
      </c>
      <c r="Z252" s="10">
        <v>3</v>
      </c>
      <c r="AA252" s="10">
        <v>15651</v>
      </c>
      <c r="AB252" s="10">
        <v>3</v>
      </c>
      <c r="AC252" s="10">
        <v>5254</v>
      </c>
      <c r="AD252" s="11"/>
      <c r="AE252" s="11"/>
      <c r="AF252" s="10">
        <v>3</v>
      </c>
      <c r="AG252" s="10">
        <v>12608</v>
      </c>
      <c r="AH252" s="10">
        <v>3</v>
      </c>
      <c r="AI252" s="10">
        <v>250</v>
      </c>
      <c r="AJ252" s="10">
        <v>3</v>
      </c>
      <c r="AK252" s="10">
        <v>250</v>
      </c>
      <c r="AL252" s="10">
        <v>3</v>
      </c>
      <c r="AM252" s="10">
        <v>1000</v>
      </c>
      <c r="AN252" s="11"/>
      <c r="AO252" s="11"/>
      <c r="AP252" s="11"/>
      <c r="AQ252" s="11"/>
      <c r="AR252" s="10">
        <v>3</v>
      </c>
      <c r="AS252" s="10">
        <v>35013</v>
      </c>
    </row>
    <row r="253" spans="1:45" ht="12">
      <c r="A253" s="1" t="s">
        <v>491</v>
      </c>
      <c r="B253" s="8" t="s">
        <v>522</v>
      </c>
      <c r="C253" s="13" t="s">
        <v>523</v>
      </c>
      <c r="D253" s="12" t="s">
        <v>64</v>
      </c>
      <c r="E253" s="10">
        <v>9</v>
      </c>
      <c r="F253" s="10">
        <v>31470</v>
      </c>
      <c r="G253" s="10">
        <v>9</v>
      </c>
      <c r="H253" s="10">
        <v>15764</v>
      </c>
      <c r="I253" s="8" t="s">
        <v>75</v>
      </c>
      <c r="J253" s="8" t="s">
        <v>75</v>
      </c>
      <c r="K253" s="10">
        <v>9</v>
      </c>
      <c r="L253" s="10">
        <v>25624</v>
      </c>
      <c r="M253" s="10">
        <v>9</v>
      </c>
      <c r="N253" s="10">
        <v>502</v>
      </c>
      <c r="O253" s="10">
        <v>9</v>
      </c>
      <c r="P253" s="10">
        <v>502</v>
      </c>
      <c r="Q253" s="10">
        <v>9</v>
      </c>
      <c r="R253" s="10">
        <v>2010</v>
      </c>
      <c r="S253" s="11"/>
      <c r="T253" s="11"/>
      <c r="U253" s="11"/>
      <c r="V253" s="11"/>
      <c r="W253" s="10">
        <v>9</v>
      </c>
      <c r="X253" s="10">
        <v>75872</v>
      </c>
      <c r="Y253" s="6" t="s">
        <v>2</v>
      </c>
      <c r="Z253" s="10">
        <v>2</v>
      </c>
      <c r="AA253" s="10">
        <v>6639</v>
      </c>
      <c r="AB253" s="10">
        <v>2</v>
      </c>
      <c r="AC253" s="10">
        <v>3503</v>
      </c>
      <c r="AD253" s="11"/>
      <c r="AE253" s="11"/>
      <c r="AF253" s="10">
        <v>2</v>
      </c>
      <c r="AG253" s="10">
        <v>5406</v>
      </c>
      <c r="AH253" s="10">
        <v>2</v>
      </c>
      <c r="AI253" s="10">
        <v>106</v>
      </c>
      <c r="AJ253" s="10">
        <v>2</v>
      </c>
      <c r="AK253" s="10">
        <v>106</v>
      </c>
      <c r="AL253" s="10">
        <v>2</v>
      </c>
      <c r="AM253" s="10">
        <v>424</v>
      </c>
      <c r="AN253" s="11"/>
      <c r="AO253" s="11"/>
      <c r="AP253" s="11"/>
      <c r="AQ253" s="11"/>
      <c r="AR253" s="10">
        <v>2</v>
      </c>
      <c r="AS253" s="10">
        <v>16184</v>
      </c>
    </row>
    <row r="254" spans="1:45" ht="12">
      <c r="A254" s="1" t="s">
        <v>491</v>
      </c>
      <c r="B254" s="8" t="s">
        <v>524</v>
      </c>
      <c r="C254" s="13" t="s">
        <v>525</v>
      </c>
      <c r="D254" s="12" t="s">
        <v>64</v>
      </c>
      <c r="E254" s="10">
        <v>51</v>
      </c>
      <c r="F254" s="10">
        <v>144830</v>
      </c>
      <c r="G254" s="10">
        <v>51</v>
      </c>
      <c r="H254" s="10">
        <v>89327</v>
      </c>
      <c r="I254" s="11"/>
      <c r="J254" s="11"/>
      <c r="K254" s="10">
        <v>51</v>
      </c>
      <c r="L254" s="10">
        <v>116076</v>
      </c>
      <c r="M254" s="10">
        <v>51</v>
      </c>
      <c r="N254" s="10">
        <v>3035</v>
      </c>
      <c r="O254" s="10">
        <v>51</v>
      </c>
      <c r="P254" s="11"/>
      <c r="Q254" s="10">
        <v>51</v>
      </c>
      <c r="R254" s="10">
        <v>9104</v>
      </c>
      <c r="S254" s="8" t="s">
        <v>75</v>
      </c>
      <c r="T254" s="11"/>
      <c r="U254" s="11"/>
      <c r="V254" s="11"/>
      <c r="W254" s="10">
        <v>51</v>
      </c>
      <c r="X254" s="10">
        <v>362372</v>
      </c>
      <c r="Y254" s="6" t="s">
        <v>2</v>
      </c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2">
      <c r="A255" s="1" t="s">
        <v>491</v>
      </c>
      <c r="B255" s="8" t="s">
        <v>526</v>
      </c>
      <c r="C255" s="13" t="s">
        <v>527</v>
      </c>
      <c r="D255" s="12" t="s">
        <v>64</v>
      </c>
      <c r="E255" s="10">
        <v>66</v>
      </c>
      <c r="F255" s="10">
        <v>184829</v>
      </c>
      <c r="G255" s="10">
        <v>66</v>
      </c>
      <c r="H255" s="10">
        <v>96352</v>
      </c>
      <c r="I255" s="11"/>
      <c r="J255" s="11"/>
      <c r="K255" s="10">
        <v>66</v>
      </c>
      <c r="L255" s="10">
        <v>146931</v>
      </c>
      <c r="M255" s="10">
        <v>66</v>
      </c>
      <c r="N255" s="10">
        <v>193</v>
      </c>
      <c r="O255" s="8" t="s">
        <v>75</v>
      </c>
      <c r="P255" s="11"/>
      <c r="Q255" s="10">
        <v>66</v>
      </c>
      <c r="R255" s="10">
        <v>915</v>
      </c>
      <c r="S255" s="11"/>
      <c r="T255" s="11"/>
      <c r="U255" s="11"/>
      <c r="V255" s="11"/>
      <c r="W255" s="10">
        <v>66</v>
      </c>
      <c r="X255" s="10">
        <v>429220</v>
      </c>
      <c r="Y255" s="6" t="s">
        <v>2</v>
      </c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2">
      <c r="A256" s="1" t="s">
        <v>491</v>
      </c>
      <c r="B256" s="8" t="s">
        <v>528</v>
      </c>
      <c r="C256" s="13" t="s">
        <v>529</v>
      </c>
      <c r="D256" s="12" t="s">
        <v>64</v>
      </c>
      <c r="E256" s="10">
        <v>24</v>
      </c>
      <c r="F256" s="10">
        <v>59468</v>
      </c>
      <c r="G256" s="10">
        <v>24</v>
      </c>
      <c r="H256" s="10">
        <v>59602</v>
      </c>
      <c r="I256" s="10">
        <v>24</v>
      </c>
      <c r="J256" s="10">
        <v>796</v>
      </c>
      <c r="K256" s="10">
        <v>24</v>
      </c>
      <c r="L256" s="10">
        <v>48006</v>
      </c>
      <c r="M256" s="10">
        <v>24</v>
      </c>
      <c r="N256" s="10">
        <v>1266</v>
      </c>
      <c r="O256" s="10">
        <v>24</v>
      </c>
      <c r="P256" s="10">
        <v>1168</v>
      </c>
      <c r="Q256" s="10">
        <v>24</v>
      </c>
      <c r="R256" s="10">
        <v>3798</v>
      </c>
      <c r="S256" s="11"/>
      <c r="T256" s="11"/>
      <c r="U256" s="11"/>
      <c r="V256" s="11"/>
      <c r="W256" s="10">
        <v>24</v>
      </c>
      <c r="X256" s="10">
        <v>174104</v>
      </c>
      <c r="Y256" s="6" t="s">
        <v>2</v>
      </c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2">
      <c r="A257" s="1" t="s">
        <v>491</v>
      </c>
      <c r="B257" s="8" t="s">
        <v>530</v>
      </c>
      <c r="C257" s="13" t="s">
        <v>531</v>
      </c>
      <c r="D257" s="12" t="s">
        <v>64</v>
      </c>
      <c r="E257" s="10">
        <v>28</v>
      </c>
      <c r="F257" s="10">
        <v>68219</v>
      </c>
      <c r="G257" s="10">
        <v>28</v>
      </c>
      <c r="H257" s="10">
        <v>46623</v>
      </c>
      <c r="I257" s="11"/>
      <c r="J257" s="11"/>
      <c r="K257" s="10">
        <v>28</v>
      </c>
      <c r="L257" s="10">
        <v>54675</v>
      </c>
      <c r="M257" s="10">
        <v>28</v>
      </c>
      <c r="N257" s="10">
        <v>1429</v>
      </c>
      <c r="O257" s="10">
        <v>28</v>
      </c>
      <c r="P257" s="10">
        <v>196</v>
      </c>
      <c r="Q257" s="10">
        <v>28</v>
      </c>
      <c r="R257" s="10">
        <v>4288</v>
      </c>
      <c r="S257" s="11"/>
      <c r="T257" s="11"/>
      <c r="U257" s="11"/>
      <c r="V257" s="11"/>
      <c r="W257" s="10">
        <v>28</v>
      </c>
      <c r="X257" s="10">
        <v>175430</v>
      </c>
      <c r="Y257" s="6" t="s">
        <v>2</v>
      </c>
      <c r="Z257" s="10">
        <v>3</v>
      </c>
      <c r="AA257" s="10">
        <v>10834</v>
      </c>
      <c r="AB257" s="10">
        <v>3</v>
      </c>
      <c r="AC257" s="10">
        <v>6122</v>
      </c>
      <c r="AD257" s="11"/>
      <c r="AE257" s="11"/>
      <c r="AF257" s="10">
        <v>3</v>
      </c>
      <c r="AG257" s="10">
        <v>8683</v>
      </c>
      <c r="AH257" s="10">
        <v>3</v>
      </c>
      <c r="AI257" s="10">
        <v>227</v>
      </c>
      <c r="AJ257" s="10">
        <v>3</v>
      </c>
      <c r="AK257" s="10">
        <v>25</v>
      </c>
      <c r="AL257" s="10">
        <v>3</v>
      </c>
      <c r="AM257" s="10">
        <v>681</v>
      </c>
      <c r="AN257" s="11"/>
      <c r="AO257" s="11"/>
      <c r="AP257" s="11"/>
      <c r="AQ257" s="11"/>
      <c r="AR257" s="10">
        <v>3</v>
      </c>
      <c r="AS257" s="10">
        <v>26572</v>
      </c>
    </row>
    <row r="258" spans="1:45" ht="12">
      <c r="A258" s="1" t="s">
        <v>491</v>
      </c>
      <c r="B258" s="8" t="s">
        <v>532</v>
      </c>
      <c r="C258" s="13" t="s">
        <v>533</v>
      </c>
      <c r="D258" s="12" t="s">
        <v>64</v>
      </c>
      <c r="E258" s="10">
        <v>89</v>
      </c>
      <c r="F258" s="10">
        <v>227761</v>
      </c>
      <c r="G258" s="10">
        <v>89</v>
      </c>
      <c r="H258" s="10">
        <v>156120</v>
      </c>
      <c r="I258" s="10">
        <v>89</v>
      </c>
      <c r="J258" s="10">
        <v>6162</v>
      </c>
      <c r="K258" s="10">
        <v>89</v>
      </c>
      <c r="L258" s="10">
        <v>184573</v>
      </c>
      <c r="M258" s="10">
        <v>89</v>
      </c>
      <c r="N258" s="10">
        <v>4825</v>
      </c>
      <c r="O258" s="10">
        <v>89</v>
      </c>
      <c r="P258" s="10">
        <v>12602</v>
      </c>
      <c r="Q258" s="10">
        <v>89</v>
      </c>
      <c r="R258" s="10">
        <v>20508</v>
      </c>
      <c r="S258" s="11"/>
      <c r="T258" s="11"/>
      <c r="U258" s="11"/>
      <c r="V258" s="11"/>
      <c r="W258" s="10">
        <v>89</v>
      </c>
      <c r="X258" s="10">
        <v>612551</v>
      </c>
      <c r="Y258" s="6" t="s">
        <v>2</v>
      </c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2">
      <c r="A259" s="1" t="s">
        <v>491</v>
      </c>
      <c r="B259" s="8" t="s">
        <v>534</v>
      </c>
      <c r="C259" s="13" t="s">
        <v>535</v>
      </c>
      <c r="D259" s="12" t="s">
        <v>64</v>
      </c>
      <c r="E259" s="10">
        <v>180</v>
      </c>
      <c r="F259" s="10">
        <v>601175</v>
      </c>
      <c r="G259" s="10">
        <v>180</v>
      </c>
      <c r="H259" s="10">
        <v>308253</v>
      </c>
      <c r="I259" s="10">
        <v>180</v>
      </c>
      <c r="J259" s="10">
        <v>5508</v>
      </c>
      <c r="K259" s="10">
        <v>180</v>
      </c>
      <c r="L259" s="10">
        <v>481950</v>
      </c>
      <c r="M259" s="10">
        <v>180</v>
      </c>
      <c r="N259" s="10">
        <v>12600</v>
      </c>
      <c r="O259" s="10">
        <v>180</v>
      </c>
      <c r="P259" s="10">
        <v>1512</v>
      </c>
      <c r="Q259" s="10">
        <v>180</v>
      </c>
      <c r="R259" s="10">
        <v>37800</v>
      </c>
      <c r="S259" s="11"/>
      <c r="T259" s="11"/>
      <c r="U259" s="11"/>
      <c r="V259" s="11"/>
      <c r="W259" s="10">
        <v>180</v>
      </c>
      <c r="X259" s="10">
        <v>1448798</v>
      </c>
      <c r="Y259" s="6" t="s">
        <v>2</v>
      </c>
      <c r="Z259" s="10">
        <v>41</v>
      </c>
      <c r="AA259" s="10">
        <v>156537</v>
      </c>
      <c r="AB259" s="10">
        <v>41</v>
      </c>
      <c r="AC259" s="10">
        <v>70213</v>
      </c>
      <c r="AD259" s="10">
        <v>41</v>
      </c>
      <c r="AE259" s="10">
        <v>1254</v>
      </c>
      <c r="AF259" s="10">
        <v>41</v>
      </c>
      <c r="AG259" s="10">
        <v>125460</v>
      </c>
      <c r="AH259" s="10">
        <v>41</v>
      </c>
      <c r="AI259" s="10">
        <v>3280</v>
      </c>
      <c r="AJ259" s="10">
        <v>41</v>
      </c>
      <c r="AK259" s="10">
        <v>344</v>
      </c>
      <c r="AL259" s="10">
        <v>41</v>
      </c>
      <c r="AM259" s="10">
        <v>9840</v>
      </c>
      <c r="AN259" s="11"/>
      <c r="AO259" s="11"/>
      <c r="AP259" s="11"/>
      <c r="AQ259" s="11"/>
      <c r="AR259" s="10">
        <v>41</v>
      </c>
      <c r="AS259" s="10">
        <v>366928</v>
      </c>
    </row>
    <row r="260" spans="1:45" ht="12">
      <c r="A260" s="1" t="s">
        <v>491</v>
      </c>
      <c r="B260" s="8" t="s">
        <v>536</v>
      </c>
      <c r="C260" s="13" t="s">
        <v>537</v>
      </c>
      <c r="D260" s="12" t="s">
        <v>64</v>
      </c>
      <c r="E260" s="10">
        <v>76</v>
      </c>
      <c r="F260" s="10">
        <v>205382</v>
      </c>
      <c r="G260" s="10">
        <v>76</v>
      </c>
      <c r="H260" s="10">
        <v>180247</v>
      </c>
      <c r="I260" s="10">
        <v>76</v>
      </c>
      <c r="J260" s="10">
        <v>2325</v>
      </c>
      <c r="K260" s="10">
        <v>76</v>
      </c>
      <c r="L260" s="10">
        <v>167235</v>
      </c>
      <c r="M260" s="10">
        <v>76</v>
      </c>
      <c r="N260" s="10">
        <v>4372</v>
      </c>
      <c r="O260" s="10">
        <v>76</v>
      </c>
      <c r="P260" s="10">
        <v>3917</v>
      </c>
      <c r="Q260" s="10">
        <v>76</v>
      </c>
      <c r="R260" s="10">
        <v>13116</v>
      </c>
      <c r="S260" s="11"/>
      <c r="T260" s="11"/>
      <c r="U260" s="11"/>
      <c r="V260" s="11"/>
      <c r="W260" s="10">
        <v>76</v>
      </c>
      <c r="X260" s="10">
        <v>576594</v>
      </c>
      <c r="Y260" s="6" t="s">
        <v>2</v>
      </c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2">
      <c r="A261" s="1" t="s">
        <v>491</v>
      </c>
      <c r="B261" s="8" t="s">
        <v>538</v>
      </c>
      <c r="C261" s="13" t="s">
        <v>539</v>
      </c>
      <c r="D261" s="12" t="s">
        <v>64</v>
      </c>
      <c r="E261" s="10">
        <v>205</v>
      </c>
      <c r="F261" s="10">
        <v>554943</v>
      </c>
      <c r="G261" s="10">
        <v>205</v>
      </c>
      <c r="H261" s="10">
        <v>434395</v>
      </c>
      <c r="I261" s="10">
        <v>205</v>
      </c>
      <c r="J261" s="10">
        <v>6273</v>
      </c>
      <c r="K261" s="10">
        <v>205</v>
      </c>
      <c r="L261" s="10">
        <v>451869</v>
      </c>
      <c r="M261" s="10">
        <v>205</v>
      </c>
      <c r="N261" s="10">
        <v>11813</v>
      </c>
      <c r="O261" s="10">
        <v>205</v>
      </c>
      <c r="P261" s="10">
        <v>1743</v>
      </c>
      <c r="Q261" s="10">
        <v>205</v>
      </c>
      <c r="R261" s="10">
        <v>35440</v>
      </c>
      <c r="S261" s="11"/>
      <c r="T261" s="11"/>
      <c r="U261" s="11"/>
      <c r="V261" s="11"/>
      <c r="W261" s="10">
        <v>205</v>
      </c>
      <c r="X261" s="10">
        <v>1496476</v>
      </c>
      <c r="Y261" s="6" t="s">
        <v>2</v>
      </c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2">
      <c r="A262" s="1" t="s">
        <v>491</v>
      </c>
      <c r="B262" s="8" t="s">
        <v>540</v>
      </c>
      <c r="C262" s="13" t="s">
        <v>541</v>
      </c>
      <c r="D262" s="12" t="s">
        <v>64</v>
      </c>
      <c r="E262" s="10">
        <v>39</v>
      </c>
      <c r="F262" s="10">
        <v>88749</v>
      </c>
      <c r="G262" s="10">
        <v>39</v>
      </c>
      <c r="H262" s="10">
        <v>48150</v>
      </c>
      <c r="I262" s="10">
        <v>39</v>
      </c>
      <c r="J262" s="10">
        <v>895</v>
      </c>
      <c r="K262" s="10">
        <v>39</v>
      </c>
      <c r="L262" s="10">
        <v>71129</v>
      </c>
      <c r="M262" s="10">
        <v>39</v>
      </c>
      <c r="N262" s="10">
        <v>1860</v>
      </c>
      <c r="O262" s="10">
        <v>39</v>
      </c>
      <c r="P262" s="10">
        <v>246</v>
      </c>
      <c r="Q262" s="10">
        <v>39</v>
      </c>
      <c r="R262" s="10">
        <v>9298</v>
      </c>
      <c r="S262" s="11"/>
      <c r="T262" s="11"/>
      <c r="U262" s="11"/>
      <c r="V262" s="11"/>
      <c r="W262" s="10">
        <v>39</v>
      </c>
      <c r="X262" s="10">
        <v>220327</v>
      </c>
      <c r="Y262" s="6" t="s">
        <v>2</v>
      </c>
      <c r="Z262" s="10">
        <v>30</v>
      </c>
      <c r="AA262" s="10">
        <v>91710</v>
      </c>
      <c r="AB262" s="10">
        <v>30</v>
      </c>
      <c r="AC262" s="10">
        <v>49385</v>
      </c>
      <c r="AD262" s="10">
        <v>30</v>
      </c>
      <c r="AE262" s="10">
        <v>918</v>
      </c>
      <c r="AF262" s="10">
        <v>30</v>
      </c>
      <c r="AG262" s="10">
        <v>73502</v>
      </c>
      <c r="AH262" s="10">
        <v>30</v>
      </c>
      <c r="AI262" s="10">
        <v>1922</v>
      </c>
      <c r="AJ262" s="10">
        <v>30</v>
      </c>
      <c r="AK262" s="10">
        <v>252</v>
      </c>
      <c r="AL262" s="10">
        <v>30</v>
      </c>
      <c r="AM262" s="10">
        <v>9608</v>
      </c>
      <c r="AN262" s="11"/>
      <c r="AO262" s="11"/>
      <c r="AP262" s="11"/>
      <c r="AQ262" s="11"/>
      <c r="AR262" s="10">
        <v>30</v>
      </c>
      <c r="AS262" s="10">
        <v>227297</v>
      </c>
    </row>
    <row r="263" spans="1:45" ht="12">
      <c r="A263" s="1" t="s">
        <v>491</v>
      </c>
      <c r="B263" s="8" t="s">
        <v>542</v>
      </c>
      <c r="C263" s="13" t="s">
        <v>543</v>
      </c>
      <c r="D263" s="12" t="s">
        <v>64</v>
      </c>
      <c r="E263" s="10">
        <v>71</v>
      </c>
      <c r="F263" s="10">
        <v>232379</v>
      </c>
      <c r="G263" s="10">
        <v>71</v>
      </c>
      <c r="H263" s="10">
        <v>91164</v>
      </c>
      <c r="I263" s="10">
        <v>71</v>
      </c>
      <c r="J263" s="10">
        <v>1629</v>
      </c>
      <c r="K263" s="10">
        <v>71</v>
      </c>
      <c r="L263" s="10">
        <v>186244</v>
      </c>
      <c r="M263" s="10">
        <v>71</v>
      </c>
      <c r="N263" s="10">
        <v>4869</v>
      </c>
      <c r="O263" s="10">
        <v>71</v>
      </c>
      <c r="P263" s="10">
        <v>426</v>
      </c>
      <c r="Q263" s="10">
        <v>71</v>
      </c>
      <c r="R263" s="10">
        <v>14607</v>
      </c>
      <c r="S263" s="11"/>
      <c r="T263" s="11"/>
      <c r="U263" s="11"/>
      <c r="V263" s="11"/>
      <c r="W263" s="10">
        <v>71</v>
      </c>
      <c r="X263" s="10">
        <v>531318</v>
      </c>
      <c r="Y263" s="6" t="s">
        <v>2</v>
      </c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2">
      <c r="A264" s="1" t="s">
        <v>491</v>
      </c>
      <c r="B264" s="8" t="s">
        <v>544</v>
      </c>
      <c r="C264" s="13" t="s">
        <v>545</v>
      </c>
      <c r="D264" s="12" t="s">
        <v>64</v>
      </c>
      <c r="E264" s="10">
        <v>100</v>
      </c>
      <c r="F264" s="10">
        <v>229893</v>
      </c>
      <c r="G264" s="10">
        <v>100</v>
      </c>
      <c r="H264" s="10">
        <v>171252</v>
      </c>
      <c r="I264" s="10">
        <v>100</v>
      </c>
      <c r="J264" s="10">
        <v>3060</v>
      </c>
      <c r="K264" s="10">
        <v>100</v>
      </c>
      <c r="L264" s="10">
        <v>184251</v>
      </c>
      <c r="M264" s="10">
        <v>100</v>
      </c>
      <c r="N264" s="10">
        <v>4817</v>
      </c>
      <c r="O264" s="10">
        <v>100</v>
      </c>
      <c r="P264" s="10">
        <v>840</v>
      </c>
      <c r="Q264" s="10">
        <v>100</v>
      </c>
      <c r="R264" s="10">
        <v>14451</v>
      </c>
      <c r="S264" s="11"/>
      <c r="T264" s="11"/>
      <c r="U264" s="11"/>
      <c r="V264" s="11"/>
      <c r="W264" s="10">
        <v>100</v>
      </c>
      <c r="X264" s="10">
        <v>608564</v>
      </c>
      <c r="Y264" s="6" t="s">
        <v>2</v>
      </c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2">
      <c r="A265" s="1" t="s">
        <v>491</v>
      </c>
      <c r="B265" s="8" t="s">
        <v>546</v>
      </c>
      <c r="C265" s="13" t="s">
        <v>547</v>
      </c>
      <c r="D265" s="12" t="s">
        <v>64</v>
      </c>
      <c r="E265" s="10">
        <v>41</v>
      </c>
      <c r="F265" s="10">
        <v>93744</v>
      </c>
      <c r="G265" s="10">
        <v>41</v>
      </c>
      <c r="H265" s="10">
        <v>5851</v>
      </c>
      <c r="I265" s="10">
        <v>41</v>
      </c>
      <c r="J265" s="10">
        <v>104</v>
      </c>
      <c r="K265" s="10">
        <v>41</v>
      </c>
      <c r="L265" s="10">
        <v>75172</v>
      </c>
      <c r="M265" s="10">
        <v>41</v>
      </c>
      <c r="N265" s="10">
        <v>1965</v>
      </c>
      <c r="O265" s="10">
        <v>41</v>
      </c>
      <c r="P265" s="10">
        <v>28</v>
      </c>
      <c r="Q265" s="10">
        <v>41</v>
      </c>
      <c r="R265" s="10">
        <v>5895</v>
      </c>
      <c r="S265" s="11"/>
      <c r="T265" s="11"/>
      <c r="U265" s="11"/>
      <c r="V265" s="11"/>
      <c r="W265" s="10">
        <v>41</v>
      </c>
      <c r="X265" s="10">
        <v>182759</v>
      </c>
      <c r="Y265" s="6" t="s">
        <v>2</v>
      </c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2">
      <c r="A266" s="1" t="s">
        <v>491</v>
      </c>
      <c r="B266" s="8" t="s">
        <v>548</v>
      </c>
      <c r="C266" s="13" t="s">
        <v>549</v>
      </c>
      <c r="D266" s="12" t="s">
        <v>64</v>
      </c>
      <c r="E266" s="10">
        <v>99</v>
      </c>
      <c r="F266" s="10">
        <v>262055</v>
      </c>
      <c r="G266" s="10">
        <v>99</v>
      </c>
      <c r="H266" s="10">
        <v>173400</v>
      </c>
      <c r="I266" s="11"/>
      <c r="J266" s="11"/>
      <c r="K266" s="10">
        <v>99</v>
      </c>
      <c r="L266" s="10">
        <v>213381</v>
      </c>
      <c r="M266" s="10">
        <v>99</v>
      </c>
      <c r="N266" s="10">
        <v>5579</v>
      </c>
      <c r="O266" s="10">
        <v>99</v>
      </c>
      <c r="P266" s="10">
        <v>4184</v>
      </c>
      <c r="Q266" s="10">
        <v>99</v>
      </c>
      <c r="R266" s="10">
        <v>16736</v>
      </c>
      <c r="S266" s="11"/>
      <c r="T266" s="11"/>
      <c r="U266" s="11"/>
      <c r="V266" s="11"/>
      <c r="W266" s="10">
        <v>99</v>
      </c>
      <c r="X266" s="10">
        <v>675335</v>
      </c>
      <c r="Y266" s="6" t="s">
        <v>2</v>
      </c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2">
      <c r="A267" s="1" t="s">
        <v>491</v>
      </c>
      <c r="B267" s="8" t="s">
        <v>550</v>
      </c>
      <c r="C267" s="13" t="s">
        <v>551</v>
      </c>
      <c r="D267" s="12" t="s">
        <v>64</v>
      </c>
      <c r="E267" s="10">
        <v>183</v>
      </c>
      <c r="F267" s="10">
        <v>508887</v>
      </c>
      <c r="G267" s="10">
        <v>183</v>
      </c>
      <c r="H267" s="10">
        <v>313390</v>
      </c>
      <c r="I267" s="10">
        <v>183</v>
      </c>
      <c r="J267" s="10">
        <v>5599</v>
      </c>
      <c r="K267" s="10">
        <v>183</v>
      </c>
      <c r="L267" s="10">
        <v>416763</v>
      </c>
      <c r="M267" s="10">
        <v>183</v>
      </c>
      <c r="N267" s="10">
        <v>10895</v>
      </c>
      <c r="O267" s="10">
        <v>183</v>
      </c>
      <c r="P267" s="10">
        <v>1537</v>
      </c>
      <c r="Q267" s="10">
        <v>183</v>
      </c>
      <c r="R267" s="10">
        <v>59926</v>
      </c>
      <c r="S267" s="11"/>
      <c r="T267" s="11"/>
      <c r="U267" s="11"/>
      <c r="V267" s="11"/>
      <c r="W267" s="10">
        <v>183</v>
      </c>
      <c r="X267" s="10">
        <v>1316997</v>
      </c>
      <c r="Y267" s="6" t="s">
        <v>2</v>
      </c>
      <c r="Z267" s="10">
        <v>9</v>
      </c>
      <c r="AA267" s="10">
        <v>31765</v>
      </c>
      <c r="AB267" s="10">
        <v>9</v>
      </c>
      <c r="AC267" s="10">
        <v>15764</v>
      </c>
      <c r="AD267" s="11"/>
      <c r="AE267" s="11"/>
      <c r="AF267" s="10">
        <v>9</v>
      </c>
      <c r="AG267" s="10">
        <v>25865</v>
      </c>
      <c r="AH267" s="10">
        <v>9</v>
      </c>
      <c r="AI267" s="10">
        <v>676</v>
      </c>
      <c r="AJ267" s="10">
        <v>9</v>
      </c>
      <c r="AK267" s="10">
        <v>507</v>
      </c>
      <c r="AL267" s="10">
        <v>9</v>
      </c>
      <c r="AM267" s="10">
        <v>2029</v>
      </c>
      <c r="AN267" s="11"/>
      <c r="AO267" s="11"/>
      <c r="AP267" s="11"/>
      <c r="AQ267" s="11"/>
      <c r="AR267" s="10">
        <v>9</v>
      </c>
      <c r="AS267" s="10">
        <v>76606</v>
      </c>
    </row>
    <row r="268" spans="1:45" ht="12">
      <c r="A268" s="1" t="s">
        <v>491</v>
      </c>
      <c r="B268" s="1" t="s">
        <v>552</v>
      </c>
      <c r="C268" s="16" t="s">
        <v>553</v>
      </c>
      <c r="D268" s="4" t="s">
        <v>64</v>
      </c>
      <c r="E268" s="10">
        <v>12</v>
      </c>
      <c r="F268" s="10">
        <v>25723</v>
      </c>
      <c r="G268" s="10">
        <v>12</v>
      </c>
      <c r="H268" s="10">
        <v>21024</v>
      </c>
      <c r="I268" s="10">
        <v>12</v>
      </c>
      <c r="J268" s="10">
        <v>372</v>
      </c>
      <c r="K268" s="10">
        <v>12</v>
      </c>
      <c r="L268" s="10">
        <v>20616</v>
      </c>
      <c r="M268" s="10">
        <v>12</v>
      </c>
      <c r="N268" s="10">
        <v>539</v>
      </c>
      <c r="O268" s="10">
        <v>12</v>
      </c>
      <c r="P268" s="10">
        <v>101</v>
      </c>
      <c r="Q268" s="10">
        <v>12</v>
      </c>
      <c r="R268" s="10">
        <v>1617</v>
      </c>
      <c r="S268" s="11"/>
      <c r="T268" s="11"/>
      <c r="U268" s="11"/>
      <c r="V268" s="11"/>
      <c r="W268" s="10">
        <v>12</v>
      </c>
      <c r="X268" s="10">
        <v>39992</v>
      </c>
      <c r="Y268" s="6" t="s">
        <v>2</v>
      </c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2">
      <c r="A269" s="1" t="s">
        <v>491</v>
      </c>
      <c r="B269" s="1" t="s">
        <v>554</v>
      </c>
      <c r="C269" s="16" t="s">
        <v>555</v>
      </c>
      <c r="D269" s="4" t="s">
        <v>64</v>
      </c>
      <c r="E269" s="10">
        <v>76</v>
      </c>
      <c r="F269" s="10">
        <v>195661</v>
      </c>
      <c r="G269" s="10">
        <v>76</v>
      </c>
      <c r="H269" s="10">
        <v>97614</v>
      </c>
      <c r="I269" s="10">
        <v>76</v>
      </c>
      <c r="J269" s="10">
        <v>1746</v>
      </c>
      <c r="K269" s="10">
        <v>76</v>
      </c>
      <c r="L269" s="10">
        <v>156898</v>
      </c>
      <c r="M269" s="10">
        <v>76</v>
      </c>
      <c r="N269" s="10">
        <v>4102</v>
      </c>
      <c r="O269" s="10">
        <v>76</v>
      </c>
      <c r="P269" s="10">
        <v>477</v>
      </c>
      <c r="Q269" s="10">
        <v>76</v>
      </c>
      <c r="R269" s="10">
        <v>12306</v>
      </c>
      <c r="S269" s="11"/>
      <c r="T269" s="11"/>
      <c r="U269" s="11"/>
      <c r="V269" s="11"/>
      <c r="W269" s="10">
        <v>76</v>
      </c>
      <c r="X269" s="10">
        <v>468804</v>
      </c>
      <c r="Y269" s="6" t="s">
        <v>2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2">
      <c r="A270" s="1" t="s">
        <v>491</v>
      </c>
      <c r="B270" s="1" t="s">
        <v>556</v>
      </c>
      <c r="C270" s="16" t="s">
        <v>557</v>
      </c>
      <c r="D270" s="4" t="s">
        <v>315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6" t="s">
        <v>2</v>
      </c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2">
      <c r="A271" s="1" t="s">
        <v>558</v>
      </c>
      <c r="B271" s="8" t="s">
        <v>559</v>
      </c>
      <c r="C271" s="5" t="s">
        <v>560</v>
      </c>
      <c r="D271" s="9" t="s">
        <v>26</v>
      </c>
      <c r="E271" s="10">
        <v>1538</v>
      </c>
      <c r="F271" s="11">
        <v>6403322</v>
      </c>
      <c r="G271" s="10">
        <v>1035</v>
      </c>
      <c r="H271" s="10">
        <v>2722371</v>
      </c>
      <c r="I271" s="10">
        <v>0</v>
      </c>
      <c r="J271" s="10">
        <v>0</v>
      </c>
      <c r="K271" s="10">
        <v>1026</v>
      </c>
      <c r="L271" s="10">
        <v>3531795</v>
      </c>
      <c r="M271" s="10">
        <v>1035</v>
      </c>
      <c r="N271" s="10">
        <v>6520</v>
      </c>
      <c r="O271" s="10">
        <v>0</v>
      </c>
      <c r="P271" s="10">
        <v>0</v>
      </c>
      <c r="Q271" s="10">
        <v>1035</v>
      </c>
      <c r="R271" s="10">
        <v>48024</v>
      </c>
      <c r="S271" s="10">
        <v>0</v>
      </c>
      <c r="T271" s="10">
        <v>0</v>
      </c>
      <c r="U271" s="10">
        <v>0</v>
      </c>
      <c r="V271" s="10">
        <v>0</v>
      </c>
      <c r="W271" s="10">
        <v>1538</v>
      </c>
      <c r="X271" s="10">
        <v>12712032</v>
      </c>
      <c r="Y271" s="6" t="s">
        <v>2</v>
      </c>
      <c r="Z271" s="10">
        <v>101</v>
      </c>
      <c r="AA271" s="10">
        <v>627557</v>
      </c>
      <c r="AB271" s="10">
        <v>73</v>
      </c>
      <c r="AC271" s="10">
        <v>216930</v>
      </c>
      <c r="AD271" s="10">
        <v>0</v>
      </c>
      <c r="AE271" s="10">
        <v>0</v>
      </c>
      <c r="AF271" s="10">
        <v>73</v>
      </c>
      <c r="AG271" s="10">
        <v>310366</v>
      </c>
      <c r="AH271" s="10">
        <v>73</v>
      </c>
      <c r="AI271" s="10">
        <v>460</v>
      </c>
      <c r="AJ271" s="10">
        <v>0</v>
      </c>
      <c r="AK271" s="10">
        <v>0</v>
      </c>
      <c r="AL271" s="10">
        <v>73</v>
      </c>
      <c r="AM271" s="10">
        <v>3387</v>
      </c>
      <c r="AN271" s="10">
        <v>0</v>
      </c>
      <c r="AO271" s="10">
        <v>0</v>
      </c>
      <c r="AP271" s="10">
        <v>0</v>
      </c>
      <c r="AQ271" s="10">
        <v>0</v>
      </c>
      <c r="AR271" s="10">
        <v>101</v>
      </c>
      <c r="AS271" s="10">
        <v>1158700</v>
      </c>
    </row>
    <row r="272" spans="1:45" ht="12">
      <c r="A272" s="1" t="s">
        <v>558</v>
      </c>
      <c r="B272" s="8" t="s">
        <v>327</v>
      </c>
      <c r="C272" s="5" t="s">
        <v>561</v>
      </c>
      <c r="D272" s="9" t="s">
        <v>31</v>
      </c>
      <c r="E272" s="10">
        <v>704</v>
      </c>
      <c r="F272" s="10">
        <v>2599475</v>
      </c>
      <c r="G272" s="10">
        <v>611</v>
      </c>
      <c r="H272" s="10">
        <v>1292347</v>
      </c>
      <c r="I272" s="10">
        <v>0</v>
      </c>
      <c r="J272" s="10">
        <v>0</v>
      </c>
      <c r="K272" s="10">
        <v>704</v>
      </c>
      <c r="L272" s="10">
        <v>2203703</v>
      </c>
      <c r="M272" s="10">
        <v>704</v>
      </c>
      <c r="N272" s="10">
        <v>29466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704</v>
      </c>
      <c r="X272" s="10">
        <v>6124991</v>
      </c>
      <c r="Y272" s="6" t="s">
        <v>2</v>
      </c>
      <c r="Z272" s="10">
        <v>35</v>
      </c>
      <c r="AA272" s="10">
        <v>185190</v>
      </c>
      <c r="AB272" s="10">
        <v>0</v>
      </c>
      <c r="AC272" s="10">
        <v>0</v>
      </c>
      <c r="AD272" s="10">
        <v>0</v>
      </c>
      <c r="AE272" s="10">
        <v>0</v>
      </c>
      <c r="AF272" s="10">
        <v>35</v>
      </c>
      <c r="AG272" s="10">
        <v>140314</v>
      </c>
      <c r="AH272" s="10">
        <v>35</v>
      </c>
      <c r="AI272" s="10">
        <v>1391</v>
      </c>
      <c r="AJ272" s="10">
        <v>0</v>
      </c>
      <c r="AK272" s="10">
        <v>0</v>
      </c>
      <c r="AL272" s="10">
        <v>0</v>
      </c>
      <c r="AM272" s="10">
        <v>0</v>
      </c>
      <c r="AN272" s="10">
        <v>0</v>
      </c>
      <c r="AO272" s="10">
        <v>0</v>
      </c>
      <c r="AP272" s="10">
        <v>0</v>
      </c>
      <c r="AQ272" s="10">
        <v>0</v>
      </c>
      <c r="AR272" s="10">
        <v>35</v>
      </c>
      <c r="AS272" s="10">
        <v>326895</v>
      </c>
    </row>
    <row r="273" spans="1:45" ht="12">
      <c r="A273" s="1" t="s">
        <v>558</v>
      </c>
      <c r="B273" s="8" t="s">
        <v>562</v>
      </c>
      <c r="C273" s="5" t="s">
        <v>563</v>
      </c>
      <c r="D273" s="12" t="s">
        <v>34</v>
      </c>
      <c r="E273" s="10">
        <v>382</v>
      </c>
      <c r="F273" s="10">
        <v>846753</v>
      </c>
      <c r="G273" s="10">
        <v>362</v>
      </c>
      <c r="H273" s="10">
        <v>723394</v>
      </c>
      <c r="I273" s="10">
        <v>0</v>
      </c>
      <c r="J273" s="10">
        <v>0</v>
      </c>
      <c r="K273" s="10">
        <v>382</v>
      </c>
      <c r="L273" s="10">
        <v>796174</v>
      </c>
      <c r="M273" s="10">
        <v>382</v>
      </c>
      <c r="N273" s="10">
        <v>30630</v>
      </c>
      <c r="O273" s="10">
        <v>0</v>
      </c>
      <c r="P273" s="10">
        <v>0</v>
      </c>
      <c r="Q273" s="10">
        <v>0</v>
      </c>
      <c r="R273" s="10">
        <v>0</v>
      </c>
      <c r="S273" s="10">
        <v>69</v>
      </c>
      <c r="T273" s="10">
        <v>49000</v>
      </c>
      <c r="U273" s="10">
        <v>0</v>
      </c>
      <c r="V273" s="10">
        <v>0</v>
      </c>
      <c r="W273" s="10">
        <v>382</v>
      </c>
      <c r="X273" s="10">
        <v>2445951</v>
      </c>
      <c r="Y273" s="6" t="s">
        <v>2</v>
      </c>
      <c r="Z273" s="10">
        <v>214</v>
      </c>
      <c r="AA273" s="10">
        <v>633838</v>
      </c>
      <c r="AB273" s="10">
        <v>204</v>
      </c>
      <c r="AC273" s="10">
        <v>405081</v>
      </c>
      <c r="AD273" s="10">
        <v>0</v>
      </c>
      <c r="AE273" s="10">
        <v>0</v>
      </c>
      <c r="AF273" s="10">
        <v>214</v>
      </c>
      <c r="AG273" s="10">
        <v>498365</v>
      </c>
      <c r="AH273" s="10">
        <v>214</v>
      </c>
      <c r="AI273" s="10">
        <v>3864</v>
      </c>
      <c r="AJ273" s="10">
        <v>0</v>
      </c>
      <c r="AK273" s="10">
        <v>0</v>
      </c>
      <c r="AL273" s="10">
        <v>0</v>
      </c>
      <c r="AM273" s="10">
        <v>0</v>
      </c>
      <c r="AN273" s="10">
        <v>5</v>
      </c>
      <c r="AO273" s="10">
        <v>4000</v>
      </c>
      <c r="AP273" s="10">
        <v>0</v>
      </c>
      <c r="AQ273" s="10">
        <v>0</v>
      </c>
      <c r="AR273" s="10">
        <v>214</v>
      </c>
      <c r="AS273" s="10">
        <v>1545148</v>
      </c>
    </row>
    <row r="274" spans="1:45" ht="12">
      <c r="A274" s="1" t="s">
        <v>558</v>
      </c>
      <c r="B274" s="8" t="s">
        <v>564</v>
      </c>
      <c r="C274" s="5" t="s">
        <v>565</v>
      </c>
      <c r="D274" s="12" t="s">
        <v>34</v>
      </c>
      <c r="E274" s="10">
        <v>677</v>
      </c>
      <c r="F274" s="10">
        <v>2040000</v>
      </c>
      <c r="G274" s="10">
        <v>613</v>
      </c>
      <c r="H274" s="10">
        <v>1575000</v>
      </c>
      <c r="I274" s="10">
        <v>0</v>
      </c>
      <c r="J274" s="10">
        <v>0</v>
      </c>
      <c r="K274" s="10">
        <v>642</v>
      </c>
      <c r="L274" s="10">
        <v>1836000</v>
      </c>
      <c r="M274" s="10">
        <v>642</v>
      </c>
      <c r="N274" s="10">
        <v>29000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677</v>
      </c>
      <c r="X274" s="10">
        <v>5480000</v>
      </c>
      <c r="Y274" s="6" t="s">
        <v>2</v>
      </c>
      <c r="Z274" s="10">
        <v>22</v>
      </c>
      <c r="AA274" s="10">
        <v>62220</v>
      </c>
      <c r="AB274" s="10">
        <v>22</v>
      </c>
      <c r="AC274" s="10">
        <v>51000</v>
      </c>
      <c r="AD274" s="10">
        <v>0</v>
      </c>
      <c r="AE274" s="10">
        <v>0</v>
      </c>
      <c r="AF274" s="10">
        <v>22</v>
      </c>
      <c r="AG274" s="10">
        <v>56100</v>
      </c>
      <c r="AH274" s="10">
        <v>22</v>
      </c>
      <c r="AI274" s="10">
        <v>1000</v>
      </c>
      <c r="AJ274" s="10">
        <v>0</v>
      </c>
      <c r="AK274" s="10">
        <v>0</v>
      </c>
      <c r="AL274" s="10">
        <v>0</v>
      </c>
      <c r="AM274" s="10">
        <v>0</v>
      </c>
      <c r="AN274" s="10">
        <v>0</v>
      </c>
      <c r="AO274" s="10">
        <v>0</v>
      </c>
      <c r="AP274" s="10">
        <v>0</v>
      </c>
      <c r="AQ274" s="10">
        <v>0</v>
      </c>
      <c r="AR274" s="10">
        <v>22</v>
      </c>
      <c r="AS274" s="10">
        <v>170320</v>
      </c>
    </row>
    <row r="275" spans="1:45" ht="12">
      <c r="A275" s="1" t="s">
        <v>558</v>
      </c>
      <c r="B275" s="8" t="s">
        <v>44</v>
      </c>
      <c r="C275" s="5" t="s">
        <v>566</v>
      </c>
      <c r="D275" s="12" t="s">
        <v>34</v>
      </c>
      <c r="E275" s="10">
        <v>275</v>
      </c>
      <c r="F275" s="10">
        <v>1086781</v>
      </c>
      <c r="G275" s="10">
        <v>266</v>
      </c>
      <c r="H275" s="10">
        <v>692089</v>
      </c>
      <c r="I275" s="10">
        <v>0</v>
      </c>
      <c r="J275" s="10">
        <v>0</v>
      </c>
      <c r="K275" s="10">
        <v>287</v>
      </c>
      <c r="L275" s="10">
        <v>913681</v>
      </c>
      <c r="M275" s="10">
        <v>0</v>
      </c>
      <c r="N275" s="10">
        <v>0</v>
      </c>
      <c r="O275" s="10">
        <v>266</v>
      </c>
      <c r="P275" s="10">
        <v>28837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275</v>
      </c>
      <c r="X275" s="10">
        <v>2721389</v>
      </c>
      <c r="Y275" s="6" t="s">
        <v>2</v>
      </c>
      <c r="Z275" s="10">
        <v>34</v>
      </c>
      <c r="AA275" s="10">
        <v>101512</v>
      </c>
      <c r="AB275" s="10">
        <v>29</v>
      </c>
      <c r="AC275" s="10">
        <v>68481</v>
      </c>
      <c r="AD275" s="10">
        <v>0</v>
      </c>
      <c r="AE275" s="10">
        <v>0</v>
      </c>
      <c r="AF275" s="10">
        <v>35</v>
      </c>
      <c r="AG275" s="10">
        <v>92928</v>
      </c>
      <c r="AH275" s="10">
        <v>0</v>
      </c>
      <c r="AI275" s="10">
        <v>0</v>
      </c>
      <c r="AJ275" s="10">
        <v>27</v>
      </c>
      <c r="AK275" s="10">
        <v>2853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34</v>
      </c>
      <c r="AS275" s="10">
        <v>265775</v>
      </c>
    </row>
    <row r="276" spans="1:45" ht="12">
      <c r="A276" s="1" t="s">
        <v>558</v>
      </c>
      <c r="B276" s="8" t="s">
        <v>567</v>
      </c>
      <c r="C276" s="5" t="s">
        <v>568</v>
      </c>
      <c r="D276" s="12" t="s">
        <v>43</v>
      </c>
      <c r="E276" s="10">
        <v>362</v>
      </c>
      <c r="F276" s="10">
        <v>1234952</v>
      </c>
      <c r="G276" s="10">
        <v>362</v>
      </c>
      <c r="H276" s="10">
        <v>1246470</v>
      </c>
      <c r="I276" s="10">
        <v>0</v>
      </c>
      <c r="J276" s="10">
        <v>0</v>
      </c>
      <c r="K276" s="10">
        <v>362</v>
      </c>
      <c r="L276" s="10">
        <v>1151210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91</v>
      </c>
      <c r="T276" s="10">
        <v>33670</v>
      </c>
      <c r="U276" s="10">
        <v>0</v>
      </c>
      <c r="V276" s="10">
        <v>0</v>
      </c>
      <c r="W276" s="10">
        <v>362</v>
      </c>
      <c r="X276" s="10">
        <v>3666301</v>
      </c>
      <c r="Y276" s="6" t="s">
        <v>2</v>
      </c>
      <c r="Z276" s="10">
        <v>7</v>
      </c>
      <c r="AA276" s="10">
        <v>27798</v>
      </c>
      <c r="AB276" s="10">
        <v>7</v>
      </c>
      <c r="AC276" s="10">
        <v>24037</v>
      </c>
      <c r="AD276" s="10">
        <v>0</v>
      </c>
      <c r="AE276" s="10">
        <v>0</v>
      </c>
      <c r="AF276" s="10">
        <v>7</v>
      </c>
      <c r="AG276" s="10">
        <v>22541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  <c r="AM276" s="10">
        <v>0</v>
      </c>
      <c r="AN276" s="10">
        <v>0</v>
      </c>
      <c r="AO276" s="10">
        <v>0</v>
      </c>
      <c r="AP276" s="10">
        <v>0</v>
      </c>
      <c r="AQ276" s="10">
        <v>0</v>
      </c>
      <c r="AR276" s="10">
        <v>7</v>
      </c>
      <c r="AS276" s="10">
        <v>74376</v>
      </c>
    </row>
    <row r="277" spans="1:45" ht="12">
      <c r="A277" s="1" t="s">
        <v>558</v>
      </c>
      <c r="B277" s="8" t="s">
        <v>569</v>
      </c>
      <c r="C277" s="5" t="s">
        <v>570</v>
      </c>
      <c r="D277" s="12" t="s">
        <v>43</v>
      </c>
      <c r="E277" s="10">
        <v>329</v>
      </c>
      <c r="F277" s="10">
        <v>1239550</v>
      </c>
      <c r="G277" s="10">
        <v>243</v>
      </c>
      <c r="H277" s="10">
        <v>611034</v>
      </c>
      <c r="I277" s="10">
        <v>0</v>
      </c>
      <c r="J277" s="10">
        <v>0</v>
      </c>
      <c r="K277" s="10">
        <v>243</v>
      </c>
      <c r="L277" s="10">
        <v>757956</v>
      </c>
      <c r="M277" s="10">
        <v>243</v>
      </c>
      <c r="N277" s="10">
        <v>1531</v>
      </c>
      <c r="O277" s="10">
        <v>0</v>
      </c>
      <c r="P277" s="10">
        <v>0</v>
      </c>
      <c r="Q277" s="10">
        <v>243</v>
      </c>
      <c r="R277" s="10">
        <v>11275</v>
      </c>
      <c r="S277" s="10">
        <v>0</v>
      </c>
      <c r="T277" s="10">
        <v>0</v>
      </c>
      <c r="U277" s="10">
        <v>0</v>
      </c>
      <c r="V277" s="10">
        <v>0</v>
      </c>
      <c r="W277" s="10">
        <v>329</v>
      </c>
      <c r="X277" s="10">
        <v>2621346</v>
      </c>
      <c r="Y277" s="6" t="s">
        <v>2</v>
      </c>
      <c r="Z277" s="10">
        <v>14</v>
      </c>
      <c r="AA277" s="10">
        <v>53357</v>
      </c>
      <c r="AB277" s="10">
        <v>12</v>
      </c>
      <c r="AC277" s="10">
        <v>28400</v>
      </c>
      <c r="AD277" s="10">
        <v>0</v>
      </c>
      <c r="AE277" s="10">
        <v>0</v>
      </c>
      <c r="AF277" s="10">
        <v>12</v>
      </c>
      <c r="AG277" s="10">
        <v>35595</v>
      </c>
      <c r="AH277" s="10">
        <v>12</v>
      </c>
      <c r="AI277" s="10">
        <v>76</v>
      </c>
      <c r="AJ277" s="10">
        <v>0</v>
      </c>
      <c r="AK277" s="10">
        <v>0</v>
      </c>
      <c r="AL277" s="10">
        <v>12</v>
      </c>
      <c r="AM277" s="10">
        <v>557</v>
      </c>
      <c r="AN277" s="10">
        <v>0</v>
      </c>
      <c r="AO277" s="10">
        <v>0</v>
      </c>
      <c r="AP277" s="10">
        <v>0</v>
      </c>
      <c r="AQ277" s="10">
        <v>0</v>
      </c>
      <c r="AR277" s="10">
        <v>14</v>
      </c>
      <c r="AS277" s="10">
        <v>117985</v>
      </c>
    </row>
    <row r="278" spans="1:45" ht="12">
      <c r="A278" s="1" t="s">
        <v>558</v>
      </c>
      <c r="B278" s="8" t="s">
        <v>571</v>
      </c>
      <c r="C278" s="5" t="s">
        <v>572</v>
      </c>
      <c r="D278" s="12" t="s">
        <v>43</v>
      </c>
      <c r="E278" s="10">
        <v>210</v>
      </c>
      <c r="F278" s="10">
        <v>638025</v>
      </c>
      <c r="G278" s="10">
        <v>179</v>
      </c>
      <c r="H278" s="10">
        <v>471298</v>
      </c>
      <c r="I278" s="10">
        <v>0</v>
      </c>
      <c r="J278" s="10">
        <v>0</v>
      </c>
      <c r="K278" s="10">
        <v>209</v>
      </c>
      <c r="L278" s="10">
        <v>594714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210</v>
      </c>
      <c r="X278" s="10">
        <v>1704037</v>
      </c>
      <c r="Y278" s="6" t="s">
        <v>2</v>
      </c>
      <c r="Z278" s="10">
        <v>20</v>
      </c>
      <c r="AA278" s="10">
        <v>64729</v>
      </c>
      <c r="AB278" s="10">
        <v>16</v>
      </c>
      <c r="AC278" s="10">
        <v>43508</v>
      </c>
      <c r="AD278" s="10">
        <v>0</v>
      </c>
      <c r="AE278" s="10">
        <v>0</v>
      </c>
      <c r="AF278" s="10">
        <v>20</v>
      </c>
      <c r="AG278" s="10">
        <v>59510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20</v>
      </c>
      <c r="AS278" s="10">
        <v>167747</v>
      </c>
    </row>
    <row r="279" spans="1:45" ht="12">
      <c r="A279" s="1" t="s">
        <v>558</v>
      </c>
      <c r="B279" s="8" t="s">
        <v>573</v>
      </c>
      <c r="C279" s="5" t="s">
        <v>574</v>
      </c>
      <c r="D279" s="12" t="s">
        <v>52</v>
      </c>
      <c r="E279" s="10">
        <v>294</v>
      </c>
      <c r="F279" s="10">
        <v>987808</v>
      </c>
      <c r="G279" s="10">
        <v>184</v>
      </c>
      <c r="H279" s="10">
        <v>488406</v>
      </c>
      <c r="I279" s="10">
        <v>0</v>
      </c>
      <c r="J279" s="10">
        <v>0</v>
      </c>
      <c r="K279" s="10">
        <v>191</v>
      </c>
      <c r="L279" s="10">
        <v>553502</v>
      </c>
      <c r="M279" s="10">
        <v>191</v>
      </c>
      <c r="N279" s="10">
        <v>1204</v>
      </c>
      <c r="O279" s="10">
        <v>0</v>
      </c>
      <c r="P279" s="10">
        <v>0</v>
      </c>
      <c r="Q279" s="10">
        <v>191</v>
      </c>
      <c r="R279" s="10">
        <v>8862</v>
      </c>
      <c r="S279" s="10">
        <v>30</v>
      </c>
      <c r="T279" s="10">
        <v>19929</v>
      </c>
      <c r="U279" s="10">
        <v>0</v>
      </c>
      <c r="V279" s="10">
        <v>0</v>
      </c>
      <c r="W279" s="10">
        <v>294</v>
      </c>
      <c r="X279" s="10">
        <v>2059711</v>
      </c>
      <c r="Y279" s="6" t="s">
        <v>2</v>
      </c>
      <c r="Z279" s="10">
        <v>39</v>
      </c>
      <c r="AA279" s="10">
        <v>171575</v>
      </c>
      <c r="AB279" s="10">
        <v>26</v>
      </c>
      <c r="AC279" s="10">
        <v>77172</v>
      </c>
      <c r="AD279" s="10">
        <v>0</v>
      </c>
      <c r="AE279" s="10">
        <v>0</v>
      </c>
      <c r="AF279" s="10">
        <v>26</v>
      </c>
      <c r="AG279" s="10">
        <v>97884</v>
      </c>
      <c r="AH279" s="10">
        <v>26</v>
      </c>
      <c r="AI279" s="10">
        <v>164</v>
      </c>
      <c r="AJ279" s="10">
        <v>0</v>
      </c>
      <c r="AK279" s="10">
        <v>0</v>
      </c>
      <c r="AL279" s="10">
        <v>26</v>
      </c>
      <c r="AM279" s="10">
        <v>1207</v>
      </c>
      <c r="AN279" s="10">
        <v>6</v>
      </c>
      <c r="AO279" s="10">
        <v>3487</v>
      </c>
      <c r="AP279" s="10">
        <v>0</v>
      </c>
      <c r="AQ279" s="10">
        <v>0</v>
      </c>
      <c r="AR279" s="10">
        <v>39</v>
      </c>
      <c r="AS279" s="10">
        <v>351490</v>
      </c>
    </row>
    <row r="280" spans="1:45" ht="12">
      <c r="A280" s="1" t="s">
        <v>558</v>
      </c>
      <c r="B280" s="8" t="s">
        <v>575</v>
      </c>
      <c r="C280" s="5" t="s">
        <v>576</v>
      </c>
      <c r="D280" s="12" t="s">
        <v>64</v>
      </c>
      <c r="E280" s="10">
        <v>134</v>
      </c>
      <c r="F280" s="10">
        <v>348222</v>
      </c>
      <c r="G280" s="10">
        <v>0</v>
      </c>
      <c r="H280" s="10">
        <v>0</v>
      </c>
      <c r="I280" s="10">
        <v>0</v>
      </c>
      <c r="J280" s="10">
        <v>0</v>
      </c>
      <c r="K280" s="10">
        <v>134</v>
      </c>
      <c r="L280" s="10">
        <v>262474</v>
      </c>
      <c r="M280" s="10">
        <v>0</v>
      </c>
      <c r="N280" s="10">
        <v>0</v>
      </c>
      <c r="O280" s="10">
        <v>112</v>
      </c>
      <c r="P280" s="10">
        <v>20541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134</v>
      </c>
      <c r="X280" s="10">
        <v>631236</v>
      </c>
      <c r="Y280" s="6" t="s">
        <v>2</v>
      </c>
      <c r="Z280" s="10">
        <v>51</v>
      </c>
      <c r="AA280" s="10">
        <v>130864</v>
      </c>
      <c r="AB280" s="10">
        <v>0</v>
      </c>
      <c r="AC280" s="10">
        <v>0</v>
      </c>
      <c r="AD280" s="10">
        <v>0</v>
      </c>
      <c r="AE280" s="10">
        <v>0</v>
      </c>
      <c r="AF280" s="10">
        <v>51</v>
      </c>
      <c r="AG280" s="10">
        <v>100871</v>
      </c>
      <c r="AH280" s="10">
        <v>0</v>
      </c>
      <c r="AI280" s="10">
        <v>0</v>
      </c>
      <c r="AJ280" s="10">
        <v>42</v>
      </c>
      <c r="AK280" s="10">
        <v>7703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51</v>
      </c>
      <c r="AS280" s="10">
        <v>239438</v>
      </c>
    </row>
    <row r="281" spans="1:45" ht="12">
      <c r="A281" s="1" t="s">
        <v>558</v>
      </c>
      <c r="B281" s="8" t="s">
        <v>577</v>
      </c>
      <c r="C281" s="5" t="s">
        <v>578</v>
      </c>
      <c r="D281" s="12" t="s">
        <v>64</v>
      </c>
      <c r="E281" s="10">
        <v>67</v>
      </c>
      <c r="F281" s="10">
        <v>150143</v>
      </c>
      <c r="G281" s="10">
        <v>61</v>
      </c>
      <c r="H281" s="10">
        <v>154267</v>
      </c>
      <c r="I281" s="10">
        <v>0</v>
      </c>
      <c r="J281" s="10">
        <v>0</v>
      </c>
      <c r="K281" s="10">
        <v>67</v>
      </c>
      <c r="L281" s="10">
        <v>163349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67</v>
      </c>
      <c r="X281" s="10">
        <v>467759</v>
      </c>
      <c r="Y281" s="6" t="s">
        <v>2</v>
      </c>
      <c r="Z281" s="10">
        <v>5</v>
      </c>
      <c r="AA281" s="10">
        <v>14514</v>
      </c>
      <c r="AB281" s="10">
        <v>5</v>
      </c>
      <c r="AC281" s="10">
        <v>13135</v>
      </c>
      <c r="AD281" s="10">
        <v>0</v>
      </c>
      <c r="AE281" s="10">
        <v>0</v>
      </c>
      <c r="AF281" s="10">
        <v>5</v>
      </c>
      <c r="AG281" s="10">
        <v>17241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5</v>
      </c>
      <c r="AS281" s="10">
        <v>44890</v>
      </c>
    </row>
    <row r="282" spans="1:45" ht="12">
      <c r="A282" s="1" t="s">
        <v>558</v>
      </c>
      <c r="B282" s="8" t="s">
        <v>579</v>
      </c>
      <c r="C282" s="5" t="s">
        <v>580</v>
      </c>
      <c r="D282" s="12" t="s">
        <v>64</v>
      </c>
      <c r="E282" s="10">
        <v>83</v>
      </c>
      <c r="F282" s="10">
        <v>180510</v>
      </c>
      <c r="G282" s="10">
        <v>66</v>
      </c>
      <c r="H282" s="10">
        <v>146250</v>
      </c>
      <c r="I282" s="10">
        <v>0</v>
      </c>
      <c r="J282" s="10">
        <v>0</v>
      </c>
      <c r="K282" s="10">
        <v>83</v>
      </c>
      <c r="L282" s="10">
        <v>182456</v>
      </c>
      <c r="M282" s="10">
        <v>83</v>
      </c>
      <c r="N282" s="10">
        <v>6790</v>
      </c>
      <c r="O282" s="10">
        <v>0</v>
      </c>
      <c r="P282" s="10">
        <v>0</v>
      </c>
      <c r="Q282" s="10">
        <v>0</v>
      </c>
      <c r="R282" s="10">
        <v>0</v>
      </c>
      <c r="S282" s="10">
        <v>83</v>
      </c>
      <c r="T282" s="10">
        <v>2390</v>
      </c>
      <c r="U282" s="10">
        <v>0</v>
      </c>
      <c r="V282" s="10">
        <v>0</v>
      </c>
      <c r="W282" s="10">
        <v>83</v>
      </c>
      <c r="X282" s="10">
        <v>518396</v>
      </c>
      <c r="Y282" s="6" t="s">
        <v>2</v>
      </c>
      <c r="Z282" s="10">
        <v>4</v>
      </c>
      <c r="AA282" s="10">
        <v>10952</v>
      </c>
      <c r="AB282" s="10">
        <v>3</v>
      </c>
      <c r="AC282" s="10">
        <v>8461</v>
      </c>
      <c r="AD282" s="10">
        <v>0</v>
      </c>
      <c r="AE282" s="10">
        <v>0</v>
      </c>
      <c r="AF282" s="10">
        <v>4</v>
      </c>
      <c r="AG282" s="10">
        <v>10815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4</v>
      </c>
      <c r="AS282" s="10">
        <v>30228</v>
      </c>
    </row>
    <row r="283" spans="1:45" ht="12">
      <c r="A283" s="1" t="s">
        <v>558</v>
      </c>
      <c r="B283" s="8" t="s">
        <v>581</v>
      </c>
      <c r="C283" s="5" t="s">
        <v>582</v>
      </c>
      <c r="D283" s="12" t="s">
        <v>64</v>
      </c>
      <c r="E283" s="10">
        <v>39</v>
      </c>
      <c r="F283" s="10">
        <v>95110</v>
      </c>
      <c r="G283" s="10">
        <v>33</v>
      </c>
      <c r="H283" s="10">
        <v>85745</v>
      </c>
      <c r="I283" s="10">
        <v>0</v>
      </c>
      <c r="J283" s="10">
        <v>0</v>
      </c>
      <c r="K283" s="10">
        <v>39</v>
      </c>
      <c r="L283" s="10">
        <v>90877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39</v>
      </c>
      <c r="X283" s="10">
        <v>271732</v>
      </c>
      <c r="Y283" s="6" t="s">
        <v>2</v>
      </c>
      <c r="Z283" s="10">
        <v>5</v>
      </c>
      <c r="AA283" s="10">
        <v>19606</v>
      </c>
      <c r="AB283" s="10">
        <v>4</v>
      </c>
      <c r="AC283" s="10">
        <v>10372</v>
      </c>
      <c r="AD283" s="10">
        <v>0</v>
      </c>
      <c r="AE283" s="10">
        <v>0</v>
      </c>
      <c r="AF283" s="10">
        <v>5</v>
      </c>
      <c r="AG283" s="10">
        <v>16365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4</v>
      </c>
      <c r="AS283" s="10">
        <v>46343</v>
      </c>
    </row>
    <row r="284" spans="1:45" ht="12">
      <c r="A284" s="1" t="s">
        <v>558</v>
      </c>
      <c r="B284" s="8" t="s">
        <v>583</v>
      </c>
      <c r="C284" s="5" t="s">
        <v>584</v>
      </c>
      <c r="D284" s="12" t="s">
        <v>64</v>
      </c>
      <c r="E284" s="10">
        <v>67</v>
      </c>
      <c r="F284" s="10">
        <v>148087</v>
      </c>
      <c r="G284" s="10">
        <v>57</v>
      </c>
      <c r="H284" s="10">
        <v>12500</v>
      </c>
      <c r="I284" s="10">
        <v>0</v>
      </c>
      <c r="J284" s="10">
        <v>0</v>
      </c>
      <c r="K284" s="10">
        <v>67</v>
      </c>
      <c r="L284" s="10">
        <v>154462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57</v>
      </c>
      <c r="X284" s="10">
        <v>315048</v>
      </c>
      <c r="Y284" s="6" t="s">
        <v>2</v>
      </c>
      <c r="Z284" s="10">
        <v>11</v>
      </c>
      <c r="AA284" s="10">
        <v>30509</v>
      </c>
      <c r="AB284" s="10">
        <v>10</v>
      </c>
      <c r="AC284" s="10">
        <v>2189</v>
      </c>
      <c r="AD284" s="10">
        <v>0</v>
      </c>
      <c r="AE284" s="10">
        <v>0</v>
      </c>
      <c r="AF284" s="10">
        <v>11</v>
      </c>
      <c r="AG284" s="10">
        <v>30270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11</v>
      </c>
      <c r="AS284" s="10">
        <v>62968</v>
      </c>
    </row>
    <row r="285" spans="1:45" ht="12">
      <c r="A285" s="1" t="s">
        <v>558</v>
      </c>
      <c r="B285" s="8" t="s">
        <v>585</v>
      </c>
      <c r="C285" s="5" t="s">
        <v>586</v>
      </c>
      <c r="D285" s="12" t="s">
        <v>64</v>
      </c>
      <c r="E285" s="10">
        <v>62</v>
      </c>
      <c r="F285" s="10">
        <v>145380</v>
      </c>
      <c r="G285" s="10">
        <v>54</v>
      </c>
      <c r="H285" s="10">
        <v>145936</v>
      </c>
      <c r="I285" s="10">
        <v>0</v>
      </c>
      <c r="J285" s="10">
        <v>0</v>
      </c>
      <c r="K285" s="10">
        <v>62</v>
      </c>
      <c r="L285" s="10">
        <v>149443</v>
      </c>
      <c r="M285" s="10">
        <v>62</v>
      </c>
      <c r="N285" s="10">
        <v>1512</v>
      </c>
      <c r="O285" s="10">
        <v>54</v>
      </c>
      <c r="P285" s="10">
        <v>4506</v>
      </c>
      <c r="Q285" s="10">
        <v>0</v>
      </c>
      <c r="R285" s="10">
        <v>0</v>
      </c>
      <c r="S285" s="10">
        <v>15</v>
      </c>
      <c r="T285" s="10">
        <v>9673</v>
      </c>
      <c r="U285" s="10">
        <v>0</v>
      </c>
      <c r="V285" s="10">
        <v>0</v>
      </c>
      <c r="W285" s="10">
        <v>62</v>
      </c>
      <c r="X285" s="10">
        <v>456450</v>
      </c>
      <c r="Y285" s="6" t="s">
        <v>2</v>
      </c>
      <c r="Z285" s="10">
        <v>6</v>
      </c>
      <c r="AA285" s="10">
        <v>17239</v>
      </c>
      <c r="AB285" s="10">
        <v>5</v>
      </c>
      <c r="AC285" s="10">
        <v>16447</v>
      </c>
      <c r="AD285" s="10">
        <v>0</v>
      </c>
      <c r="AE285" s="10">
        <v>0</v>
      </c>
      <c r="AF285" s="10">
        <v>6</v>
      </c>
      <c r="AG285" s="10">
        <v>17275</v>
      </c>
      <c r="AH285" s="10">
        <v>6</v>
      </c>
      <c r="AI285" s="10">
        <v>140</v>
      </c>
      <c r="AJ285" s="10">
        <v>5</v>
      </c>
      <c r="AK285" s="10">
        <v>437</v>
      </c>
      <c r="AL285" s="10">
        <v>0</v>
      </c>
      <c r="AM285" s="10">
        <v>0</v>
      </c>
      <c r="AN285" s="10">
        <v>2</v>
      </c>
      <c r="AO285" s="10">
        <v>936</v>
      </c>
      <c r="AP285" s="10">
        <v>0</v>
      </c>
      <c r="AQ285" s="10">
        <v>0</v>
      </c>
      <c r="AR285" s="10">
        <v>6</v>
      </c>
      <c r="AS285" s="10">
        <v>52474</v>
      </c>
    </row>
    <row r="286" spans="1:45" ht="12">
      <c r="A286" s="1" t="s">
        <v>558</v>
      </c>
      <c r="B286" s="8" t="s">
        <v>587</v>
      </c>
      <c r="C286" s="5" t="s">
        <v>588</v>
      </c>
      <c r="D286" s="12" t="s">
        <v>64</v>
      </c>
      <c r="E286" s="10">
        <v>82</v>
      </c>
      <c r="F286" s="10">
        <v>204964</v>
      </c>
      <c r="G286" s="10">
        <v>70</v>
      </c>
      <c r="H286" s="10">
        <v>185224</v>
      </c>
      <c r="I286" s="10">
        <v>0</v>
      </c>
      <c r="J286" s="10">
        <v>0</v>
      </c>
      <c r="K286" s="10">
        <v>81</v>
      </c>
      <c r="L286" s="10">
        <v>202533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52</v>
      </c>
      <c r="T286" s="10">
        <v>7604</v>
      </c>
      <c r="U286" s="10">
        <v>0</v>
      </c>
      <c r="V286" s="10">
        <v>0</v>
      </c>
      <c r="W286" s="10">
        <v>82</v>
      </c>
      <c r="X286" s="10">
        <v>600325</v>
      </c>
      <c r="Y286" s="6" t="s">
        <v>2</v>
      </c>
      <c r="Z286" s="10">
        <v>14</v>
      </c>
      <c r="AA286" s="10">
        <v>42965</v>
      </c>
      <c r="AB286" s="10">
        <v>14</v>
      </c>
      <c r="AC286" s="10">
        <v>40400</v>
      </c>
      <c r="AD286" s="10">
        <v>0</v>
      </c>
      <c r="AE286" s="10">
        <v>0</v>
      </c>
      <c r="AF286" s="10">
        <v>14</v>
      </c>
      <c r="AG286" s="10">
        <v>42186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12</v>
      </c>
      <c r="AO286" s="10">
        <v>1754</v>
      </c>
      <c r="AP286" s="10">
        <v>0</v>
      </c>
      <c r="AQ286" s="10">
        <v>0</v>
      </c>
      <c r="AR286" s="10">
        <v>14</v>
      </c>
      <c r="AS286" s="10">
        <v>127306</v>
      </c>
    </row>
    <row r="287" spans="1:45" ht="12">
      <c r="A287" s="1" t="s">
        <v>558</v>
      </c>
      <c r="B287" s="8" t="s">
        <v>589</v>
      </c>
      <c r="C287" s="5" t="s">
        <v>590</v>
      </c>
      <c r="D287" s="12" t="s">
        <v>64</v>
      </c>
      <c r="E287" s="10">
        <v>62</v>
      </c>
      <c r="F287" s="10">
        <v>140176</v>
      </c>
      <c r="G287" s="10">
        <v>50</v>
      </c>
      <c r="H287" s="10">
        <v>136051</v>
      </c>
      <c r="I287" s="10">
        <v>0</v>
      </c>
      <c r="J287" s="10">
        <v>0</v>
      </c>
      <c r="K287" s="10">
        <v>62</v>
      </c>
      <c r="L287" s="10">
        <v>132978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62</v>
      </c>
      <c r="X287" s="10">
        <v>409205</v>
      </c>
      <c r="Y287" s="6" t="s">
        <v>2</v>
      </c>
      <c r="Z287" s="10">
        <v>7</v>
      </c>
      <c r="AA287" s="10">
        <v>20564</v>
      </c>
      <c r="AB287" s="10">
        <v>5</v>
      </c>
      <c r="AC287" s="10">
        <v>15152</v>
      </c>
      <c r="AD287" s="10">
        <v>0</v>
      </c>
      <c r="AE287" s="10">
        <v>0</v>
      </c>
      <c r="AF287" s="10">
        <v>7</v>
      </c>
      <c r="AG287" s="10">
        <v>18510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0</v>
      </c>
      <c r="AO287" s="10">
        <v>0</v>
      </c>
      <c r="AP287" s="10">
        <v>0</v>
      </c>
      <c r="AQ287" s="10">
        <v>0</v>
      </c>
      <c r="AR287" s="10">
        <v>7</v>
      </c>
      <c r="AS287" s="10">
        <v>54226</v>
      </c>
    </row>
    <row r="288" spans="1:45" ht="12">
      <c r="A288" s="1" t="s">
        <v>558</v>
      </c>
      <c r="B288" s="8" t="s">
        <v>591</v>
      </c>
      <c r="C288" s="5" t="s">
        <v>592</v>
      </c>
      <c r="D288" s="12" t="s">
        <v>64</v>
      </c>
      <c r="E288" s="10">
        <v>140</v>
      </c>
      <c r="F288" s="10">
        <v>351195</v>
      </c>
      <c r="G288" s="10">
        <v>109</v>
      </c>
      <c r="H288" s="10">
        <v>213149</v>
      </c>
      <c r="I288" s="10">
        <v>0</v>
      </c>
      <c r="J288" s="10">
        <v>0</v>
      </c>
      <c r="K288" s="10">
        <v>139</v>
      </c>
      <c r="L288" s="10">
        <v>304256</v>
      </c>
      <c r="M288" s="10">
        <v>140</v>
      </c>
      <c r="N288" s="10">
        <v>10117</v>
      </c>
      <c r="O288" s="10">
        <v>109</v>
      </c>
      <c r="P288" s="10">
        <v>8996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140</v>
      </c>
      <c r="X288" s="10">
        <v>887713</v>
      </c>
      <c r="Y288" s="6" t="s">
        <v>2</v>
      </c>
      <c r="Z288" s="10">
        <v>8</v>
      </c>
      <c r="AA288" s="10">
        <v>23815</v>
      </c>
      <c r="AB288" s="10">
        <v>7</v>
      </c>
      <c r="AC288" s="10">
        <v>15530</v>
      </c>
      <c r="AD288" s="10">
        <v>0</v>
      </c>
      <c r="AE288" s="10">
        <v>0</v>
      </c>
      <c r="AF288" s="10">
        <v>8</v>
      </c>
      <c r="AG288" s="10">
        <v>24062</v>
      </c>
      <c r="AH288" s="10">
        <v>8</v>
      </c>
      <c r="AI288" s="10">
        <v>794</v>
      </c>
      <c r="AJ288" s="10">
        <v>7</v>
      </c>
      <c r="AK288" s="10">
        <v>590</v>
      </c>
      <c r="AL288" s="10">
        <v>0</v>
      </c>
      <c r="AM288" s="10">
        <v>0</v>
      </c>
      <c r="AN288" s="10">
        <v>0</v>
      </c>
      <c r="AO288" s="10">
        <v>0</v>
      </c>
      <c r="AP288" s="10">
        <v>8</v>
      </c>
      <c r="AQ288" s="10">
        <v>3178</v>
      </c>
      <c r="AR288" s="10">
        <v>8</v>
      </c>
      <c r="AS288" s="10">
        <v>67969</v>
      </c>
    </row>
    <row r="289" spans="1:45" ht="12">
      <c r="A289" s="1" t="s">
        <v>558</v>
      </c>
      <c r="B289" s="8" t="s">
        <v>593</v>
      </c>
      <c r="C289" s="5" t="s">
        <v>594</v>
      </c>
      <c r="D289" s="12" t="s">
        <v>64</v>
      </c>
      <c r="E289" s="10">
        <v>116</v>
      </c>
      <c r="F289" s="10">
        <v>293052</v>
      </c>
      <c r="G289" s="10">
        <v>100</v>
      </c>
      <c r="H289" s="10">
        <v>251281</v>
      </c>
      <c r="I289" s="10">
        <v>0</v>
      </c>
      <c r="J289" s="10">
        <v>0</v>
      </c>
      <c r="K289" s="10">
        <v>114</v>
      </c>
      <c r="L289" s="10">
        <v>280585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10</v>
      </c>
      <c r="T289" s="10">
        <v>5188</v>
      </c>
      <c r="U289" s="10">
        <v>0</v>
      </c>
      <c r="V289" s="10">
        <v>0</v>
      </c>
      <c r="W289" s="10">
        <v>116</v>
      </c>
      <c r="X289" s="10">
        <v>830106</v>
      </c>
      <c r="Y289" s="6" t="s">
        <v>2</v>
      </c>
      <c r="Z289" s="10">
        <v>16</v>
      </c>
      <c r="AA289" s="10">
        <v>50894</v>
      </c>
      <c r="AB289" s="10">
        <v>14</v>
      </c>
      <c r="AC289" s="10">
        <v>42695</v>
      </c>
      <c r="AD289" s="10">
        <v>0</v>
      </c>
      <c r="AE289" s="10">
        <v>0</v>
      </c>
      <c r="AF289" s="10">
        <v>14</v>
      </c>
      <c r="AG289" s="10">
        <v>39940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0</v>
      </c>
      <c r="AN289" s="10">
        <v>1</v>
      </c>
      <c r="AO289" s="10">
        <v>550</v>
      </c>
      <c r="AP289" s="10">
        <v>0</v>
      </c>
      <c r="AQ289" s="10">
        <v>0</v>
      </c>
      <c r="AR289" s="10">
        <v>16</v>
      </c>
      <c r="AS289" s="10">
        <v>134079</v>
      </c>
    </row>
    <row r="290" spans="1:45" ht="12">
      <c r="A290" s="1" t="s">
        <v>558</v>
      </c>
      <c r="B290" s="8" t="s">
        <v>595</v>
      </c>
      <c r="C290" s="5" t="s">
        <v>596</v>
      </c>
      <c r="D290" s="12" t="s">
        <v>64</v>
      </c>
      <c r="E290" s="10">
        <v>114</v>
      </c>
      <c r="F290" s="10">
        <v>241732</v>
      </c>
      <c r="G290" s="10">
        <v>96</v>
      </c>
      <c r="H290" s="10">
        <v>20139</v>
      </c>
      <c r="I290" s="10">
        <v>0</v>
      </c>
      <c r="J290" s="10">
        <v>0</v>
      </c>
      <c r="K290" s="10">
        <v>112</v>
      </c>
      <c r="L290" s="10">
        <v>254227</v>
      </c>
      <c r="M290" s="10">
        <v>0</v>
      </c>
      <c r="N290" s="10">
        <v>0</v>
      </c>
      <c r="O290" s="10">
        <v>96</v>
      </c>
      <c r="P290" s="10">
        <v>663</v>
      </c>
      <c r="Q290" s="10">
        <v>0</v>
      </c>
      <c r="R290" s="10">
        <v>0</v>
      </c>
      <c r="S290" s="10">
        <v>14</v>
      </c>
      <c r="T290" s="10">
        <v>4858</v>
      </c>
      <c r="U290" s="10">
        <v>0</v>
      </c>
      <c r="V290" s="10">
        <v>0</v>
      </c>
      <c r="W290" s="10">
        <v>114</v>
      </c>
      <c r="X290" s="10">
        <v>521619</v>
      </c>
      <c r="Y290" s="6" t="s">
        <v>2</v>
      </c>
      <c r="Z290" s="10">
        <v>7</v>
      </c>
      <c r="AA290" s="10">
        <v>19687</v>
      </c>
      <c r="AB290" s="10">
        <v>5</v>
      </c>
      <c r="AC290" s="10">
        <v>1227</v>
      </c>
      <c r="AD290" s="10">
        <v>0</v>
      </c>
      <c r="AE290" s="10">
        <v>0</v>
      </c>
      <c r="AF290" s="10">
        <v>7</v>
      </c>
      <c r="AG290" s="10">
        <v>20216</v>
      </c>
      <c r="AH290" s="10">
        <v>0</v>
      </c>
      <c r="AI290" s="10">
        <v>0</v>
      </c>
      <c r="AJ290" s="10">
        <v>5</v>
      </c>
      <c r="AK290" s="10">
        <v>36</v>
      </c>
      <c r="AL290" s="10">
        <v>0</v>
      </c>
      <c r="AM290" s="10">
        <v>0</v>
      </c>
      <c r="AN290" s="10">
        <v>2</v>
      </c>
      <c r="AO290" s="10">
        <v>694</v>
      </c>
      <c r="AP290" s="10">
        <v>0</v>
      </c>
      <c r="AQ290" s="10">
        <v>0</v>
      </c>
      <c r="AR290" s="10">
        <v>7</v>
      </c>
      <c r="AS290" s="10">
        <v>41860</v>
      </c>
    </row>
    <row r="291" spans="1:45" ht="12">
      <c r="A291" s="1" t="s">
        <v>558</v>
      </c>
      <c r="B291" s="8" t="s">
        <v>597</v>
      </c>
      <c r="C291" s="5" t="s">
        <v>598</v>
      </c>
      <c r="D291" s="12" t="s">
        <v>64</v>
      </c>
      <c r="E291" s="10">
        <v>62</v>
      </c>
      <c r="F291" s="10">
        <v>141775</v>
      </c>
      <c r="G291" s="10">
        <v>53</v>
      </c>
      <c r="H291" s="10">
        <v>127527</v>
      </c>
      <c r="I291" s="10">
        <v>0</v>
      </c>
      <c r="J291" s="10">
        <v>0</v>
      </c>
      <c r="K291" s="10">
        <v>62</v>
      </c>
      <c r="L291" s="10">
        <v>132289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62</v>
      </c>
      <c r="X291" s="10">
        <v>401591</v>
      </c>
      <c r="Y291" s="6" t="s">
        <v>2</v>
      </c>
      <c r="Z291" s="10">
        <v>92</v>
      </c>
      <c r="AA291" s="10">
        <v>264704</v>
      </c>
      <c r="AB291" s="10">
        <v>81</v>
      </c>
      <c r="AC291" s="10">
        <v>214896</v>
      </c>
      <c r="AD291" s="10">
        <v>0</v>
      </c>
      <c r="AE291" s="10">
        <v>0</v>
      </c>
      <c r="AF291" s="10">
        <v>92</v>
      </c>
      <c r="AG291" s="10">
        <v>295311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0</v>
      </c>
      <c r="AN291" s="10">
        <v>0</v>
      </c>
      <c r="AO291" s="10">
        <v>0</v>
      </c>
      <c r="AP291" s="10">
        <v>0</v>
      </c>
      <c r="AQ291" s="10">
        <v>0</v>
      </c>
      <c r="AR291" s="10">
        <v>92</v>
      </c>
      <c r="AS291" s="10">
        <v>774912</v>
      </c>
    </row>
    <row r="292" spans="1:45" ht="12">
      <c r="A292" s="1" t="s">
        <v>558</v>
      </c>
      <c r="B292" s="8" t="s">
        <v>599</v>
      </c>
      <c r="C292" s="5" t="s">
        <v>600</v>
      </c>
      <c r="D292" s="12" t="s">
        <v>64</v>
      </c>
      <c r="E292" s="10">
        <v>75</v>
      </c>
      <c r="F292" s="10">
        <v>153947</v>
      </c>
      <c r="G292" s="10">
        <v>65</v>
      </c>
      <c r="H292" s="10">
        <v>107971</v>
      </c>
      <c r="I292" s="10">
        <v>0</v>
      </c>
      <c r="J292" s="10">
        <v>0</v>
      </c>
      <c r="K292" s="10">
        <v>75</v>
      </c>
      <c r="L292" s="10">
        <v>154512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75</v>
      </c>
      <c r="X292" s="10">
        <v>416429</v>
      </c>
      <c r="Y292" s="6" t="s">
        <v>2</v>
      </c>
      <c r="Z292" s="10">
        <v>24</v>
      </c>
      <c r="AA292" s="10">
        <v>58875</v>
      </c>
      <c r="AB292" s="10">
        <v>23</v>
      </c>
      <c r="AC292" s="10">
        <v>43440</v>
      </c>
      <c r="AD292" s="10">
        <v>0</v>
      </c>
      <c r="AE292" s="10">
        <v>0</v>
      </c>
      <c r="AF292" s="10">
        <v>24</v>
      </c>
      <c r="AG292" s="10">
        <v>57204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0</v>
      </c>
      <c r="AP292" s="10">
        <v>0</v>
      </c>
      <c r="AQ292" s="10">
        <v>0</v>
      </c>
      <c r="AR292" s="10">
        <v>24</v>
      </c>
      <c r="AS292" s="10">
        <v>159519</v>
      </c>
    </row>
    <row r="293" spans="1:45" ht="12">
      <c r="A293" s="1" t="s">
        <v>558</v>
      </c>
      <c r="B293" s="8" t="s">
        <v>601</v>
      </c>
      <c r="C293" s="5" t="s">
        <v>602</v>
      </c>
      <c r="D293" s="12" t="s">
        <v>64</v>
      </c>
      <c r="E293" s="10">
        <v>95</v>
      </c>
      <c r="F293" s="10">
        <v>253481</v>
      </c>
      <c r="G293" s="10">
        <v>89</v>
      </c>
      <c r="H293" s="10">
        <v>220235</v>
      </c>
      <c r="I293" s="10">
        <v>0</v>
      </c>
      <c r="J293" s="10">
        <v>0</v>
      </c>
      <c r="K293" s="10">
        <v>94</v>
      </c>
      <c r="L293" s="10">
        <v>248439</v>
      </c>
      <c r="M293" s="10">
        <v>0</v>
      </c>
      <c r="N293" s="10">
        <v>0</v>
      </c>
      <c r="O293" s="10">
        <v>89</v>
      </c>
      <c r="P293" s="10">
        <v>7223</v>
      </c>
      <c r="Q293" s="10">
        <v>0</v>
      </c>
      <c r="R293" s="10">
        <v>0</v>
      </c>
      <c r="S293" s="10">
        <v>26</v>
      </c>
      <c r="T293" s="10">
        <v>3989</v>
      </c>
      <c r="U293" s="10">
        <v>0</v>
      </c>
      <c r="V293" s="10">
        <v>0</v>
      </c>
      <c r="W293" s="10">
        <v>95</v>
      </c>
      <c r="X293" s="10">
        <v>733368</v>
      </c>
      <c r="Y293" s="6" t="s">
        <v>2</v>
      </c>
      <c r="Z293" s="10">
        <v>16</v>
      </c>
      <c r="AA293" s="10">
        <v>47949</v>
      </c>
      <c r="AB293" s="10">
        <v>15</v>
      </c>
      <c r="AC293" s="10">
        <v>40165</v>
      </c>
      <c r="AD293" s="10">
        <v>0</v>
      </c>
      <c r="AE293" s="10">
        <v>0</v>
      </c>
      <c r="AF293" s="10">
        <v>16</v>
      </c>
      <c r="AG293" s="10">
        <v>49089</v>
      </c>
      <c r="AH293" s="10">
        <v>0</v>
      </c>
      <c r="AI293" s="10">
        <v>0</v>
      </c>
      <c r="AJ293" s="10">
        <v>15</v>
      </c>
      <c r="AK293" s="10">
        <v>1256</v>
      </c>
      <c r="AL293" s="10">
        <v>0</v>
      </c>
      <c r="AM293" s="10">
        <v>0</v>
      </c>
      <c r="AN293" s="10">
        <v>9</v>
      </c>
      <c r="AO293" s="10">
        <v>1182</v>
      </c>
      <c r="AP293" s="10">
        <v>0</v>
      </c>
      <c r="AQ293" s="10">
        <v>0</v>
      </c>
      <c r="AR293" s="10">
        <v>16</v>
      </c>
      <c r="AS293" s="10">
        <v>139641</v>
      </c>
    </row>
    <row r="294" spans="1:45" ht="12">
      <c r="A294" s="1" t="s">
        <v>558</v>
      </c>
      <c r="B294" s="8" t="s">
        <v>603</v>
      </c>
      <c r="D294" s="12" t="s">
        <v>110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6" t="s">
        <v>2</v>
      </c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</row>
    <row r="295" spans="1:45" ht="12">
      <c r="A295" s="1" t="s">
        <v>558</v>
      </c>
      <c r="B295" s="8" t="s">
        <v>604</v>
      </c>
      <c r="C295" s="17" t="s">
        <v>605</v>
      </c>
      <c r="D295" s="12" t="s">
        <v>315</v>
      </c>
      <c r="E295" s="10">
        <v>2</v>
      </c>
      <c r="F295" s="10">
        <v>11241</v>
      </c>
      <c r="G295" s="10">
        <v>2</v>
      </c>
      <c r="H295" s="10">
        <v>4850</v>
      </c>
      <c r="I295" s="10">
        <v>0</v>
      </c>
      <c r="J295" s="10">
        <v>0</v>
      </c>
      <c r="K295" s="10">
        <v>2</v>
      </c>
      <c r="L295" s="10">
        <v>5232</v>
      </c>
      <c r="M295" s="10">
        <v>2</v>
      </c>
      <c r="N295" s="10">
        <v>13</v>
      </c>
      <c r="O295" s="10">
        <v>0</v>
      </c>
      <c r="P295" s="10">
        <v>0</v>
      </c>
      <c r="Q295" s="10">
        <v>2</v>
      </c>
      <c r="R295" s="10">
        <v>93</v>
      </c>
      <c r="S295" s="10">
        <v>0</v>
      </c>
      <c r="T295" s="10">
        <v>0</v>
      </c>
      <c r="U295" s="10">
        <v>0</v>
      </c>
      <c r="V295" s="10">
        <v>0</v>
      </c>
      <c r="W295" s="10">
        <v>2</v>
      </c>
      <c r="X295" s="10">
        <v>21429</v>
      </c>
      <c r="Y295" s="6" t="s">
        <v>2</v>
      </c>
      <c r="Z295" s="10">
        <v>158</v>
      </c>
      <c r="AA295" s="10">
        <v>1061695</v>
      </c>
      <c r="AB295" s="10">
        <v>147</v>
      </c>
      <c r="AC295" s="10">
        <v>410548</v>
      </c>
      <c r="AD295" s="10">
        <v>0</v>
      </c>
      <c r="AE295" s="10">
        <v>0</v>
      </c>
      <c r="AF295" s="10">
        <v>158</v>
      </c>
      <c r="AG295" s="10">
        <v>618226</v>
      </c>
      <c r="AH295" s="10">
        <v>159</v>
      </c>
      <c r="AI295" s="10">
        <v>1002</v>
      </c>
      <c r="AJ295" s="10">
        <v>0</v>
      </c>
      <c r="AK295" s="10">
        <v>0</v>
      </c>
      <c r="AL295" s="10">
        <v>159</v>
      </c>
      <c r="AM295" s="10">
        <v>7378</v>
      </c>
      <c r="AN295" s="10">
        <v>0</v>
      </c>
      <c r="AO295" s="10">
        <v>0</v>
      </c>
      <c r="AP295" s="10">
        <v>0</v>
      </c>
      <c r="AQ295" s="10">
        <v>0</v>
      </c>
      <c r="AR295" s="10">
        <v>158</v>
      </c>
      <c r="AS295" s="10">
        <v>2098849</v>
      </c>
    </row>
    <row r="296" spans="1:45" ht="12">
      <c r="A296" s="1" t="s">
        <v>558</v>
      </c>
      <c r="B296" s="8" t="s">
        <v>606</v>
      </c>
      <c r="C296" s="17" t="s">
        <v>605</v>
      </c>
      <c r="D296" s="12" t="s">
        <v>315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6" t="s">
        <v>2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</row>
    <row r="297" spans="1:45" ht="12">
      <c r="A297" s="1" t="s">
        <v>558</v>
      </c>
      <c r="B297" s="8" t="s">
        <v>607</v>
      </c>
      <c r="C297" s="17" t="s">
        <v>605</v>
      </c>
      <c r="D297" s="12" t="s">
        <v>315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6" t="s">
        <v>2</v>
      </c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</row>
    <row r="298" spans="1:45" ht="12">
      <c r="A298" s="1" t="s">
        <v>608</v>
      </c>
      <c r="B298" s="8" t="s">
        <v>609</v>
      </c>
      <c r="C298" s="17" t="s">
        <v>610</v>
      </c>
      <c r="D298" s="9" t="s">
        <v>26</v>
      </c>
      <c r="E298" s="10">
        <v>658</v>
      </c>
      <c r="F298" s="10">
        <v>1652909</v>
      </c>
      <c r="G298" s="10">
        <v>658</v>
      </c>
      <c r="H298" s="10">
        <v>2303000</v>
      </c>
      <c r="I298" s="11"/>
      <c r="J298" s="11"/>
      <c r="K298" s="10">
        <v>658</v>
      </c>
      <c r="L298" s="10">
        <v>2107459</v>
      </c>
      <c r="M298" s="11"/>
      <c r="N298" s="11"/>
      <c r="O298" s="10">
        <v>658</v>
      </c>
      <c r="P298" s="10">
        <v>32900</v>
      </c>
      <c r="Q298" s="10">
        <v>658</v>
      </c>
      <c r="R298" s="10">
        <v>179065</v>
      </c>
      <c r="S298" s="11"/>
      <c r="T298" s="11"/>
      <c r="U298" s="11"/>
      <c r="V298" s="11"/>
      <c r="W298" s="10">
        <v>658</v>
      </c>
      <c r="X298" s="10">
        <v>6275333</v>
      </c>
      <c r="Y298" s="6" t="s">
        <v>2</v>
      </c>
      <c r="Z298" s="10">
        <v>155</v>
      </c>
      <c r="AA298" s="10">
        <v>504525</v>
      </c>
      <c r="AB298" s="10">
        <v>155</v>
      </c>
      <c r="AC298" s="10">
        <v>542500</v>
      </c>
      <c r="AD298" s="11"/>
      <c r="AE298" s="11"/>
      <c r="AF298" s="10">
        <v>155</v>
      </c>
      <c r="AG298" s="10">
        <v>643269</v>
      </c>
      <c r="AH298" s="11"/>
      <c r="AI298" s="11"/>
      <c r="AJ298" s="10">
        <v>155</v>
      </c>
      <c r="AK298" s="10">
        <v>7750</v>
      </c>
      <c r="AL298" s="10">
        <v>155</v>
      </c>
      <c r="AM298" s="10">
        <v>54657</v>
      </c>
      <c r="AN298" s="11"/>
      <c r="AO298" s="11"/>
      <c r="AP298" s="11"/>
      <c r="AQ298" s="11"/>
      <c r="AR298" s="10">
        <v>155</v>
      </c>
      <c r="AS298" s="10">
        <v>1752701</v>
      </c>
    </row>
    <row r="299" spans="1:45" ht="12">
      <c r="A299" s="1" t="s">
        <v>608</v>
      </c>
      <c r="B299" s="8" t="s">
        <v>611</v>
      </c>
      <c r="C299" s="17" t="s">
        <v>612</v>
      </c>
      <c r="D299" s="9" t="s">
        <v>34</v>
      </c>
      <c r="E299" s="10">
        <v>370</v>
      </c>
      <c r="F299" s="10">
        <v>817515</v>
      </c>
      <c r="G299" s="10">
        <v>370</v>
      </c>
      <c r="H299" s="10">
        <v>1295000</v>
      </c>
      <c r="I299" s="11"/>
      <c r="J299" s="11"/>
      <c r="K299" s="10">
        <v>370</v>
      </c>
      <c r="L299" s="10">
        <v>1042332</v>
      </c>
      <c r="M299" s="11"/>
      <c r="N299" s="11"/>
      <c r="O299" s="10">
        <v>370</v>
      </c>
      <c r="P299" s="10">
        <v>18500</v>
      </c>
      <c r="Q299" s="10">
        <v>370</v>
      </c>
      <c r="R299" s="10">
        <v>88564</v>
      </c>
      <c r="S299" s="11"/>
      <c r="T299" s="11"/>
      <c r="U299" s="11"/>
      <c r="V299" s="11"/>
      <c r="W299" s="10">
        <v>370</v>
      </c>
      <c r="X299" s="10">
        <v>3261911</v>
      </c>
      <c r="Y299" s="6" t="s">
        <v>2</v>
      </c>
      <c r="Z299" s="10">
        <v>7</v>
      </c>
      <c r="AA299" s="10">
        <v>17919</v>
      </c>
      <c r="AB299" s="10">
        <v>7</v>
      </c>
      <c r="AC299" s="10">
        <v>24500</v>
      </c>
      <c r="AD299" s="11"/>
      <c r="AE299" s="11"/>
      <c r="AF299" s="10">
        <v>7</v>
      </c>
      <c r="AG299" s="10">
        <v>22847</v>
      </c>
      <c r="AH299" s="11"/>
      <c r="AI299" s="11"/>
      <c r="AJ299" s="10">
        <v>7</v>
      </c>
      <c r="AK299" s="10">
        <v>350</v>
      </c>
      <c r="AL299" s="10">
        <v>7</v>
      </c>
      <c r="AM299" s="10">
        <v>1941</v>
      </c>
      <c r="AN299" s="11"/>
      <c r="AO299" s="11"/>
      <c r="AP299" s="11"/>
      <c r="AQ299" s="11"/>
      <c r="AR299" s="10">
        <v>7</v>
      </c>
      <c r="AS299" s="10">
        <v>67557</v>
      </c>
    </row>
    <row r="300" spans="1:45" ht="12">
      <c r="A300" s="1" t="s">
        <v>608</v>
      </c>
      <c r="B300" s="8" t="s">
        <v>613</v>
      </c>
      <c r="C300" s="18" t="s">
        <v>614</v>
      </c>
      <c r="D300" s="12" t="s">
        <v>61</v>
      </c>
      <c r="E300" s="10">
        <v>86</v>
      </c>
      <c r="F300" s="10">
        <v>148046</v>
      </c>
      <c r="G300" s="10">
        <v>86</v>
      </c>
      <c r="H300" s="10">
        <v>301000</v>
      </c>
      <c r="I300" s="11"/>
      <c r="J300" s="11"/>
      <c r="K300" s="10">
        <v>86</v>
      </c>
      <c r="L300" s="10">
        <v>188758</v>
      </c>
      <c r="M300" s="11"/>
      <c r="N300" s="11"/>
      <c r="O300" s="10">
        <v>86</v>
      </c>
      <c r="P300" s="11">
        <v>4300</v>
      </c>
      <c r="Q300" s="10">
        <v>86</v>
      </c>
      <c r="R300" s="10">
        <v>16038</v>
      </c>
      <c r="S300" s="11"/>
      <c r="T300" s="11"/>
      <c r="U300" s="11"/>
      <c r="V300" s="11"/>
      <c r="W300" s="10">
        <v>86</v>
      </c>
      <c r="X300" s="10">
        <v>658142</v>
      </c>
      <c r="Y300" s="6" t="s">
        <v>2</v>
      </c>
      <c r="Z300" s="10">
        <v>5</v>
      </c>
      <c r="AA300" s="10">
        <v>8900</v>
      </c>
      <c r="AB300" s="10">
        <v>5</v>
      </c>
      <c r="AC300" s="10">
        <v>17500</v>
      </c>
      <c r="AD300" s="11"/>
      <c r="AE300" s="11"/>
      <c r="AF300" s="10">
        <v>5</v>
      </c>
      <c r="AG300" s="10">
        <v>11348</v>
      </c>
      <c r="AH300" s="11"/>
      <c r="AI300" s="11"/>
      <c r="AJ300" s="10">
        <v>5</v>
      </c>
      <c r="AK300" s="10">
        <v>250</v>
      </c>
      <c r="AL300" s="10">
        <v>5</v>
      </c>
      <c r="AM300" s="10">
        <v>964</v>
      </c>
      <c r="AN300" s="11"/>
      <c r="AO300" s="11"/>
      <c r="AP300" s="11"/>
      <c r="AQ300" s="11"/>
      <c r="AR300" s="10">
        <v>5</v>
      </c>
      <c r="AS300" s="10">
        <v>38962</v>
      </c>
    </row>
    <row r="301" spans="1:45" ht="12">
      <c r="A301" s="1" t="s">
        <v>608</v>
      </c>
      <c r="B301" s="8" t="s">
        <v>615</v>
      </c>
      <c r="C301" s="17" t="s">
        <v>616</v>
      </c>
      <c r="D301" s="9" t="s">
        <v>61</v>
      </c>
      <c r="E301" s="10">
        <v>87</v>
      </c>
      <c r="F301" s="10">
        <v>160896</v>
      </c>
      <c r="G301" s="10">
        <v>87</v>
      </c>
      <c r="H301" s="10">
        <v>304500</v>
      </c>
      <c r="I301" s="11"/>
      <c r="J301" s="11"/>
      <c r="K301" s="10">
        <v>87</v>
      </c>
      <c r="L301" s="10">
        <v>205142</v>
      </c>
      <c r="M301" s="11"/>
      <c r="N301" s="11"/>
      <c r="O301" s="10">
        <v>87</v>
      </c>
      <c r="P301" s="11">
        <v>4350</v>
      </c>
      <c r="Q301" s="10">
        <v>87</v>
      </c>
      <c r="R301" s="10">
        <v>17430</v>
      </c>
      <c r="S301" s="11"/>
      <c r="T301" s="11"/>
      <c r="U301" s="11"/>
      <c r="V301" s="11"/>
      <c r="W301" s="10">
        <v>87</v>
      </c>
      <c r="X301" s="10">
        <v>692318</v>
      </c>
      <c r="Y301" s="6" t="s">
        <v>2</v>
      </c>
      <c r="Z301" s="10">
        <v>6</v>
      </c>
      <c r="AA301" s="10">
        <v>14092</v>
      </c>
      <c r="AB301" s="10">
        <v>6</v>
      </c>
      <c r="AC301" s="10">
        <v>21000</v>
      </c>
      <c r="AD301" s="11"/>
      <c r="AE301" s="11"/>
      <c r="AF301" s="10">
        <v>6</v>
      </c>
      <c r="AG301" s="10">
        <v>17967</v>
      </c>
      <c r="AH301" s="11"/>
      <c r="AI301" s="11"/>
      <c r="AJ301" s="10">
        <v>6</v>
      </c>
      <c r="AK301" s="10">
        <v>300</v>
      </c>
      <c r="AL301" s="10">
        <v>6</v>
      </c>
      <c r="AM301" s="10">
        <v>1527</v>
      </c>
      <c r="AN301" s="11"/>
      <c r="AO301" s="11"/>
      <c r="AP301" s="11"/>
      <c r="AQ301" s="11"/>
      <c r="AR301" s="10">
        <v>6</v>
      </c>
      <c r="AS301" s="10">
        <v>54886</v>
      </c>
    </row>
    <row r="302" spans="1:45" ht="12">
      <c r="A302" s="1" t="s">
        <v>608</v>
      </c>
      <c r="B302" s="8" t="s">
        <v>617</v>
      </c>
      <c r="C302" s="17" t="s">
        <v>618</v>
      </c>
      <c r="D302" s="9" t="s">
        <v>61</v>
      </c>
      <c r="E302" s="10">
        <v>164</v>
      </c>
      <c r="F302" s="10">
        <v>335574</v>
      </c>
      <c r="G302" s="10">
        <v>164</v>
      </c>
      <c r="H302" s="10">
        <v>574000</v>
      </c>
      <c r="I302" s="11"/>
      <c r="J302" s="11"/>
      <c r="K302" s="10">
        <v>164</v>
      </c>
      <c r="L302" s="10">
        <v>427856</v>
      </c>
      <c r="M302" s="11"/>
      <c r="N302" s="11"/>
      <c r="O302" s="10">
        <v>164</v>
      </c>
      <c r="P302" s="11">
        <v>8200</v>
      </c>
      <c r="Q302" s="10">
        <v>164</v>
      </c>
      <c r="R302" s="10">
        <v>36354</v>
      </c>
      <c r="S302" s="11"/>
      <c r="T302" s="11"/>
      <c r="U302" s="11"/>
      <c r="V302" s="11"/>
      <c r="W302" s="10">
        <v>164</v>
      </c>
      <c r="X302" s="10">
        <v>1381984</v>
      </c>
      <c r="Y302" s="6" t="s">
        <v>2</v>
      </c>
      <c r="Z302" s="10">
        <v>8</v>
      </c>
      <c r="AA302" s="10">
        <v>21541</v>
      </c>
      <c r="AB302" s="10">
        <v>8</v>
      </c>
      <c r="AC302" s="10">
        <v>28000</v>
      </c>
      <c r="AD302" s="11"/>
      <c r="AE302" s="11"/>
      <c r="AF302" s="10">
        <v>8</v>
      </c>
      <c r="AG302" s="10">
        <v>27465</v>
      </c>
      <c r="AH302" s="11"/>
      <c r="AI302" s="11"/>
      <c r="AJ302" s="10">
        <v>8</v>
      </c>
      <c r="AK302" s="10">
        <v>400</v>
      </c>
      <c r="AL302" s="10">
        <v>8</v>
      </c>
      <c r="AM302" s="10">
        <v>2334</v>
      </c>
      <c r="AN302" s="11"/>
      <c r="AO302" s="11"/>
      <c r="AP302" s="11"/>
      <c r="AQ302" s="11"/>
      <c r="AR302" s="10">
        <v>8</v>
      </c>
      <c r="AS302" s="10">
        <v>79740</v>
      </c>
    </row>
    <row r="303" spans="1:45" ht="12">
      <c r="A303" s="1" t="s">
        <v>608</v>
      </c>
      <c r="B303" s="8" t="s">
        <v>619</v>
      </c>
      <c r="C303" s="17" t="s">
        <v>620</v>
      </c>
      <c r="D303" s="12" t="s">
        <v>61</v>
      </c>
      <c r="E303" s="10">
        <v>74</v>
      </c>
      <c r="F303" s="10">
        <v>123317</v>
      </c>
      <c r="G303" s="10">
        <v>74</v>
      </c>
      <c r="H303" s="10">
        <v>259000</v>
      </c>
      <c r="I303" s="11"/>
      <c r="J303" s="11"/>
      <c r="K303" s="10">
        <v>74</v>
      </c>
      <c r="L303" s="10">
        <v>157229</v>
      </c>
      <c r="M303" s="11"/>
      <c r="N303" s="11"/>
      <c r="O303" s="10">
        <v>74</v>
      </c>
      <c r="P303" s="11">
        <v>3700</v>
      </c>
      <c r="Q303" s="10">
        <v>74</v>
      </c>
      <c r="R303" s="10">
        <v>13359</v>
      </c>
      <c r="S303" s="11"/>
      <c r="T303" s="11"/>
      <c r="U303" s="11"/>
      <c r="V303" s="11"/>
      <c r="W303" s="10">
        <v>74</v>
      </c>
      <c r="X303" s="10">
        <v>556605</v>
      </c>
      <c r="Y303" s="6" t="s">
        <v>2</v>
      </c>
      <c r="Z303" s="10">
        <v>4</v>
      </c>
      <c r="AA303" s="10">
        <v>8943</v>
      </c>
      <c r="AB303" s="10">
        <v>4</v>
      </c>
      <c r="AC303" s="10">
        <v>14000</v>
      </c>
      <c r="AD303" s="11"/>
      <c r="AE303" s="11"/>
      <c r="AF303" s="10">
        <v>4</v>
      </c>
      <c r="AG303" s="10">
        <v>10829</v>
      </c>
      <c r="AH303" s="11"/>
      <c r="AI303" s="11"/>
      <c r="AJ303" s="10">
        <v>4</v>
      </c>
      <c r="AK303" s="10">
        <v>200</v>
      </c>
      <c r="AL303" s="10">
        <v>4</v>
      </c>
      <c r="AM303" s="10">
        <v>920</v>
      </c>
      <c r="AN303" s="11"/>
      <c r="AO303" s="11"/>
      <c r="AP303" s="11"/>
      <c r="AQ303" s="11"/>
      <c r="AR303" s="10">
        <v>4</v>
      </c>
      <c r="AS303" s="10">
        <v>34442</v>
      </c>
    </row>
    <row r="304" spans="1:45" ht="12">
      <c r="A304" s="1" t="s">
        <v>608</v>
      </c>
      <c r="B304" s="8" t="s">
        <v>621</v>
      </c>
      <c r="C304" s="17" t="s">
        <v>622</v>
      </c>
      <c r="D304" s="12" t="s">
        <v>61</v>
      </c>
      <c r="E304" s="10">
        <v>113</v>
      </c>
      <c r="F304" s="10">
        <v>219733</v>
      </c>
      <c r="G304" s="10">
        <v>113</v>
      </c>
      <c r="H304" s="10">
        <v>395500</v>
      </c>
      <c r="I304" s="11"/>
      <c r="J304" s="11"/>
      <c r="K304" s="10">
        <v>113</v>
      </c>
      <c r="L304" s="10">
        <v>280160</v>
      </c>
      <c r="M304" s="11"/>
      <c r="N304" s="11"/>
      <c r="O304" s="10">
        <v>113</v>
      </c>
      <c r="P304" s="11">
        <v>5650</v>
      </c>
      <c r="Q304" s="10">
        <v>113</v>
      </c>
      <c r="R304" s="10">
        <v>23804</v>
      </c>
      <c r="S304" s="11"/>
      <c r="T304" s="11"/>
      <c r="U304" s="11"/>
      <c r="V304" s="11"/>
      <c r="W304" s="10">
        <v>113</v>
      </c>
      <c r="X304" s="10">
        <v>924847</v>
      </c>
      <c r="Y304" s="6" t="s">
        <v>2</v>
      </c>
      <c r="Z304" s="10">
        <v>1</v>
      </c>
      <c r="AA304" s="10">
        <v>2257</v>
      </c>
      <c r="AB304" s="10">
        <v>1</v>
      </c>
      <c r="AC304" s="10">
        <v>3500</v>
      </c>
      <c r="AD304" s="11"/>
      <c r="AE304" s="11"/>
      <c r="AF304" s="10">
        <v>1</v>
      </c>
      <c r="AG304" s="10">
        <v>2878</v>
      </c>
      <c r="AH304" s="11"/>
      <c r="AI304" s="11"/>
      <c r="AJ304" s="10">
        <v>1</v>
      </c>
      <c r="AK304" s="10">
        <v>50</v>
      </c>
      <c r="AL304" s="10">
        <v>1</v>
      </c>
      <c r="AM304" s="10">
        <v>245</v>
      </c>
      <c r="AN304" s="11"/>
      <c r="AO304" s="11"/>
      <c r="AP304" s="11"/>
      <c r="AQ304" s="11"/>
      <c r="AR304" s="10">
        <v>1</v>
      </c>
      <c r="AS304" s="10">
        <v>8930</v>
      </c>
    </row>
    <row r="305" spans="1:45" ht="12">
      <c r="A305" s="1" t="s">
        <v>608</v>
      </c>
      <c r="B305" s="8" t="s">
        <v>623</v>
      </c>
      <c r="C305" s="17" t="s">
        <v>624</v>
      </c>
      <c r="D305" s="12" t="s">
        <v>61</v>
      </c>
      <c r="E305" s="10">
        <v>120</v>
      </c>
      <c r="F305" s="10">
        <v>231134</v>
      </c>
      <c r="G305" s="10">
        <v>120</v>
      </c>
      <c r="H305" s="10">
        <v>420000</v>
      </c>
      <c r="I305" s="11"/>
      <c r="J305" s="11"/>
      <c r="K305" s="10">
        <v>120</v>
      </c>
      <c r="L305" s="10">
        <v>294696</v>
      </c>
      <c r="M305" s="11"/>
      <c r="N305" s="11"/>
      <c r="O305" s="10">
        <v>120</v>
      </c>
      <c r="P305" s="11">
        <v>6000</v>
      </c>
      <c r="Q305" s="10">
        <v>120</v>
      </c>
      <c r="R305" s="10">
        <v>25040</v>
      </c>
      <c r="S305" s="11"/>
      <c r="T305" s="11"/>
      <c r="U305" s="11"/>
      <c r="V305" s="11"/>
      <c r="W305" s="10">
        <v>120</v>
      </c>
      <c r="X305" s="10">
        <v>976870</v>
      </c>
      <c r="Y305" s="6" t="s">
        <v>2</v>
      </c>
      <c r="Z305" s="10">
        <v>9</v>
      </c>
      <c r="AA305" s="10">
        <v>23918</v>
      </c>
      <c r="AB305" s="10">
        <v>9</v>
      </c>
      <c r="AC305" s="10">
        <v>31500</v>
      </c>
      <c r="AD305" s="11"/>
      <c r="AE305" s="11"/>
      <c r="AF305" s="10">
        <v>9</v>
      </c>
      <c r="AG305" s="10">
        <v>30495</v>
      </c>
      <c r="AH305" s="11"/>
      <c r="AI305" s="11"/>
      <c r="AJ305" s="10">
        <v>9</v>
      </c>
      <c r="AK305" s="10">
        <v>450</v>
      </c>
      <c r="AL305" s="10">
        <v>9</v>
      </c>
      <c r="AM305" s="10">
        <v>2591</v>
      </c>
      <c r="AN305" s="11"/>
      <c r="AO305" s="11"/>
      <c r="AP305" s="11"/>
      <c r="AQ305" s="11"/>
      <c r="AR305" s="10">
        <v>9</v>
      </c>
      <c r="AS305" s="10">
        <v>88954</v>
      </c>
    </row>
    <row r="306" spans="1:45" ht="12">
      <c r="A306" s="1" t="s">
        <v>608</v>
      </c>
      <c r="B306" s="8" t="s">
        <v>625</v>
      </c>
      <c r="C306" s="17" t="s">
        <v>626</v>
      </c>
      <c r="D306" s="12" t="s">
        <v>61</v>
      </c>
      <c r="E306" s="10">
        <v>132</v>
      </c>
      <c r="F306" s="10">
        <v>264330</v>
      </c>
      <c r="G306" s="10">
        <v>132</v>
      </c>
      <c r="H306" s="10">
        <v>462000</v>
      </c>
      <c r="I306" s="11"/>
      <c r="J306" s="11"/>
      <c r="K306" s="10">
        <v>132</v>
      </c>
      <c r="L306" s="10">
        <v>337021</v>
      </c>
      <c r="M306" s="11"/>
      <c r="N306" s="11"/>
      <c r="O306" s="10">
        <v>132</v>
      </c>
      <c r="P306" s="11">
        <v>6600</v>
      </c>
      <c r="Q306" s="10">
        <v>132</v>
      </c>
      <c r="R306" s="10">
        <v>28636</v>
      </c>
      <c r="S306" s="11"/>
      <c r="T306" s="11"/>
      <c r="U306" s="11"/>
      <c r="V306" s="11"/>
      <c r="W306" s="10">
        <v>132</v>
      </c>
      <c r="X306" s="10">
        <v>1098587</v>
      </c>
      <c r="Y306" s="6" t="s">
        <v>2</v>
      </c>
      <c r="Z306" s="10">
        <v>14</v>
      </c>
      <c r="AA306" s="10">
        <v>31732</v>
      </c>
      <c r="AB306" s="10">
        <v>14</v>
      </c>
      <c r="AC306" s="10">
        <v>49000</v>
      </c>
      <c r="AD306" s="11"/>
      <c r="AE306" s="11"/>
      <c r="AF306" s="10">
        <v>14</v>
      </c>
      <c r="AG306" s="10">
        <v>40458</v>
      </c>
      <c r="AH306" s="11"/>
      <c r="AI306" s="11"/>
      <c r="AJ306" s="10">
        <v>14</v>
      </c>
      <c r="AK306" s="10">
        <v>700</v>
      </c>
      <c r="AL306" s="10">
        <v>14</v>
      </c>
      <c r="AM306" s="10">
        <v>3438</v>
      </c>
      <c r="AN306" s="11"/>
      <c r="AO306" s="11"/>
      <c r="AP306" s="11"/>
      <c r="AQ306" s="11"/>
      <c r="AR306" s="10">
        <v>14</v>
      </c>
      <c r="AS306" s="10">
        <v>125328</v>
      </c>
    </row>
    <row r="307" spans="1:45" ht="12">
      <c r="A307" s="1" t="s">
        <v>608</v>
      </c>
      <c r="B307" s="8" t="s">
        <v>627</v>
      </c>
      <c r="C307" s="17" t="s">
        <v>628</v>
      </c>
      <c r="D307" s="12" t="s">
        <v>61</v>
      </c>
      <c r="E307" s="10">
        <v>133</v>
      </c>
      <c r="F307" s="10">
        <v>227071</v>
      </c>
      <c r="G307" s="10">
        <v>133</v>
      </c>
      <c r="H307" s="10">
        <v>465500</v>
      </c>
      <c r="I307" s="11"/>
      <c r="J307" s="11"/>
      <c r="K307" s="10">
        <v>133</v>
      </c>
      <c r="L307" s="10">
        <v>289515</v>
      </c>
      <c r="M307" s="11"/>
      <c r="N307" s="11"/>
      <c r="O307" s="10">
        <v>133</v>
      </c>
      <c r="P307" s="11">
        <v>6650</v>
      </c>
      <c r="Q307" s="10">
        <v>133</v>
      </c>
      <c r="R307" s="10">
        <v>24599</v>
      </c>
      <c r="S307" s="11"/>
      <c r="T307" s="11"/>
      <c r="U307" s="11"/>
      <c r="V307" s="11"/>
      <c r="W307" s="10">
        <v>133</v>
      </c>
      <c r="X307" s="10">
        <v>1013335</v>
      </c>
      <c r="Y307" s="6" t="s">
        <v>2</v>
      </c>
      <c r="Z307" s="10">
        <v>6</v>
      </c>
      <c r="AA307" s="10">
        <v>14854</v>
      </c>
      <c r="AB307" s="10">
        <v>6</v>
      </c>
      <c r="AC307" s="10">
        <v>21000</v>
      </c>
      <c r="AD307" s="11"/>
      <c r="AE307" s="11"/>
      <c r="AF307" s="10">
        <v>6</v>
      </c>
      <c r="AG307" s="10">
        <v>18939</v>
      </c>
      <c r="AH307" s="11"/>
      <c r="AI307" s="11"/>
      <c r="AJ307" s="10">
        <v>6</v>
      </c>
      <c r="AK307" s="10">
        <v>300</v>
      </c>
      <c r="AL307" s="10">
        <v>6</v>
      </c>
      <c r="AM307" s="10">
        <v>1609</v>
      </c>
      <c r="AN307" s="11"/>
      <c r="AO307" s="11"/>
      <c r="AP307" s="11"/>
      <c r="AQ307" s="11"/>
      <c r="AR307" s="10">
        <v>6</v>
      </c>
      <c r="AS307" s="10">
        <v>56702</v>
      </c>
    </row>
    <row r="308" spans="1:45" ht="12">
      <c r="A308" s="1" t="s">
        <v>608</v>
      </c>
      <c r="B308" s="8" t="s">
        <v>629</v>
      </c>
      <c r="C308" s="17" t="s">
        <v>630</v>
      </c>
      <c r="D308" s="12" t="s">
        <v>64</v>
      </c>
      <c r="E308" s="10">
        <v>69</v>
      </c>
      <c r="F308" s="10">
        <v>127479</v>
      </c>
      <c r="G308" s="10">
        <v>69</v>
      </c>
      <c r="H308" s="10">
        <v>241500</v>
      </c>
      <c r="I308" s="11"/>
      <c r="J308" s="11"/>
      <c r="K308" s="10">
        <v>69</v>
      </c>
      <c r="L308" s="10">
        <v>162536</v>
      </c>
      <c r="M308" s="11"/>
      <c r="N308" s="11"/>
      <c r="O308" s="10">
        <v>69</v>
      </c>
      <c r="P308" s="11">
        <v>3450</v>
      </c>
      <c r="Q308" s="10">
        <v>69</v>
      </c>
      <c r="R308" s="10">
        <v>13810</v>
      </c>
      <c r="S308" s="11"/>
      <c r="T308" s="11"/>
      <c r="U308" s="11"/>
      <c r="V308" s="11"/>
      <c r="W308" s="10">
        <v>69</v>
      </c>
      <c r="X308" s="10">
        <v>548775</v>
      </c>
      <c r="Y308" s="6" t="s">
        <v>2</v>
      </c>
      <c r="Z308" s="10">
        <v>1</v>
      </c>
      <c r="AA308" s="10">
        <v>2056</v>
      </c>
      <c r="AB308" s="10">
        <v>1</v>
      </c>
      <c r="AC308" s="10">
        <v>3500</v>
      </c>
      <c r="AD308" s="11"/>
      <c r="AE308" s="11"/>
      <c r="AF308" s="10">
        <v>1</v>
      </c>
      <c r="AG308" s="10">
        <v>2621</v>
      </c>
      <c r="AH308" s="11"/>
      <c r="AI308" s="11"/>
      <c r="AJ308" s="10">
        <v>1</v>
      </c>
      <c r="AK308" s="10">
        <v>50</v>
      </c>
      <c r="AL308" s="10">
        <v>1</v>
      </c>
      <c r="AM308" s="10">
        <v>223</v>
      </c>
      <c r="AN308" s="11"/>
      <c r="AO308" s="11"/>
      <c r="AP308" s="11"/>
      <c r="AQ308" s="11"/>
      <c r="AR308" s="10">
        <v>1</v>
      </c>
      <c r="AS308" s="10">
        <v>8449</v>
      </c>
    </row>
    <row r="309" spans="1:45" ht="12">
      <c r="A309" s="1" t="s">
        <v>608</v>
      </c>
      <c r="B309" s="8" t="s">
        <v>631</v>
      </c>
      <c r="C309" s="17" t="s">
        <v>632</v>
      </c>
      <c r="D309" s="12" t="s">
        <v>64</v>
      </c>
      <c r="E309" s="10">
        <v>52</v>
      </c>
      <c r="F309" s="10">
        <v>83014</v>
      </c>
      <c r="G309" s="10">
        <v>52</v>
      </c>
      <c r="H309" s="10">
        <v>182000</v>
      </c>
      <c r="I309" s="11"/>
      <c r="J309" s="11"/>
      <c r="K309" s="10">
        <v>52</v>
      </c>
      <c r="L309" s="10">
        <v>105843</v>
      </c>
      <c r="M309" s="11"/>
      <c r="N309" s="11"/>
      <c r="O309" s="10">
        <v>52</v>
      </c>
      <c r="P309" s="11">
        <v>2600</v>
      </c>
      <c r="Q309" s="10">
        <v>52</v>
      </c>
      <c r="R309" s="10">
        <v>8993</v>
      </c>
      <c r="S309" s="11"/>
      <c r="T309" s="11"/>
      <c r="U309" s="11"/>
      <c r="V309" s="11"/>
      <c r="W309" s="10">
        <v>52</v>
      </c>
      <c r="X309" s="10">
        <v>382450</v>
      </c>
      <c r="Y309" s="6" t="s">
        <v>2</v>
      </c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</row>
    <row r="310" spans="1:45" ht="12">
      <c r="A310" s="1" t="s">
        <v>608</v>
      </c>
      <c r="B310" s="8" t="s">
        <v>633</v>
      </c>
      <c r="C310" s="17" t="s">
        <v>634</v>
      </c>
      <c r="D310" s="12" t="s">
        <v>64</v>
      </c>
      <c r="E310" s="10">
        <v>60</v>
      </c>
      <c r="F310" s="10">
        <v>97175</v>
      </c>
      <c r="G310" s="10">
        <v>60</v>
      </c>
      <c r="H310" s="10">
        <v>210000</v>
      </c>
      <c r="I310" s="11"/>
      <c r="J310" s="11"/>
      <c r="K310" s="10">
        <v>60</v>
      </c>
      <c r="L310" s="10">
        <v>123898</v>
      </c>
      <c r="M310" s="11"/>
      <c r="N310" s="11"/>
      <c r="O310" s="10">
        <v>60</v>
      </c>
      <c r="P310" s="11">
        <v>3000</v>
      </c>
      <c r="Q310" s="10">
        <v>60</v>
      </c>
      <c r="R310" s="10">
        <v>10527</v>
      </c>
      <c r="S310" s="11"/>
      <c r="T310" s="11"/>
      <c r="U310" s="11"/>
      <c r="V310" s="11"/>
      <c r="W310" s="10">
        <v>60</v>
      </c>
      <c r="X310" s="10">
        <v>444600</v>
      </c>
      <c r="Y310" s="6" t="s">
        <v>2</v>
      </c>
      <c r="Z310" s="10">
        <v>4</v>
      </c>
      <c r="AA310" s="10">
        <v>8943</v>
      </c>
      <c r="AB310" s="10">
        <v>4</v>
      </c>
      <c r="AC310" s="10">
        <v>14000</v>
      </c>
      <c r="AD310" s="11"/>
      <c r="AE310" s="11"/>
      <c r="AF310" s="10">
        <v>4</v>
      </c>
      <c r="AG310" s="10">
        <v>11402</v>
      </c>
      <c r="AH310" s="11"/>
      <c r="AI310" s="11"/>
      <c r="AJ310" s="10">
        <v>4</v>
      </c>
      <c r="AK310" s="10">
        <v>200</v>
      </c>
      <c r="AL310" s="10">
        <v>4</v>
      </c>
      <c r="AM310" s="10">
        <v>969</v>
      </c>
      <c r="AN310" s="11"/>
      <c r="AO310" s="11"/>
      <c r="AP310" s="11"/>
      <c r="AQ310" s="11"/>
      <c r="AR310" s="10">
        <v>4</v>
      </c>
      <c r="AS310" s="10">
        <v>35514</v>
      </c>
    </row>
    <row r="311" spans="1:45" ht="12">
      <c r="A311" s="1" t="s">
        <v>608</v>
      </c>
      <c r="B311" s="8" t="s">
        <v>635</v>
      </c>
      <c r="C311" s="17" t="s">
        <v>636</v>
      </c>
      <c r="D311" s="12" t="s">
        <v>64</v>
      </c>
      <c r="E311" s="10">
        <v>33</v>
      </c>
      <c r="F311" s="10">
        <v>59154</v>
      </c>
      <c r="G311" s="10">
        <v>33</v>
      </c>
      <c r="H311" s="10">
        <v>115500</v>
      </c>
      <c r="I311" s="11"/>
      <c r="J311" s="11"/>
      <c r="K311" s="10">
        <v>33</v>
      </c>
      <c r="L311" s="10">
        <v>75422</v>
      </c>
      <c r="M311" s="11"/>
      <c r="N311" s="11"/>
      <c r="O311" s="10">
        <v>33</v>
      </c>
      <c r="P311" s="11">
        <v>1650</v>
      </c>
      <c r="Q311" s="10">
        <v>33</v>
      </c>
      <c r="R311" s="10">
        <v>6408</v>
      </c>
      <c r="S311" s="11"/>
      <c r="T311" s="11"/>
      <c r="U311" s="11"/>
      <c r="V311" s="11"/>
      <c r="W311" s="10">
        <v>33</v>
      </c>
      <c r="X311" s="10">
        <v>258134</v>
      </c>
      <c r="Y311" s="6" t="s">
        <v>2</v>
      </c>
      <c r="Z311" s="10">
        <v>6</v>
      </c>
      <c r="AA311" s="10">
        <v>12956</v>
      </c>
      <c r="AB311" s="10">
        <v>6</v>
      </c>
      <c r="AC311" s="10">
        <v>21000</v>
      </c>
      <c r="AD311" s="11"/>
      <c r="AE311" s="11"/>
      <c r="AF311" s="10">
        <v>6</v>
      </c>
      <c r="AG311" s="10">
        <v>16519</v>
      </c>
      <c r="AH311" s="11"/>
      <c r="AI311" s="11"/>
      <c r="AJ311" s="10">
        <v>6</v>
      </c>
      <c r="AK311" s="10">
        <v>300</v>
      </c>
      <c r="AL311" s="10">
        <v>6</v>
      </c>
      <c r="AM311" s="10">
        <v>1404</v>
      </c>
      <c r="AN311" s="11"/>
      <c r="AO311" s="11"/>
      <c r="AP311" s="11"/>
      <c r="AQ311" s="11"/>
      <c r="AR311" s="10">
        <v>6</v>
      </c>
      <c r="AS311" s="10">
        <v>52179</v>
      </c>
    </row>
    <row r="312" spans="1:45" ht="12">
      <c r="A312" s="1" t="s">
        <v>608</v>
      </c>
      <c r="B312" s="8" t="s">
        <v>637</v>
      </c>
      <c r="C312" s="17" t="s">
        <v>638</v>
      </c>
      <c r="D312" s="12" t="s">
        <v>315</v>
      </c>
      <c r="E312" s="8" t="s">
        <v>639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6" t="s">
        <v>2</v>
      </c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</row>
    <row r="313" spans="1:45" ht="12">
      <c r="A313" s="1" t="s">
        <v>608</v>
      </c>
      <c r="B313" s="8" t="s">
        <v>640</v>
      </c>
      <c r="C313" s="17" t="s">
        <v>641</v>
      </c>
      <c r="D313" s="12" t="s">
        <v>315</v>
      </c>
      <c r="E313" s="8" t="s">
        <v>639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6" t="s">
        <v>2</v>
      </c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2000-07-24T15:35:02Z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