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13680" yWindow="240" windowWidth="10305" windowHeight="12120" activeTab="1"/>
  </bookViews>
  <sheets>
    <sheet name="Table 23" sheetId="25" r:id="rId1"/>
    <sheet name="Table 24" sheetId="2" r:id="rId2"/>
    <sheet name="Table 25"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23'!$A$1:$J$69</definedName>
    <definedName name="_xlnm.Print_Area" localSheetId="1">'Table 24'!$A$1:$N$70</definedName>
    <definedName name="_xlnm.Print_Area" localSheetId="2">'Table 25'!$A$1:$J$72</definedName>
  </definedNames>
  <calcPr calcId="152511"/>
</workbook>
</file>

<file path=xl/calcChain.xml><?xml version="1.0" encoding="utf-8"?>
<calcChain xmlns="http://schemas.openxmlformats.org/spreadsheetml/2006/main">
  <c r="J57" i="25" l="1"/>
  <c r="J58" i="25"/>
  <c r="J59" i="25"/>
  <c r="J60" i="25"/>
  <c r="J61" i="25"/>
  <c r="J62" i="25"/>
  <c r="J63" i="25"/>
  <c r="J64" i="25"/>
  <c r="J65" i="25"/>
  <c r="J56" i="25"/>
  <c r="J54" i="25"/>
  <c r="J43" i="25"/>
  <c r="J44" i="25"/>
  <c r="J45" i="25"/>
  <c r="J46" i="25"/>
  <c r="J47" i="25"/>
  <c r="J48" i="25"/>
  <c r="J49" i="25"/>
  <c r="J50" i="25"/>
  <c r="J51" i="25"/>
  <c r="J52" i="25"/>
  <c r="J53" i="25"/>
  <c r="J42" i="25"/>
  <c r="J28" i="25"/>
  <c r="J29" i="25"/>
  <c r="J30" i="25"/>
  <c r="J31" i="25"/>
  <c r="J32" i="25"/>
  <c r="J33" i="25"/>
  <c r="J34" i="25"/>
  <c r="J35" i="25"/>
  <c r="J36" i="25"/>
  <c r="J37" i="25"/>
  <c r="J38" i="25"/>
  <c r="J39" i="25"/>
  <c r="J40" i="25"/>
  <c r="J27" i="25"/>
  <c r="J10" i="25"/>
  <c r="J11" i="25"/>
  <c r="J12" i="25"/>
  <c r="J13" i="25"/>
  <c r="J14" i="25"/>
  <c r="J15" i="25"/>
  <c r="J16" i="25"/>
  <c r="J17" i="25"/>
  <c r="J18" i="25"/>
  <c r="J19" i="25"/>
  <c r="J20" i="25"/>
  <c r="J21" i="25"/>
  <c r="J22" i="25"/>
  <c r="J23" i="25"/>
  <c r="J24" i="25"/>
  <c r="J25" i="25"/>
  <c r="J9" i="25"/>
  <c r="J7" i="25"/>
  <c r="J6" i="25"/>
  <c r="I57" i="25"/>
  <c r="I58" i="25"/>
  <c r="I59" i="25"/>
  <c r="I60" i="25"/>
  <c r="I61" i="25"/>
  <c r="I62" i="25"/>
  <c r="I63" i="25"/>
  <c r="I64" i="25"/>
  <c r="I65" i="25"/>
  <c r="I56" i="25"/>
  <c r="I43" i="25"/>
  <c r="I44" i="25"/>
  <c r="I45" i="25"/>
  <c r="I46" i="25"/>
  <c r="I47" i="25"/>
  <c r="I48" i="25"/>
  <c r="I49" i="25"/>
  <c r="I50" i="25"/>
  <c r="I51" i="25"/>
  <c r="I52" i="25"/>
  <c r="I53" i="25"/>
  <c r="I54" i="25"/>
  <c r="I42" i="25"/>
  <c r="I28" i="25"/>
  <c r="I29" i="25"/>
  <c r="I30" i="25"/>
  <c r="I31" i="25"/>
  <c r="I32" i="25"/>
  <c r="I33" i="25"/>
  <c r="I34" i="25"/>
  <c r="I35" i="25"/>
  <c r="I36" i="25"/>
  <c r="I37" i="25"/>
  <c r="I38" i="25"/>
  <c r="I39" i="25"/>
  <c r="I40" i="25"/>
  <c r="I27" i="25"/>
  <c r="I10" i="25"/>
  <c r="I11" i="25"/>
  <c r="I12" i="25"/>
  <c r="I13" i="25"/>
  <c r="I14" i="25"/>
  <c r="I15" i="25"/>
  <c r="I16" i="25"/>
  <c r="I17" i="25"/>
  <c r="I18" i="25"/>
  <c r="I19" i="25"/>
  <c r="I20" i="25"/>
  <c r="I21" i="25"/>
  <c r="I22" i="25"/>
  <c r="I23" i="25"/>
  <c r="I24" i="25"/>
  <c r="I25" i="25"/>
  <c r="I9" i="25"/>
  <c r="I7" i="25"/>
  <c r="I6" i="25"/>
  <c r="H57" i="25"/>
  <c r="H58" i="25"/>
  <c r="H59" i="25"/>
  <c r="H60" i="25"/>
  <c r="H61" i="25"/>
  <c r="H62" i="25"/>
  <c r="H63" i="25"/>
  <c r="H64" i="25"/>
  <c r="H65" i="25"/>
  <c r="H56" i="25"/>
  <c r="H43" i="25"/>
  <c r="H44" i="25"/>
  <c r="H45" i="25"/>
  <c r="H46" i="25"/>
  <c r="H47" i="25"/>
  <c r="H48" i="25"/>
  <c r="H49" i="25"/>
  <c r="H50" i="25"/>
  <c r="H51" i="25"/>
  <c r="H52" i="25"/>
  <c r="H53" i="25"/>
  <c r="H54" i="25"/>
  <c r="H42" i="25"/>
  <c r="H28" i="25"/>
  <c r="H29" i="25"/>
  <c r="H30" i="25"/>
  <c r="H31" i="25"/>
  <c r="H32" i="25"/>
  <c r="H33" i="25"/>
  <c r="H34" i="25"/>
  <c r="H35" i="25"/>
  <c r="H36" i="25"/>
  <c r="H37" i="25"/>
  <c r="H38" i="25"/>
  <c r="H39" i="25"/>
  <c r="H40" i="25"/>
  <c r="H27" i="25"/>
  <c r="H10" i="25"/>
  <c r="H11" i="25"/>
  <c r="H12" i="25"/>
  <c r="H13" i="25"/>
  <c r="H14" i="25"/>
  <c r="H15" i="25"/>
  <c r="H16" i="25"/>
  <c r="H17" i="25"/>
  <c r="H18" i="25"/>
  <c r="H19" i="25"/>
  <c r="H20" i="25"/>
  <c r="H21" i="25"/>
  <c r="H22" i="25"/>
  <c r="H23" i="25"/>
  <c r="H24" i="25"/>
  <c r="H25" i="25"/>
  <c r="H9" i="25"/>
  <c r="H7" i="25"/>
  <c r="H6" i="25"/>
  <c r="G57" i="25"/>
  <c r="G58" i="25"/>
  <c r="G59" i="25"/>
  <c r="G60" i="25"/>
  <c r="G61" i="25"/>
  <c r="G62" i="25"/>
  <c r="G63" i="25"/>
  <c r="G64" i="25"/>
  <c r="G65" i="25"/>
  <c r="G56" i="25"/>
  <c r="G43" i="25"/>
  <c r="G44" i="25"/>
  <c r="G45" i="25"/>
  <c r="G46" i="25"/>
  <c r="G47" i="25"/>
  <c r="G48" i="25"/>
  <c r="G49" i="25"/>
  <c r="G50" i="25"/>
  <c r="G51" i="25"/>
  <c r="G52" i="25"/>
  <c r="G53" i="25"/>
  <c r="G54" i="25"/>
  <c r="G42" i="25"/>
  <c r="G28" i="25"/>
  <c r="G29" i="25"/>
  <c r="G30" i="25"/>
  <c r="G31" i="25"/>
  <c r="G32" i="25"/>
  <c r="G33" i="25"/>
  <c r="G34" i="25"/>
  <c r="G35" i="25"/>
  <c r="G36" i="25"/>
  <c r="G37" i="25"/>
  <c r="G38" i="25"/>
  <c r="G39" i="25"/>
  <c r="G40" i="25"/>
  <c r="G27" i="25"/>
  <c r="G10" i="25"/>
  <c r="G11" i="25"/>
  <c r="G12" i="25"/>
  <c r="G13" i="25"/>
  <c r="G14" i="25"/>
  <c r="G15" i="25"/>
  <c r="G16" i="25"/>
  <c r="G17" i="25"/>
  <c r="G18" i="25"/>
  <c r="G19" i="25"/>
  <c r="G20" i="25"/>
  <c r="G21" i="25"/>
  <c r="G22" i="25"/>
  <c r="G23" i="25"/>
  <c r="G24" i="25"/>
  <c r="G25" i="25"/>
  <c r="G9" i="25"/>
  <c r="G7" i="25"/>
  <c r="G6" i="25"/>
  <c r="F57" i="25"/>
  <c r="F58" i="25"/>
  <c r="F59" i="25"/>
  <c r="F60" i="25"/>
  <c r="F61" i="25"/>
  <c r="F62" i="25"/>
  <c r="F63" i="25"/>
  <c r="F64" i="25"/>
  <c r="F65" i="25"/>
  <c r="F56" i="25"/>
  <c r="F43" i="25"/>
  <c r="F44" i="25"/>
  <c r="F45" i="25"/>
  <c r="F46" i="25"/>
  <c r="F47" i="25"/>
  <c r="F48" i="25"/>
  <c r="F49" i="25"/>
  <c r="F50" i="25"/>
  <c r="F51" i="25"/>
  <c r="F52" i="25"/>
  <c r="F53" i="25"/>
  <c r="F54" i="25"/>
  <c r="F42" i="25"/>
  <c r="F28" i="25"/>
  <c r="F29" i="25"/>
  <c r="F30" i="25"/>
  <c r="F31" i="25"/>
  <c r="F32" i="25"/>
  <c r="F33" i="25"/>
  <c r="F34" i="25"/>
  <c r="F35" i="25"/>
  <c r="F36" i="25"/>
  <c r="F37" i="25"/>
  <c r="F38" i="25"/>
  <c r="F39" i="25"/>
  <c r="F40" i="25"/>
  <c r="F27" i="25"/>
  <c r="F10" i="25"/>
  <c r="F11" i="25"/>
  <c r="F12" i="25"/>
  <c r="F13" i="25"/>
  <c r="F14" i="25"/>
  <c r="F15" i="25"/>
  <c r="F16" i="25"/>
  <c r="F17" i="25"/>
  <c r="F18" i="25"/>
  <c r="F19" i="25"/>
  <c r="F20" i="25"/>
  <c r="F21" i="25"/>
  <c r="F22" i="25"/>
  <c r="F23" i="25"/>
  <c r="F24" i="25"/>
  <c r="F25" i="25"/>
  <c r="F9" i="25"/>
  <c r="F7" i="25"/>
  <c r="F6" i="25"/>
  <c r="E57" i="25"/>
  <c r="E58" i="25"/>
  <c r="E59" i="25"/>
  <c r="E60" i="25"/>
  <c r="E61" i="25"/>
  <c r="E62" i="25"/>
  <c r="E63" i="25"/>
  <c r="E64" i="25"/>
  <c r="E65" i="25"/>
  <c r="E56" i="25"/>
  <c r="E43" i="25"/>
  <c r="E44" i="25"/>
  <c r="E45" i="25"/>
  <c r="E46" i="25"/>
  <c r="E47" i="25"/>
  <c r="E48" i="25"/>
  <c r="E49" i="25"/>
  <c r="E50" i="25"/>
  <c r="E51" i="25"/>
  <c r="E52" i="25"/>
  <c r="E53" i="25"/>
  <c r="E54" i="25"/>
  <c r="E42" i="25"/>
  <c r="E28" i="25"/>
  <c r="E29" i="25"/>
  <c r="E30" i="25"/>
  <c r="E31" i="25"/>
  <c r="E32" i="25"/>
  <c r="E33" i="25"/>
  <c r="E34" i="25"/>
  <c r="E35" i="25"/>
  <c r="E36" i="25"/>
  <c r="E37" i="25"/>
  <c r="E38" i="25"/>
  <c r="E39" i="25"/>
  <c r="E40" i="25"/>
  <c r="E27" i="25"/>
  <c r="E10" i="25"/>
  <c r="E11" i="25"/>
  <c r="E12" i="25"/>
  <c r="E13" i="25"/>
  <c r="E14" i="25"/>
  <c r="E15" i="25"/>
  <c r="E16" i="25"/>
  <c r="E17" i="25"/>
  <c r="E18" i="25"/>
  <c r="E19" i="25"/>
  <c r="E20" i="25"/>
  <c r="E21" i="25"/>
  <c r="E22" i="25"/>
  <c r="E23" i="25"/>
  <c r="E24" i="25"/>
  <c r="E25" i="25"/>
  <c r="E9" i="25"/>
  <c r="E7" i="25"/>
  <c r="E6" i="25"/>
  <c r="D57" i="25"/>
  <c r="D58" i="25"/>
  <c r="D59" i="25"/>
  <c r="D60" i="25"/>
  <c r="D61" i="25"/>
  <c r="D62" i="25"/>
  <c r="D63" i="25"/>
  <c r="D64" i="25"/>
  <c r="D65" i="25"/>
  <c r="D56" i="25"/>
  <c r="D43" i="25"/>
  <c r="D44" i="25"/>
  <c r="D45" i="25"/>
  <c r="D46" i="25"/>
  <c r="D47" i="25"/>
  <c r="D48" i="25"/>
  <c r="D49" i="25"/>
  <c r="D50" i="25"/>
  <c r="D51" i="25"/>
  <c r="D52" i="25"/>
  <c r="D53" i="25"/>
  <c r="D54" i="25"/>
  <c r="D42" i="25"/>
  <c r="D28" i="25"/>
  <c r="D29" i="25"/>
  <c r="D30" i="25"/>
  <c r="D31" i="25"/>
  <c r="D32" i="25"/>
  <c r="D33" i="25"/>
  <c r="D34" i="25"/>
  <c r="D35" i="25"/>
  <c r="D36" i="25"/>
  <c r="D37" i="25"/>
  <c r="D38" i="25"/>
  <c r="D39" i="25"/>
  <c r="D40" i="25"/>
  <c r="D27" i="25"/>
  <c r="D10" i="25"/>
  <c r="D11" i="25"/>
  <c r="D12" i="25"/>
  <c r="D13" i="25"/>
  <c r="D14" i="25"/>
  <c r="D15" i="25"/>
  <c r="D16" i="25"/>
  <c r="D17" i="25"/>
  <c r="D18" i="25"/>
  <c r="D19" i="25"/>
  <c r="D20" i="25"/>
  <c r="D21" i="25"/>
  <c r="D22" i="25"/>
  <c r="D23" i="25"/>
  <c r="D24" i="25"/>
  <c r="D25" i="25"/>
  <c r="D9" i="25"/>
  <c r="D7" i="25"/>
  <c r="D6" i="25"/>
  <c r="C57" i="25"/>
  <c r="C58" i="25"/>
  <c r="C59" i="25"/>
  <c r="C60" i="25"/>
  <c r="C61" i="25"/>
  <c r="C62" i="25"/>
  <c r="C63" i="25"/>
  <c r="C64" i="25"/>
  <c r="C65" i="25"/>
  <c r="C56" i="25"/>
  <c r="C43" i="25"/>
  <c r="C44" i="25"/>
  <c r="C45" i="25"/>
  <c r="C46" i="25"/>
  <c r="C47" i="25"/>
  <c r="C48" i="25"/>
  <c r="C49" i="25"/>
  <c r="C50" i="25"/>
  <c r="C51" i="25"/>
  <c r="C52" i="25"/>
  <c r="C53" i="25"/>
  <c r="C54" i="25"/>
  <c r="C42" i="25"/>
  <c r="C28" i="25"/>
  <c r="C29" i="25"/>
  <c r="C30" i="25"/>
  <c r="C31" i="25"/>
  <c r="C32" i="25"/>
  <c r="C33" i="25"/>
  <c r="C34" i="25"/>
  <c r="C35" i="25"/>
  <c r="C36" i="25"/>
  <c r="C37" i="25"/>
  <c r="C38" i="25"/>
  <c r="C39" i="25"/>
  <c r="C40" i="25"/>
  <c r="C27" i="25"/>
  <c r="C10" i="25"/>
  <c r="C11" i="25"/>
  <c r="C12" i="25"/>
  <c r="C13" i="25"/>
  <c r="C14" i="25"/>
  <c r="C15" i="25"/>
  <c r="C16" i="25"/>
  <c r="C17" i="25"/>
  <c r="C18" i="25"/>
  <c r="C19" i="25"/>
  <c r="C20" i="25"/>
  <c r="C21" i="25"/>
  <c r="C22" i="25"/>
  <c r="C23" i="25"/>
  <c r="C24" i="25"/>
  <c r="C25" i="25"/>
  <c r="C9" i="25"/>
  <c r="C7" i="25"/>
  <c r="C6" i="25"/>
  <c r="N57" i="2" l="1"/>
  <c r="N58" i="2"/>
  <c r="N59" i="2"/>
  <c r="N60" i="2"/>
  <c r="N61" i="2"/>
  <c r="N62" i="2"/>
  <c r="N63" i="2"/>
  <c r="N64" i="2"/>
  <c r="N65" i="2"/>
  <c r="N56" i="2"/>
  <c r="N43" i="2"/>
  <c r="N44" i="2"/>
  <c r="N45" i="2"/>
  <c r="N46" i="2"/>
  <c r="N47" i="2"/>
  <c r="N48" i="2"/>
  <c r="N49" i="2"/>
  <c r="N50" i="2"/>
  <c r="N51" i="2"/>
  <c r="N52" i="2"/>
  <c r="N53" i="2"/>
  <c r="N54" i="2"/>
  <c r="N42" i="2"/>
  <c r="N28" i="2"/>
  <c r="N29" i="2"/>
  <c r="N30" i="2"/>
  <c r="N31" i="2"/>
  <c r="N32" i="2"/>
  <c r="N33" i="2"/>
  <c r="N34" i="2"/>
  <c r="N35" i="2"/>
  <c r="N36" i="2"/>
  <c r="N37" i="2"/>
  <c r="N38" i="2"/>
  <c r="N39" i="2"/>
  <c r="N40" i="2"/>
  <c r="N27" i="2"/>
  <c r="H57" i="2"/>
  <c r="H58" i="2"/>
  <c r="H59" i="2"/>
  <c r="H60" i="2"/>
  <c r="H61" i="2"/>
  <c r="H62" i="2"/>
  <c r="H63" i="2"/>
  <c r="H64" i="2"/>
  <c r="H65" i="2"/>
  <c r="H56" i="2"/>
  <c r="H43" i="2"/>
  <c r="H44" i="2"/>
  <c r="H45" i="2"/>
  <c r="H46" i="2"/>
  <c r="H47" i="2"/>
  <c r="H48" i="2"/>
  <c r="H49" i="2"/>
  <c r="H50" i="2"/>
  <c r="H51" i="2"/>
  <c r="H52" i="2"/>
  <c r="H53" i="2"/>
  <c r="H54" i="2"/>
  <c r="H42" i="2"/>
  <c r="H28" i="2"/>
  <c r="H29" i="2"/>
  <c r="H30" i="2"/>
  <c r="H31" i="2"/>
  <c r="H32" i="2"/>
  <c r="H33" i="2"/>
  <c r="H34" i="2"/>
  <c r="H35" i="2"/>
  <c r="H36" i="2"/>
  <c r="H37" i="2"/>
  <c r="H38" i="2"/>
  <c r="H39" i="2"/>
  <c r="H40" i="2"/>
  <c r="H27" i="2"/>
  <c r="H10" i="2"/>
  <c r="H11" i="2"/>
  <c r="H12" i="2"/>
  <c r="H13" i="2"/>
  <c r="H14" i="2"/>
  <c r="H15" i="2"/>
  <c r="H16" i="2"/>
  <c r="H17" i="2"/>
  <c r="H18" i="2"/>
  <c r="H19" i="2"/>
  <c r="H20" i="2"/>
  <c r="H21" i="2"/>
  <c r="H22" i="2"/>
  <c r="H23" i="2"/>
  <c r="H24" i="2"/>
  <c r="H25" i="2"/>
  <c r="H9" i="2"/>
  <c r="H7" i="2"/>
  <c r="H6" i="2"/>
  <c r="M57" i="2" l="1"/>
  <c r="M58" i="2"/>
  <c r="M59" i="2"/>
  <c r="M60" i="2"/>
  <c r="M61" i="2"/>
  <c r="M62" i="2"/>
  <c r="M63" i="2"/>
  <c r="M64" i="2"/>
  <c r="M65" i="2"/>
  <c r="M56" i="2"/>
  <c r="M43" i="2"/>
  <c r="M44" i="2"/>
  <c r="M45" i="2"/>
  <c r="M46" i="2"/>
  <c r="M47" i="2"/>
  <c r="M48" i="2"/>
  <c r="M49" i="2"/>
  <c r="M50" i="2"/>
  <c r="M51" i="2"/>
  <c r="M52" i="2"/>
  <c r="M53" i="2"/>
  <c r="M54" i="2"/>
  <c r="M42" i="2"/>
  <c r="M28" i="2"/>
  <c r="M29" i="2"/>
  <c r="M30" i="2"/>
  <c r="M31" i="2"/>
  <c r="M32" i="2"/>
  <c r="M33" i="2"/>
  <c r="M34" i="2"/>
  <c r="M35" i="2"/>
  <c r="M36" i="2"/>
  <c r="M37" i="2"/>
  <c r="M38" i="2"/>
  <c r="M39" i="2"/>
  <c r="M40" i="2"/>
  <c r="M27" i="2"/>
  <c r="M10" i="2"/>
  <c r="M11" i="2"/>
  <c r="M12" i="2"/>
  <c r="M13" i="2"/>
  <c r="M14" i="2"/>
  <c r="M15" i="2"/>
  <c r="M16" i="2"/>
  <c r="M17" i="2"/>
  <c r="M18" i="2"/>
  <c r="M19" i="2"/>
  <c r="M20" i="2"/>
  <c r="M21" i="2"/>
  <c r="M22" i="2"/>
  <c r="M23" i="2"/>
  <c r="M24" i="2"/>
  <c r="M25" i="2"/>
  <c r="M9" i="2"/>
  <c r="M7" i="2"/>
  <c r="M6" i="2"/>
  <c r="L57" i="2" l="1"/>
  <c r="L58" i="2"/>
  <c r="L59" i="2"/>
  <c r="L60" i="2"/>
  <c r="L61" i="2"/>
  <c r="L62" i="2"/>
  <c r="L63" i="2"/>
  <c r="L64" i="2"/>
  <c r="L65" i="2"/>
  <c r="L56" i="2"/>
  <c r="L43" i="2"/>
  <c r="L44" i="2"/>
  <c r="L45" i="2"/>
  <c r="L46" i="2"/>
  <c r="L47" i="2"/>
  <c r="L48" i="2"/>
  <c r="L49" i="2"/>
  <c r="L50" i="2"/>
  <c r="L51" i="2"/>
  <c r="L52" i="2"/>
  <c r="L53" i="2"/>
  <c r="L54" i="2"/>
  <c r="L42" i="2"/>
  <c r="L28" i="2"/>
  <c r="L29" i="2"/>
  <c r="L30" i="2"/>
  <c r="L31" i="2"/>
  <c r="L32" i="2"/>
  <c r="L33" i="2"/>
  <c r="L34" i="2"/>
  <c r="L35" i="2"/>
  <c r="L36" i="2"/>
  <c r="L37" i="2"/>
  <c r="L38" i="2"/>
  <c r="L39" i="2"/>
  <c r="L40" i="2"/>
  <c r="L27" i="2"/>
  <c r="L10" i="2"/>
  <c r="L11" i="2"/>
  <c r="L12" i="2"/>
  <c r="L13" i="2"/>
  <c r="L14" i="2"/>
  <c r="L15" i="2"/>
  <c r="L16" i="2"/>
  <c r="L17" i="2"/>
  <c r="L18" i="2"/>
  <c r="L19" i="2"/>
  <c r="L20" i="2"/>
  <c r="L21" i="2"/>
  <c r="L22" i="2"/>
  <c r="L23" i="2"/>
  <c r="L24" i="2"/>
  <c r="L25" i="2"/>
  <c r="L9" i="2"/>
  <c r="L7" i="2"/>
  <c r="L6" i="2"/>
  <c r="J57" i="2" l="1"/>
  <c r="J58" i="2"/>
  <c r="J59" i="2"/>
  <c r="J60" i="2"/>
  <c r="J61" i="2"/>
  <c r="J62" i="2"/>
  <c r="J63" i="2"/>
  <c r="J64" i="2"/>
  <c r="J65" i="2"/>
  <c r="J56" i="2"/>
  <c r="J43" i="2"/>
  <c r="J44" i="2"/>
  <c r="J45" i="2"/>
  <c r="J46" i="2"/>
  <c r="J47" i="2"/>
  <c r="J48" i="2"/>
  <c r="J49" i="2"/>
  <c r="J50" i="2"/>
  <c r="J51" i="2"/>
  <c r="J52" i="2"/>
  <c r="J53" i="2"/>
  <c r="J54" i="2"/>
  <c r="J42" i="2"/>
  <c r="J28" i="2"/>
  <c r="J29" i="2"/>
  <c r="J30" i="2"/>
  <c r="J31" i="2"/>
  <c r="J32" i="2"/>
  <c r="J33" i="2"/>
  <c r="J34" i="2"/>
  <c r="J35" i="2"/>
  <c r="J36" i="2"/>
  <c r="J37" i="2"/>
  <c r="J38" i="2"/>
  <c r="J39" i="2"/>
  <c r="J40" i="2"/>
  <c r="J27" i="2"/>
  <c r="J10" i="2"/>
  <c r="J11" i="2"/>
  <c r="J12" i="2"/>
  <c r="J13" i="2"/>
  <c r="J14" i="2"/>
  <c r="J15" i="2"/>
  <c r="J16" i="2"/>
  <c r="J17" i="2"/>
  <c r="J18" i="2"/>
  <c r="J19" i="2"/>
  <c r="J20" i="2"/>
  <c r="J21" i="2"/>
  <c r="J22" i="2"/>
  <c r="J23" i="2"/>
  <c r="J24" i="2"/>
  <c r="J25" i="2"/>
  <c r="J9" i="2"/>
  <c r="J7" i="2"/>
  <c r="J6" i="2"/>
  <c r="I57" i="2" l="1"/>
  <c r="I58" i="2"/>
  <c r="I59" i="2"/>
  <c r="I60" i="2"/>
  <c r="I61" i="2"/>
  <c r="I62" i="2"/>
  <c r="I63" i="2"/>
  <c r="I64" i="2"/>
  <c r="I65" i="2"/>
  <c r="I56" i="2"/>
  <c r="I43" i="2"/>
  <c r="I44" i="2"/>
  <c r="I45" i="2"/>
  <c r="I46" i="2"/>
  <c r="I47" i="2"/>
  <c r="I48" i="2"/>
  <c r="I49" i="2"/>
  <c r="I50" i="2"/>
  <c r="I51" i="2"/>
  <c r="I52" i="2"/>
  <c r="I53" i="2"/>
  <c r="I54" i="2"/>
  <c r="I42" i="2"/>
  <c r="I28" i="2"/>
  <c r="I29" i="2"/>
  <c r="I30" i="2"/>
  <c r="I31" i="2"/>
  <c r="I32" i="2"/>
  <c r="I33" i="2"/>
  <c r="I34" i="2"/>
  <c r="I35" i="2"/>
  <c r="I36" i="2"/>
  <c r="I37" i="2"/>
  <c r="I38" i="2"/>
  <c r="I39" i="2"/>
  <c r="I40" i="2"/>
  <c r="I27" i="2"/>
  <c r="I10" i="2"/>
  <c r="I11" i="2"/>
  <c r="I12" i="2"/>
  <c r="I13" i="2"/>
  <c r="I14" i="2"/>
  <c r="I15" i="2"/>
  <c r="I16" i="2"/>
  <c r="I17" i="2"/>
  <c r="I18" i="2"/>
  <c r="I19" i="2"/>
  <c r="I20" i="2"/>
  <c r="I21" i="2"/>
  <c r="I22" i="2"/>
  <c r="I23" i="2"/>
  <c r="I24" i="2"/>
  <c r="I25" i="2"/>
  <c r="I9" i="2"/>
  <c r="I7" i="2"/>
  <c r="I6" i="2"/>
  <c r="N10" i="2" l="1"/>
  <c r="N11" i="2"/>
  <c r="N12" i="2"/>
  <c r="N13" i="2"/>
  <c r="N14" i="2"/>
  <c r="N15" i="2"/>
  <c r="N16" i="2"/>
  <c r="N17" i="2"/>
  <c r="N18" i="2"/>
  <c r="N19" i="2"/>
  <c r="N20" i="2"/>
  <c r="N21" i="2"/>
  <c r="N22" i="2"/>
  <c r="N23" i="2"/>
  <c r="N24" i="2"/>
  <c r="N25" i="2"/>
  <c r="N9" i="2"/>
  <c r="N7" i="2"/>
  <c r="N6" i="2"/>
  <c r="K57" i="2" l="1"/>
  <c r="K58" i="2"/>
  <c r="K59" i="2"/>
  <c r="K60" i="2"/>
  <c r="K61" i="2"/>
  <c r="K62" i="2"/>
  <c r="K63" i="2"/>
  <c r="K64" i="2"/>
  <c r="K65" i="2"/>
  <c r="K56" i="2"/>
  <c r="K43" i="2"/>
  <c r="K44" i="2"/>
  <c r="K45" i="2"/>
  <c r="K46" i="2"/>
  <c r="K47" i="2"/>
  <c r="K48" i="2"/>
  <c r="K49" i="2"/>
  <c r="K50" i="2"/>
  <c r="K51" i="2"/>
  <c r="K52" i="2"/>
  <c r="K53" i="2"/>
  <c r="K54" i="2"/>
  <c r="K42" i="2"/>
  <c r="K28" i="2"/>
  <c r="K29" i="2"/>
  <c r="K30" i="2"/>
  <c r="K31" i="2"/>
  <c r="K32" i="2"/>
  <c r="K33" i="2"/>
  <c r="K34" i="2"/>
  <c r="K35" i="2"/>
  <c r="K36" i="2"/>
  <c r="K37" i="2"/>
  <c r="K38" i="2"/>
  <c r="K39" i="2"/>
  <c r="K40" i="2"/>
  <c r="K27" i="2"/>
  <c r="K10" i="2"/>
  <c r="K11" i="2"/>
  <c r="K12" i="2"/>
  <c r="K13" i="2"/>
  <c r="K14" i="2"/>
  <c r="K15" i="2"/>
  <c r="K16" i="2"/>
  <c r="K17" i="2"/>
  <c r="K18" i="2"/>
  <c r="K19" i="2"/>
  <c r="K20" i="2"/>
  <c r="K21" i="2"/>
  <c r="K22" i="2"/>
  <c r="K23" i="2"/>
  <c r="K24" i="2"/>
  <c r="K25" i="2"/>
  <c r="K9" i="2"/>
  <c r="K6" i="2"/>
  <c r="K7" i="2"/>
  <c r="E13" i="2" l="1"/>
  <c r="E21" i="2"/>
  <c r="E29" i="2"/>
  <c r="E37" i="2"/>
  <c r="E45" i="2"/>
  <c r="E53" i="2"/>
  <c r="E61" i="2"/>
  <c r="E16" i="2"/>
  <c r="E24" i="2"/>
  <c r="E32" i="2"/>
  <c r="E40" i="2"/>
  <c r="E48" i="2"/>
  <c r="E56" i="2"/>
  <c r="E64" i="2"/>
  <c r="E11" i="2"/>
  <c r="E19" i="2"/>
  <c r="E27" i="2"/>
  <c r="E35" i="2"/>
  <c r="E43" i="2"/>
  <c r="E51" i="2"/>
  <c r="E59" i="2"/>
  <c r="E38" i="2"/>
  <c r="E17" i="2"/>
  <c r="E49" i="2"/>
  <c r="E57" i="2"/>
  <c r="E12" i="2"/>
  <c r="E20" i="2"/>
  <c r="E28" i="2"/>
  <c r="E36" i="2"/>
  <c r="E44" i="2"/>
  <c r="E52" i="2"/>
  <c r="E60" i="2"/>
  <c r="E14" i="2"/>
  <c r="E22" i="2"/>
  <c r="E30" i="2"/>
  <c r="E46" i="2"/>
  <c r="E62" i="2"/>
  <c r="E9" i="2"/>
  <c r="E25" i="2"/>
  <c r="E65" i="2"/>
  <c r="E7" i="2"/>
  <c r="E15" i="2"/>
  <c r="E23" i="2"/>
  <c r="E31" i="2"/>
  <c r="E39" i="2"/>
  <c r="E47" i="2"/>
  <c r="E63" i="2"/>
  <c r="E6" i="2"/>
  <c r="E54" i="2"/>
  <c r="E33" i="2"/>
  <c r="E10" i="2"/>
  <c r="E18" i="2"/>
  <c r="E34" i="2"/>
  <c r="E42" i="2"/>
  <c r="E50" i="2"/>
  <c r="E58" i="2"/>
  <c r="F65" i="26"/>
  <c r="E65" i="26"/>
  <c r="F64" i="26"/>
  <c r="E64" i="26"/>
  <c r="F63" i="26"/>
  <c r="E63" i="26"/>
  <c r="F62" i="26"/>
  <c r="E62" i="26"/>
  <c r="F61" i="26"/>
  <c r="E61" i="26"/>
  <c r="F60" i="26"/>
  <c r="E60" i="26"/>
  <c r="F59" i="26"/>
  <c r="E59" i="26"/>
  <c r="F58" i="26"/>
  <c r="E58" i="26"/>
  <c r="F57" i="26"/>
  <c r="E57" i="26"/>
  <c r="F56" i="26"/>
  <c r="E56" i="26"/>
  <c r="F54" i="26"/>
  <c r="E54" i="26"/>
  <c r="F53" i="26"/>
  <c r="E53" i="26"/>
  <c r="F52" i="26"/>
  <c r="E52" i="26"/>
  <c r="F51" i="26"/>
  <c r="E51" i="26"/>
  <c r="F50" i="26"/>
  <c r="E50" i="26"/>
  <c r="F49" i="26"/>
  <c r="E49" i="26"/>
  <c r="F48" i="26"/>
  <c r="E48" i="26"/>
  <c r="F47" i="26"/>
  <c r="E47" i="26"/>
  <c r="F46" i="26"/>
  <c r="E46" i="26"/>
  <c r="F45" i="26"/>
  <c r="E45" i="26"/>
  <c r="F44" i="26"/>
  <c r="E44" i="26"/>
  <c r="F43" i="26"/>
  <c r="E43" i="26"/>
  <c r="F42" i="26"/>
  <c r="E42" i="26"/>
  <c r="F40" i="26"/>
  <c r="E40" i="26"/>
  <c r="F39" i="26"/>
  <c r="E39" i="26"/>
  <c r="F38" i="26"/>
  <c r="E38" i="26"/>
  <c r="F37" i="26"/>
  <c r="E37" i="26"/>
  <c r="F36" i="26"/>
  <c r="E36" i="26"/>
  <c r="F35" i="26"/>
  <c r="E35" i="26"/>
  <c r="F34" i="26"/>
  <c r="E34" i="26"/>
  <c r="F33" i="26"/>
  <c r="E33" i="26"/>
  <c r="F32" i="26"/>
  <c r="E32" i="26"/>
  <c r="F31" i="26"/>
  <c r="E31" i="26"/>
  <c r="F30" i="26"/>
  <c r="E30" i="26"/>
  <c r="F29" i="26"/>
  <c r="E29" i="26"/>
  <c r="F28" i="26"/>
  <c r="E28" i="26"/>
  <c r="F27" i="26"/>
  <c r="E27" i="26"/>
  <c r="F25" i="26"/>
  <c r="E25" i="26"/>
  <c r="F24" i="26"/>
  <c r="E24" i="26"/>
  <c r="F23" i="26"/>
  <c r="E23" i="26"/>
  <c r="F22" i="26"/>
  <c r="E22" i="26"/>
  <c r="F21" i="26"/>
  <c r="E21" i="26"/>
  <c r="F20" i="26"/>
  <c r="E20" i="26"/>
  <c r="F19" i="26"/>
  <c r="E19" i="26"/>
  <c r="F18" i="26"/>
  <c r="E18" i="26"/>
  <c r="F17" i="26"/>
  <c r="E17" i="26"/>
  <c r="F16" i="26"/>
  <c r="E16" i="26"/>
  <c r="F15" i="26"/>
  <c r="E15" i="26"/>
  <c r="F14" i="26"/>
  <c r="E14" i="26"/>
  <c r="F13" i="26"/>
  <c r="E13" i="26"/>
  <c r="F12" i="26"/>
  <c r="E12" i="26"/>
  <c r="F11" i="26"/>
  <c r="E11" i="26"/>
  <c r="F10" i="26"/>
  <c r="E10" i="26"/>
  <c r="F9" i="26"/>
  <c r="E9" i="26"/>
  <c r="F7" i="26"/>
  <c r="E7" i="26"/>
  <c r="F6" i="26"/>
  <c r="E6" i="26"/>
  <c r="D65" i="26"/>
  <c r="D64" i="26"/>
  <c r="D63" i="26"/>
  <c r="D62" i="26"/>
  <c r="D61" i="26"/>
  <c r="D60" i="26"/>
  <c r="D59" i="26"/>
  <c r="D58" i="26"/>
  <c r="D57" i="26"/>
  <c r="D56" i="26"/>
  <c r="D54" i="26"/>
  <c r="D53" i="26"/>
  <c r="D52" i="26"/>
  <c r="D51" i="26"/>
  <c r="D50" i="26"/>
  <c r="D49" i="26"/>
  <c r="D48" i="26"/>
  <c r="D47" i="26"/>
  <c r="D46" i="26"/>
  <c r="D45" i="26"/>
  <c r="D44" i="26"/>
  <c r="D43" i="26"/>
  <c r="D42" i="26"/>
  <c r="D40" i="26"/>
  <c r="D39" i="26"/>
  <c r="D38" i="26"/>
  <c r="D37" i="26"/>
  <c r="D36" i="26"/>
  <c r="D35" i="26"/>
  <c r="D34" i="26"/>
  <c r="D33" i="26"/>
  <c r="D32" i="26"/>
  <c r="D31" i="26"/>
  <c r="D30" i="26"/>
  <c r="D29" i="26"/>
  <c r="D28" i="26"/>
  <c r="D27" i="26"/>
  <c r="D25" i="26"/>
  <c r="D24" i="26"/>
  <c r="D23" i="26"/>
  <c r="D22" i="26"/>
  <c r="D21" i="26"/>
  <c r="D20" i="26"/>
  <c r="D19" i="26"/>
  <c r="D18" i="26"/>
  <c r="D17" i="26"/>
  <c r="D16" i="26"/>
  <c r="D15" i="26"/>
  <c r="D14" i="26"/>
  <c r="D13" i="26"/>
  <c r="D12" i="26"/>
  <c r="D11" i="26"/>
  <c r="D10" i="26"/>
  <c r="D9" i="26"/>
  <c r="D7" i="26"/>
  <c r="D6" i="26"/>
  <c r="C65" i="26"/>
  <c r="C64" i="26"/>
  <c r="C63" i="26"/>
  <c r="C62" i="26"/>
  <c r="C61" i="26"/>
  <c r="C60" i="26"/>
  <c r="C59" i="26"/>
  <c r="C58" i="26"/>
  <c r="C57" i="26"/>
  <c r="C56" i="26"/>
  <c r="C54" i="26"/>
  <c r="C53" i="26"/>
  <c r="C52" i="26"/>
  <c r="C51" i="26"/>
  <c r="C50" i="26"/>
  <c r="C49" i="26"/>
  <c r="C48" i="26"/>
  <c r="C47" i="26"/>
  <c r="C46" i="26"/>
  <c r="C45" i="26"/>
  <c r="C44" i="26"/>
  <c r="C43" i="26"/>
  <c r="C42" i="26"/>
  <c r="C40" i="26"/>
  <c r="C39" i="26"/>
  <c r="C38" i="26"/>
  <c r="C37" i="26"/>
  <c r="C36" i="26"/>
  <c r="C35" i="26"/>
  <c r="C34" i="26"/>
  <c r="C33" i="26"/>
  <c r="C32" i="26"/>
  <c r="C31" i="26"/>
  <c r="C30" i="26"/>
  <c r="C29" i="26"/>
  <c r="C28" i="26"/>
  <c r="C27" i="26"/>
  <c r="C25" i="26"/>
  <c r="C24" i="26"/>
  <c r="C23" i="26"/>
  <c r="C22" i="26"/>
  <c r="C21" i="26"/>
  <c r="C20" i="26"/>
  <c r="C19" i="26"/>
  <c r="C18" i="26"/>
  <c r="C17" i="26"/>
  <c r="C16" i="26"/>
  <c r="C15" i="26"/>
  <c r="C14" i="26"/>
  <c r="C13" i="26"/>
  <c r="C12" i="26"/>
  <c r="C11" i="26"/>
  <c r="C10" i="26"/>
  <c r="C9" i="26"/>
  <c r="C7" i="26"/>
  <c r="C6" i="26"/>
  <c r="G65" i="2"/>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F65" i="2"/>
  <c r="F64" i="2"/>
  <c r="F63" i="2"/>
  <c r="F62" i="2"/>
  <c r="F61" i="2"/>
  <c r="F60" i="2"/>
  <c r="F59" i="2"/>
  <c r="F58" i="2"/>
  <c r="F57" i="2"/>
  <c r="F56" i="2"/>
  <c r="F54" i="2"/>
  <c r="F53" i="2"/>
  <c r="F52" i="2"/>
  <c r="F51" i="2"/>
  <c r="F50" i="2"/>
  <c r="F49" i="2"/>
  <c r="F48" i="2"/>
  <c r="F47" i="2"/>
  <c r="F46" i="2"/>
  <c r="F45" i="2"/>
  <c r="F44" i="2"/>
  <c r="F43" i="2"/>
  <c r="F42" i="2"/>
  <c r="F40" i="2"/>
  <c r="F39" i="2"/>
  <c r="F38" i="2"/>
  <c r="F37" i="2"/>
  <c r="F36" i="2"/>
  <c r="F35" i="2"/>
  <c r="F34" i="2"/>
  <c r="F33" i="2"/>
  <c r="F32" i="2"/>
  <c r="F31" i="2"/>
  <c r="F30" i="2"/>
  <c r="F29" i="2"/>
  <c r="F28" i="2"/>
  <c r="F27" i="2"/>
  <c r="F25" i="2"/>
  <c r="F24" i="2"/>
  <c r="F23" i="2"/>
  <c r="F22" i="2"/>
  <c r="F21" i="2"/>
  <c r="F20" i="2"/>
  <c r="F19" i="2"/>
  <c r="F18" i="2"/>
  <c r="F17" i="2"/>
  <c r="F16" i="2"/>
  <c r="F15" i="2"/>
  <c r="F14" i="2"/>
  <c r="F13" i="2"/>
  <c r="F12" i="2"/>
  <c r="F11" i="2"/>
  <c r="F10" i="2"/>
  <c r="F9" i="2"/>
  <c r="F7" i="2"/>
  <c r="F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C65" i="2"/>
  <c r="C64" i="2"/>
  <c r="C63" i="2"/>
  <c r="C62" i="2"/>
  <c r="C61" i="2"/>
  <c r="C60" i="2"/>
  <c r="C59" i="2"/>
  <c r="C58" i="2"/>
  <c r="C57" i="2"/>
  <c r="C56" i="2"/>
  <c r="C54" i="2"/>
  <c r="C53" i="2"/>
  <c r="C52" i="2"/>
  <c r="C51" i="2"/>
  <c r="C50" i="2"/>
  <c r="C49" i="2"/>
  <c r="C48" i="2"/>
  <c r="C47" i="2"/>
  <c r="C46" i="2"/>
  <c r="C45" i="2"/>
  <c r="C44" i="2"/>
  <c r="C43" i="2"/>
  <c r="C42" i="2"/>
  <c r="C40" i="2"/>
  <c r="C39" i="2"/>
  <c r="C38" i="2"/>
  <c r="C37" i="2"/>
  <c r="C36" i="2"/>
  <c r="C35" i="2"/>
  <c r="C34" i="2"/>
  <c r="C33" i="2"/>
  <c r="C32" i="2"/>
  <c r="C31" i="2"/>
  <c r="C30" i="2"/>
  <c r="C29" i="2"/>
  <c r="C28" i="2"/>
  <c r="C27" i="2"/>
  <c r="C25" i="2"/>
  <c r="C24" i="2"/>
  <c r="C23" i="2"/>
  <c r="C22" i="2"/>
  <c r="C21" i="2"/>
  <c r="C20" i="2"/>
  <c r="C19" i="2"/>
  <c r="C18" i="2"/>
  <c r="C17" i="2"/>
  <c r="C16" i="2"/>
  <c r="C15" i="2"/>
  <c r="C14" i="2"/>
  <c r="C13" i="2"/>
  <c r="C12" i="2"/>
  <c r="C11" i="2"/>
  <c r="C10" i="2"/>
  <c r="C9" i="2"/>
  <c r="C7" i="2"/>
  <c r="C6" i="2"/>
  <c r="J57" i="26" l="1"/>
  <c r="J58" i="26"/>
  <c r="J59" i="26"/>
  <c r="J60" i="26"/>
  <c r="J61" i="26"/>
  <c r="J62" i="26"/>
  <c r="J63" i="26"/>
  <c r="J64" i="26"/>
  <c r="J65" i="26"/>
  <c r="J56" i="26"/>
  <c r="J43" i="26"/>
  <c r="J44" i="26"/>
  <c r="J45" i="26"/>
  <c r="J46" i="26"/>
  <c r="J47" i="26"/>
  <c r="J48" i="26"/>
  <c r="J49" i="26"/>
  <c r="J50" i="26"/>
  <c r="J51" i="26"/>
  <c r="J52" i="26"/>
  <c r="J53" i="26"/>
  <c r="J54" i="26"/>
  <c r="J42" i="26"/>
  <c r="J25" i="26"/>
  <c r="J40" i="26"/>
  <c r="J28" i="26"/>
  <c r="J29" i="26"/>
  <c r="J30" i="26"/>
  <c r="J31" i="26"/>
  <c r="J32" i="26"/>
  <c r="J33" i="26"/>
  <c r="J34" i="26"/>
  <c r="J35" i="26"/>
  <c r="J36" i="26"/>
  <c r="J37" i="26"/>
  <c r="J38" i="26"/>
  <c r="J39" i="26"/>
  <c r="J27" i="26"/>
  <c r="J10" i="26"/>
  <c r="J11" i="26"/>
  <c r="J12" i="26"/>
  <c r="J13" i="26"/>
  <c r="J14" i="26"/>
  <c r="J15" i="26"/>
  <c r="J16" i="26"/>
  <c r="J17" i="26"/>
  <c r="J18" i="26"/>
  <c r="J19" i="26"/>
  <c r="J20" i="26"/>
  <c r="J21" i="26"/>
  <c r="J22" i="26"/>
  <c r="J23" i="26"/>
  <c r="J24" i="26"/>
  <c r="J9" i="26"/>
  <c r="J7" i="26"/>
  <c r="J6" i="26"/>
  <c r="I57" i="26"/>
  <c r="I58" i="26"/>
  <c r="I59" i="26"/>
  <c r="I60" i="26"/>
  <c r="I61" i="26"/>
  <c r="I62" i="26"/>
  <c r="I63" i="26"/>
  <c r="I64" i="26"/>
  <c r="I56" i="26"/>
  <c r="I43" i="26"/>
  <c r="I44" i="26"/>
  <c r="I45" i="26"/>
  <c r="I46" i="26"/>
  <c r="I47" i="26"/>
  <c r="I48" i="26"/>
  <c r="I49" i="26"/>
  <c r="I50" i="26"/>
  <c r="I51" i="26"/>
  <c r="I52" i="26"/>
  <c r="I53" i="26"/>
  <c r="I54" i="26"/>
  <c r="I42" i="26"/>
  <c r="I40" i="26"/>
  <c r="I28" i="26"/>
  <c r="I29" i="26"/>
  <c r="I30" i="26"/>
  <c r="I31" i="26"/>
  <c r="I32" i="26"/>
  <c r="I33" i="26"/>
  <c r="I34" i="26"/>
  <c r="I35" i="26"/>
  <c r="I36" i="26"/>
  <c r="I37" i="26"/>
  <c r="I38" i="26"/>
  <c r="I39" i="26"/>
  <c r="I27" i="26"/>
  <c r="I10" i="26"/>
  <c r="I11" i="26"/>
  <c r="I12" i="26"/>
  <c r="I13" i="26"/>
  <c r="I14" i="26"/>
  <c r="I15" i="26"/>
  <c r="I16" i="26"/>
  <c r="I17" i="26"/>
  <c r="I18" i="26"/>
  <c r="I19" i="26"/>
  <c r="I20" i="26"/>
  <c r="I21" i="26"/>
  <c r="I22" i="26"/>
  <c r="I23" i="26"/>
  <c r="I24" i="26"/>
  <c r="I25" i="26"/>
  <c r="I9" i="26"/>
  <c r="I7" i="26"/>
  <c r="I6" i="26"/>
  <c r="H57" i="26"/>
  <c r="H58" i="26"/>
  <c r="H59" i="26"/>
  <c r="H60" i="26"/>
  <c r="H61" i="26"/>
  <c r="H62" i="26"/>
  <c r="H63" i="26"/>
  <c r="H64" i="26"/>
  <c r="H65" i="26"/>
  <c r="H56" i="26"/>
  <c r="H43" i="26"/>
  <c r="H44" i="26"/>
  <c r="H45" i="26"/>
  <c r="H46" i="26"/>
  <c r="H47" i="26"/>
  <c r="H48" i="26"/>
  <c r="H49" i="26"/>
  <c r="H50" i="26"/>
  <c r="H51" i="26"/>
  <c r="H52" i="26"/>
  <c r="H53" i="26"/>
  <c r="H54" i="26"/>
  <c r="H42" i="26"/>
  <c r="H28" i="26"/>
  <c r="H29" i="26"/>
  <c r="H30" i="26"/>
  <c r="H31" i="26"/>
  <c r="H32" i="26"/>
  <c r="H33" i="26"/>
  <c r="H34" i="26"/>
  <c r="H35" i="26"/>
  <c r="H36" i="26"/>
  <c r="H37" i="26"/>
  <c r="H38" i="26"/>
  <c r="H39" i="26"/>
  <c r="H40" i="26"/>
  <c r="H27" i="26"/>
  <c r="H10" i="26"/>
  <c r="H11" i="26"/>
  <c r="H12" i="26"/>
  <c r="H13" i="26"/>
  <c r="H14" i="26"/>
  <c r="H15" i="26"/>
  <c r="H16" i="26"/>
  <c r="H17" i="26"/>
  <c r="H18" i="26"/>
  <c r="H19" i="26"/>
  <c r="H20" i="26"/>
  <c r="H21" i="26"/>
  <c r="H22" i="26"/>
  <c r="H23" i="26"/>
  <c r="H24" i="26"/>
  <c r="H25" i="26"/>
  <c r="H9" i="26"/>
  <c r="H7" i="26"/>
  <c r="H6" i="26"/>
  <c r="G57" i="26"/>
  <c r="G58" i="26"/>
  <c r="G59" i="26"/>
  <c r="G60" i="26"/>
  <c r="G61" i="26"/>
  <c r="G62" i="26"/>
  <c r="G63" i="26"/>
  <c r="G64" i="26"/>
  <c r="G65" i="26"/>
  <c r="G56" i="26"/>
  <c r="G54" i="26"/>
  <c r="G43" i="26"/>
  <c r="G44" i="26"/>
  <c r="G45" i="26"/>
  <c r="G46" i="26"/>
  <c r="G47" i="26"/>
  <c r="G48" i="26"/>
  <c r="G49" i="26"/>
  <c r="G50" i="26"/>
  <c r="G51" i="26"/>
  <c r="G52" i="26"/>
  <c r="G53" i="26"/>
  <c r="G42" i="26"/>
  <c r="G40" i="26"/>
  <c r="G28" i="26"/>
  <c r="G29" i="26"/>
  <c r="G30" i="26"/>
  <c r="G31" i="26"/>
  <c r="G32" i="26"/>
  <c r="G33" i="26"/>
  <c r="G34" i="26"/>
  <c r="G35" i="26"/>
  <c r="G36" i="26"/>
  <c r="G37" i="26"/>
  <c r="G38" i="26"/>
  <c r="G39" i="26"/>
  <c r="G27" i="26"/>
  <c r="G25" i="26"/>
  <c r="G10" i="26"/>
  <c r="G11" i="26"/>
  <c r="G12" i="26"/>
  <c r="G13" i="26"/>
  <c r="G14" i="26"/>
  <c r="G15" i="26"/>
  <c r="G16" i="26"/>
  <c r="G17" i="26"/>
  <c r="G18" i="26"/>
  <c r="G19" i="26"/>
  <c r="G20" i="26"/>
  <c r="G21" i="26"/>
  <c r="G22" i="26"/>
  <c r="G23" i="26"/>
  <c r="G24" i="26"/>
  <c r="G9" i="26"/>
  <c r="G7" i="26"/>
  <c r="G6" i="26"/>
  <c r="I26" i="26" l="1"/>
  <c r="I65" i="26"/>
  <c r="J26" i="26" l="1"/>
  <c r="I8" i="26" l="1"/>
  <c r="I55" i="26"/>
  <c r="I41" i="26"/>
  <c r="J41" i="26" l="1"/>
  <c r="J8" i="26"/>
  <c r="J55" i="26"/>
  <c r="J8" i="25" l="1"/>
  <c r="H26" i="25"/>
  <c r="J26" i="25"/>
  <c r="H41" i="25"/>
  <c r="J41" i="25"/>
  <c r="H55" i="25"/>
  <c r="J55" i="25"/>
  <c r="H8" i="26"/>
  <c r="H26" i="26"/>
  <c r="H41" i="26"/>
  <c r="H55" i="26"/>
  <c r="H8" i="25"/>
  <c r="G8" i="25"/>
  <c r="I8" i="25"/>
  <c r="G26" i="25"/>
  <c r="I26" i="25"/>
  <c r="G41" i="25"/>
  <c r="I41" i="25"/>
  <c r="G55" i="25"/>
  <c r="I55" i="25"/>
  <c r="G8" i="26"/>
  <c r="G26" i="26"/>
  <c r="G41" i="26"/>
  <c r="G55" i="26"/>
  <c r="J8" i="2" l="1"/>
  <c r="J26" i="2"/>
  <c r="L26" i="2"/>
  <c r="J41" i="2"/>
  <c r="L41" i="2"/>
  <c r="J55" i="2"/>
  <c r="L55" i="2"/>
  <c r="L8" i="2"/>
  <c r="I8" i="2"/>
  <c r="K8" i="2"/>
  <c r="M8" i="2"/>
  <c r="I26" i="2"/>
  <c r="K26" i="2"/>
  <c r="M26" i="2"/>
  <c r="I41" i="2"/>
  <c r="K41" i="2"/>
  <c r="M41" i="2"/>
  <c r="I55" i="2"/>
  <c r="K55" i="2"/>
  <c r="M55" i="2"/>
  <c r="N8" i="2" l="1"/>
  <c r="N26" i="2" l="1"/>
  <c r="N55" i="2"/>
  <c r="N41" i="2"/>
</calcChain>
</file>

<file path=xl/comments1.xml><?xml version="1.0" encoding="utf-8"?>
<comments xmlns="http://schemas.openxmlformats.org/spreadsheetml/2006/main">
  <authors>
    <author>jmarks</author>
  </authors>
  <commentList>
    <comment ref="J26" authorId="0" shapeId="0">
      <text>
        <r>
          <rPr>
            <b/>
            <sz val="10"/>
            <color indexed="81"/>
            <rFont val="Tahoma"/>
            <family val="2"/>
          </rPr>
          <t>jmarks:</t>
        </r>
        <r>
          <rPr>
            <sz val="10"/>
            <color indexed="81"/>
            <rFont val="Tahoma"/>
            <family val="2"/>
          </rPr>
          <t xml:space="preserve">
Note different formula.</t>
        </r>
      </text>
    </comment>
  </commentList>
</comments>
</file>

<file path=xl/sharedStrings.xml><?xml version="1.0" encoding="utf-8"?>
<sst xmlns="http://schemas.openxmlformats.org/spreadsheetml/2006/main" count="249" uniqueCount="115">
  <si>
    <t>Arkansas</t>
  </si>
  <si>
    <t>Maryland</t>
  </si>
  <si>
    <t>Mississippi</t>
  </si>
  <si>
    <t>North Carolina</t>
  </si>
  <si>
    <t>Oklahoma</t>
  </si>
  <si>
    <t>South Carolina</t>
  </si>
  <si>
    <t>Tennessee</t>
  </si>
  <si>
    <t>Texas</t>
  </si>
  <si>
    <t>Virginia</t>
  </si>
  <si>
    <t>Delaware</t>
  </si>
  <si>
    <t>SREB states</t>
  </si>
  <si>
    <t>Source:</t>
  </si>
  <si>
    <t>Women</t>
  </si>
  <si>
    <t>Men</t>
  </si>
  <si>
    <t>White</t>
  </si>
  <si>
    <t>Black</t>
  </si>
  <si>
    <r>
      <t>Other</t>
    </r>
    <r>
      <rPr>
        <vertAlign val="superscript"/>
        <sz val="10"/>
        <rFont val="Arial"/>
        <family val="2"/>
      </rPr>
      <t>2</t>
    </r>
  </si>
  <si>
    <t>Hispanic</t>
  </si>
  <si>
    <t>First-Time Freshmen</t>
  </si>
  <si>
    <t>Four-Year</t>
  </si>
  <si>
    <t>Two-Year</t>
  </si>
  <si>
    <t>Part-Time</t>
  </si>
  <si>
    <t>Undergraduate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</si>
  <si>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</si>
  <si>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</si>
  <si>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</si>
  <si>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</si>
  <si>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</si>
  <si>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</si>
  <si>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</si>
  <si>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</si>
  <si>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</si>
  <si>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</si>
  <si>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</si>
  <si>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</si>
  <si>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</si>
  <si>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</si>
  <si>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</si>
  <si>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</si>
  <si>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</si>
  <si>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</si>
  <si>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</si>
  <si>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</si>
  <si>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</si>
  <si>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</si>
  <si>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</si>
  <si>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</si>
  <si>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</si>
  <si>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</si>
  <si>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Enrollment Changes by Student Level and Type of Attendance</t>
    </r>
    <r>
      <rPr>
        <vertAlign val="superscript"/>
        <sz val="10"/>
        <rFont val="Arial"/>
        <family val="2"/>
      </rPr>
      <t>1</t>
    </r>
  </si>
  <si>
    <r>
      <t>Enrollment Changes by Type of College or University</t>
    </r>
    <r>
      <rPr>
        <vertAlign val="superscript"/>
        <sz val="10"/>
        <rFont val="Arial"/>
        <family val="2"/>
      </rPr>
      <t>1</t>
    </r>
  </si>
  <si>
    <t>50 states and D.C.</t>
  </si>
  <si>
    <r>
      <t>Predominantly Black</t>
    </r>
    <r>
      <rPr>
        <vertAlign val="superscript"/>
        <sz val="10"/>
        <rFont val="Arial"/>
        <family val="2"/>
      </rPr>
      <t>2</t>
    </r>
  </si>
  <si>
    <r>
      <t>Historically Black</t>
    </r>
    <r>
      <rPr>
        <vertAlign val="superscript"/>
        <sz val="10"/>
        <rFont val="Arial"/>
        <family val="2"/>
      </rPr>
      <t>2</t>
    </r>
  </si>
  <si>
    <r>
      <t>Kentucky</t>
    </r>
    <r>
      <rPr>
        <vertAlign val="superscript"/>
        <sz val="10"/>
        <rFont val="Arial"/>
        <family val="2"/>
      </rPr>
      <t>3</t>
    </r>
  </si>
  <si>
    <t>"NA" indicates not applicable. There was no institution of this type in at least one of the years.</t>
  </si>
  <si>
    <t xml:space="preserve"> </t>
  </si>
  <si>
    <t>Graduate and Professional</t>
  </si>
  <si>
    <t>Louisiana</t>
  </si>
  <si>
    <r>
      <t>West Virginia</t>
    </r>
    <r>
      <rPr>
        <vertAlign val="superscript"/>
        <sz val="10"/>
        <rFont val="Arial"/>
        <family val="2"/>
      </rPr>
      <t>3</t>
    </r>
  </si>
  <si>
    <r>
      <t>West Virginia</t>
    </r>
    <r>
      <rPr>
        <vertAlign val="superscript"/>
        <sz val="10"/>
        <rFont val="Arial"/>
        <family val="2"/>
      </rPr>
      <t>2</t>
    </r>
  </si>
  <si>
    <r>
      <t>Alabama</t>
    </r>
    <r>
      <rPr>
        <vertAlign val="superscript"/>
        <sz val="10"/>
        <rFont val="Arial"/>
        <family val="2"/>
      </rPr>
      <t>2</t>
    </r>
  </si>
  <si>
    <r>
      <t>Florida</t>
    </r>
    <r>
      <rPr>
        <vertAlign val="superscript"/>
        <sz val="10"/>
        <rFont val="Arial"/>
        <family val="2"/>
      </rPr>
      <t>2</t>
    </r>
  </si>
  <si>
    <r>
      <t>Georgia</t>
    </r>
    <r>
      <rPr>
        <vertAlign val="superscript"/>
        <sz val="10"/>
        <rFont val="Arial"/>
        <family val="2"/>
      </rPr>
      <t>2</t>
    </r>
  </si>
  <si>
    <r>
      <t>Kentucky</t>
    </r>
    <r>
      <rPr>
        <vertAlign val="superscript"/>
        <sz val="10"/>
        <rFont val="Arial"/>
        <family val="2"/>
      </rPr>
      <t>2</t>
    </r>
  </si>
  <si>
    <r>
      <t>Arizona</t>
    </r>
    <r>
      <rPr>
        <vertAlign val="superscript"/>
        <sz val="10"/>
        <rFont val="Arial"/>
        <family val="2"/>
      </rPr>
      <t>2</t>
    </r>
  </si>
  <si>
    <r>
      <t>California</t>
    </r>
    <r>
      <rPr>
        <vertAlign val="superscript"/>
        <sz val="10"/>
        <rFont val="Arial"/>
        <family val="2"/>
      </rPr>
      <t>2</t>
    </r>
  </si>
  <si>
    <r>
      <t>Colorado</t>
    </r>
    <r>
      <rPr>
        <vertAlign val="superscript"/>
        <sz val="10"/>
        <rFont val="Arial"/>
        <family val="2"/>
      </rPr>
      <t>2</t>
    </r>
  </si>
  <si>
    <r>
      <t>Utah</t>
    </r>
    <r>
      <rPr>
        <vertAlign val="superscript"/>
        <sz val="10"/>
        <rFont val="Arial"/>
        <family val="2"/>
      </rPr>
      <t>2</t>
    </r>
  </si>
  <si>
    <r>
      <t>Illinois</t>
    </r>
    <r>
      <rPr>
        <vertAlign val="superscript"/>
        <sz val="10"/>
        <rFont val="Arial"/>
        <family val="2"/>
      </rPr>
      <t>2</t>
    </r>
  </si>
  <si>
    <r>
      <t>Minnesota</t>
    </r>
    <r>
      <rPr>
        <vertAlign val="superscript"/>
        <sz val="10"/>
        <rFont val="Arial"/>
        <family val="2"/>
      </rPr>
      <t>2</t>
    </r>
  </si>
  <si>
    <r>
      <t>Missouri</t>
    </r>
    <r>
      <rPr>
        <vertAlign val="superscript"/>
        <sz val="10"/>
        <rFont val="Arial"/>
        <family val="2"/>
      </rPr>
      <t>2</t>
    </r>
  </si>
  <si>
    <r>
      <t>Connecticut</t>
    </r>
    <r>
      <rPr>
        <vertAlign val="superscript"/>
        <sz val="10"/>
        <rFont val="Arial"/>
        <family val="2"/>
      </rPr>
      <t>2</t>
    </r>
  </si>
  <si>
    <r>
      <t>Massachusetts</t>
    </r>
    <r>
      <rPr>
        <vertAlign val="superscript"/>
        <sz val="10"/>
        <rFont val="Arial"/>
        <family val="2"/>
      </rPr>
      <t>2</t>
    </r>
  </si>
  <si>
    <r>
      <t>New York</t>
    </r>
    <r>
      <rPr>
        <vertAlign val="superscript"/>
        <sz val="10"/>
        <rFont val="Arial"/>
        <family val="2"/>
      </rPr>
      <t>2</t>
    </r>
  </si>
  <si>
    <r>
      <t>Pennsylvania</t>
    </r>
    <r>
      <rPr>
        <vertAlign val="superscript"/>
        <sz val="10"/>
        <rFont val="Arial"/>
        <family val="2"/>
      </rPr>
      <t>2</t>
    </r>
  </si>
  <si>
    <r>
      <t>Rhode Island</t>
    </r>
    <r>
      <rPr>
        <vertAlign val="superscript"/>
        <sz val="10"/>
        <rFont val="Arial"/>
        <family val="2"/>
      </rPr>
      <t>2</t>
    </r>
  </si>
  <si>
    <r>
      <t>Alabama</t>
    </r>
    <r>
      <rPr>
        <vertAlign val="superscript"/>
        <sz val="10"/>
        <rFont val="Arial"/>
        <family val="2"/>
      </rPr>
      <t>3</t>
    </r>
  </si>
  <si>
    <r>
      <t>Florida</t>
    </r>
    <r>
      <rPr>
        <vertAlign val="superscript"/>
        <sz val="10"/>
        <rFont val="Arial"/>
        <family val="2"/>
      </rPr>
      <t>3</t>
    </r>
  </si>
  <si>
    <r>
      <t>Georgia</t>
    </r>
    <r>
      <rPr>
        <vertAlign val="superscript"/>
        <sz val="10"/>
        <rFont val="Arial"/>
        <family val="2"/>
      </rPr>
      <t>3</t>
    </r>
  </si>
  <si>
    <r>
      <t>Arizona</t>
    </r>
    <r>
      <rPr>
        <vertAlign val="superscript"/>
        <sz val="10"/>
        <rFont val="Arial"/>
        <family val="2"/>
      </rPr>
      <t>3</t>
    </r>
  </si>
  <si>
    <r>
      <t>California</t>
    </r>
    <r>
      <rPr>
        <vertAlign val="superscript"/>
        <sz val="10"/>
        <rFont val="Arial"/>
        <family val="2"/>
      </rPr>
      <t>3</t>
    </r>
  </si>
  <si>
    <r>
      <t>Colorado</t>
    </r>
    <r>
      <rPr>
        <vertAlign val="superscript"/>
        <sz val="10"/>
        <rFont val="Arial"/>
        <family val="2"/>
      </rPr>
      <t>3</t>
    </r>
  </si>
  <si>
    <r>
      <t>Utah</t>
    </r>
    <r>
      <rPr>
        <vertAlign val="superscript"/>
        <sz val="10"/>
        <rFont val="Arial"/>
        <family val="2"/>
      </rPr>
      <t>3</t>
    </r>
  </si>
  <si>
    <r>
      <t>Illinois</t>
    </r>
    <r>
      <rPr>
        <vertAlign val="superscript"/>
        <sz val="10"/>
        <rFont val="Arial"/>
        <family val="2"/>
      </rPr>
      <t>3</t>
    </r>
  </si>
  <si>
    <r>
      <t>Minnesota</t>
    </r>
    <r>
      <rPr>
        <vertAlign val="superscript"/>
        <sz val="10"/>
        <rFont val="Arial"/>
        <family val="2"/>
      </rPr>
      <t>3</t>
    </r>
  </si>
  <si>
    <r>
      <t>Missouri</t>
    </r>
    <r>
      <rPr>
        <vertAlign val="superscript"/>
        <sz val="10"/>
        <rFont val="Arial"/>
        <family val="2"/>
      </rPr>
      <t>3</t>
    </r>
  </si>
  <si>
    <r>
      <t>Connecticut</t>
    </r>
    <r>
      <rPr>
        <vertAlign val="superscript"/>
        <sz val="10"/>
        <rFont val="Arial"/>
        <family val="2"/>
      </rPr>
      <t>3</t>
    </r>
  </si>
  <si>
    <r>
      <t>Massachusetts</t>
    </r>
    <r>
      <rPr>
        <vertAlign val="superscript"/>
        <sz val="10"/>
        <rFont val="Arial"/>
        <family val="2"/>
      </rPr>
      <t>3</t>
    </r>
  </si>
  <si>
    <r>
      <t>New York</t>
    </r>
    <r>
      <rPr>
        <vertAlign val="superscript"/>
        <sz val="10"/>
        <rFont val="Arial"/>
        <family val="2"/>
      </rPr>
      <t>3</t>
    </r>
  </si>
  <si>
    <r>
      <t>Pennsylvania</t>
    </r>
    <r>
      <rPr>
        <vertAlign val="superscript"/>
        <sz val="10"/>
        <rFont val="Arial"/>
        <family val="2"/>
      </rPr>
      <t>3</t>
    </r>
  </si>
  <si>
    <r>
      <t>Rhode Island</t>
    </r>
    <r>
      <rPr>
        <vertAlign val="superscript"/>
        <sz val="10"/>
        <rFont val="Arial"/>
        <family val="2"/>
      </rPr>
      <t>3</t>
    </r>
  </si>
  <si>
    <r>
      <t>West Virginia</t>
    </r>
    <r>
      <rPr>
        <vertAlign val="superscript"/>
        <sz val="10"/>
        <rFont val="Arial"/>
        <family val="2"/>
      </rPr>
      <t>3,4</t>
    </r>
  </si>
  <si>
    <r>
      <t>1</t>
    </r>
    <r>
      <rPr>
        <sz val="10"/>
        <rFont val="Arial"/>
        <family val="2"/>
      </rPr>
      <t xml:space="preserve"> Figures represent enrollments in all degree-granting institutions eligible for federal Title IV student financial aid in the 50 states and the District of Columbia, excluding service schools. </t>
    </r>
  </si>
  <si>
    <r>
      <rPr>
        <vertAlign val="superscript"/>
        <sz val="10"/>
        <rFont val="Arial"/>
        <family val="2"/>
      </rPr>
      <t>2</t>
    </r>
    <r>
      <rPr>
        <sz val="10"/>
        <rFont val="Arial"/>
        <family val="2"/>
      </rPr>
      <t xml:space="preserve"> Excludes people whose race is unknown and people from foreign countries.</t>
    </r>
  </si>
  <si>
    <r>
      <rPr>
        <vertAlign val="superscript"/>
        <sz val="10"/>
        <rFont val="Arial"/>
        <family val="2"/>
      </rPr>
      <t>1</t>
    </r>
    <r>
      <rPr>
        <sz val="10"/>
        <rFont val="Arial"/>
        <family val="2"/>
      </rPr>
      <t xml:space="preserve"> Figures represent enrollments in all degree-granting institutions eligible for federal Title IV student financial aid in the 50 states and the District of Columbia, excluding service schools. </t>
    </r>
  </si>
  <si>
    <r>
      <rPr>
        <vertAlign val="superscript"/>
        <sz val="10"/>
        <rFont val="Arial"/>
        <family val="2"/>
      </rPr>
      <t xml:space="preserve">2 </t>
    </r>
    <r>
      <rPr>
        <sz val="10"/>
        <rFont val="Arial"/>
        <family val="2"/>
      </rPr>
      <t>Predominantly black institutions are those in which black students account for more than 50 percent of total enrollment. Historically black institutions are those founded prior to 1964 as institutions for black students. Historically black institutions are included with predominantly black institutions if, and only if, black students make up more than 50 percent of current enrollment.</t>
    </r>
  </si>
  <si>
    <r>
      <rPr>
        <vertAlign val="superscript"/>
        <sz val="10"/>
        <rFont val="Arial"/>
        <family val="2"/>
      </rPr>
      <t>4</t>
    </r>
    <r>
      <rPr>
        <sz val="10"/>
        <rFont val="Arial"/>
        <family val="2"/>
      </rPr>
      <t xml:space="preserve"> Enrollments in two-year colleges formerly embedded in and reported as four-year are now separate and reported as two-year. </t>
    </r>
  </si>
  <si>
    <r>
      <t>District of Columbia</t>
    </r>
    <r>
      <rPr>
        <vertAlign val="superscript"/>
        <sz val="10"/>
        <rFont val="Arial"/>
        <family val="2"/>
      </rPr>
      <t>3,4</t>
    </r>
  </si>
  <si>
    <r>
      <t>District of Columbia</t>
    </r>
    <r>
      <rPr>
        <vertAlign val="superscript"/>
        <sz val="10"/>
        <rFont val="Arial"/>
        <family val="2"/>
      </rPr>
      <t>3,5</t>
    </r>
  </si>
  <si>
    <r>
      <t>District of Columbia</t>
    </r>
    <r>
      <rPr>
        <vertAlign val="superscript"/>
        <sz val="10"/>
        <rFont val="Arial"/>
        <family val="2"/>
      </rPr>
      <t>2, 3</t>
    </r>
  </si>
  <si>
    <t>SREB analysis of National Center for Education Statistics fall enrollment surveys — www.nces.ed.gov/ipeds.</t>
  </si>
  <si>
    <t>Table 25</t>
  </si>
  <si>
    <t>Percent Change, 2008 to 2013</t>
  </si>
  <si>
    <t>Number Change, 2008 to 2013</t>
  </si>
  <si>
    <t xml:space="preserve"> June 2015</t>
  </si>
  <si>
    <r>
      <rPr>
        <vertAlign val="superscript"/>
        <sz val="10"/>
        <rFont val="Arial"/>
        <family val="2"/>
      </rPr>
      <t xml:space="preserve">3 </t>
    </r>
    <r>
      <rPr>
        <sz val="10"/>
        <rFont val="Arial"/>
        <family val="2"/>
      </rPr>
      <t>These states contain the headquarters for an online-only college or university. Beginning with the 2006 data, students attending online-only institutions are excluded from the state counts. See table on enrollment in online-only colleges and universities in this chapter for those enrollments.</t>
    </r>
  </si>
  <si>
    <r>
      <rPr>
        <vertAlign val="superscript"/>
        <sz val="10"/>
        <rFont val="Arial"/>
        <family val="2"/>
      </rPr>
      <t>1</t>
    </r>
    <r>
      <rPr>
        <sz val="10"/>
        <rFont val="Arial"/>
        <family val="2"/>
      </rPr>
      <t xml:space="preserve"> Figures represent enrollments in all degree-granting institutions eligible for federal Title IV student financial aid in the 50 states and the District of Columbia, excluding service schools. Beginning with the 2008 and 2009 data, institutions report new sub-categories of students, including "two or more races." Students reported in this new category were formerly reported in one of the non-Hispanic categories. </t>
    </r>
  </si>
  <si>
    <t>Table 24</t>
  </si>
  <si>
    <t>Table 23</t>
  </si>
  <si>
    <r>
      <t xml:space="preserve">2 </t>
    </r>
    <r>
      <rPr>
        <sz val="10"/>
        <rFont val="Arial"/>
        <family val="2"/>
      </rPr>
      <t>These states contain the headquarters for an online-only college or university. Beginning with the 2006 data, students attending online-only institutions are excluded from the state counts. (See table on enrollment in online-only colleges and universities in this chapter for those enrollments.)</t>
    </r>
  </si>
  <si>
    <r>
      <rPr>
        <vertAlign val="superscript"/>
        <sz val="10"/>
        <rFont val="Arial"/>
        <family val="2"/>
      </rPr>
      <t>5</t>
    </r>
    <r>
      <rPr>
        <sz val="10"/>
        <rFont val="Arial"/>
        <family val="2"/>
      </rPr>
      <t xml:space="preserve"> In fall 2006, Strayer University reported all its campuses nationwide in the figures for its District of Columbia campus. Now District of Columbia figures represent only the District of Columbia campus.</t>
    </r>
  </si>
  <si>
    <r>
      <rPr>
        <vertAlign val="superscript"/>
        <sz val="10"/>
        <rFont val="Arial"/>
        <family val="2"/>
      </rPr>
      <t>4</t>
    </r>
    <r>
      <rPr>
        <sz val="10"/>
        <rFont val="Arial"/>
        <family val="2"/>
      </rPr>
      <t xml:space="preserve"> In fall 2006, Strayer University reported all its campuses nationwide in the figures for its District of Columbia campus. Now District of Columbia figures represent only the District of Columbia campus.</t>
    </r>
  </si>
  <si>
    <r>
      <t>3</t>
    </r>
    <r>
      <rPr>
        <sz val="10"/>
        <rFont val="Arial"/>
        <family val="2"/>
      </rPr>
      <t xml:space="preserve"> In fall 2006, Strayer University reported all its campuses nationwide in the figures for its District of Columbia campus. Now District of Columbia figures represent only the District of Columbia campus.</t>
    </r>
  </si>
  <si>
    <r>
      <t>Enrollment Changes By Gender and Race/Ethnicity</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</si>
</sst>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_);\(0\)"/>
  </numFmts>
  <fonts count="10" x14ac:knownFonts="1">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0"/>
      <color indexed="81"/>
      <name val="Tahoma"/>
      <family val="2"/>
    </font>
    <font>
      <b/>
      <sz val="10"/>
      <color indexed="81"/>
      <name val="Tahoma"/>
      <family val="2"/>
    </font>
    <font>
      <sz val="11"/>
      <color rgb="FF9C0006"/>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19">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s>
  <cellStyleXfs count="2">
    <xf numFmtId="0" fontId="0" fillId="0" borderId="0">
      <alignment horizontal="left" wrapText="1"/>
    </xf>
    <xf numFmtId="0" fontId="9" fillId="3" borderId="0" applyNumberFormat="0" applyBorder="0" applyAlignment="0" applyProtection="0"/>
  </cellStyleXfs>
  <cellXfs count="136">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centerContinuous"/>
    </xf>
    <xf numFmtId="37" fontId="1" fillId="0" borderId="0" xfId="0" applyNumberFormat="1" applyFont="1" applyBorder="1" applyAlignment="1"/>
    <xf numFmtId="37" fontId="1" fillId="0" borderId="0" xfId="0" applyNumberFormat="1" applyFont="1" applyAlignment="1" applyProtection="1">
      <alignment horizontal="left"/>
    </xf>
    <xf numFmtId="37" fontId="1" fillId="0" borderId="2" xfId="0" applyNumberFormat="1" applyFont="1" applyBorder="1" applyAlignment="1" applyProtection="1"/>
    <xf numFmtId="37" fontId="1" fillId="0" borderId="0" xfId="0" applyNumberFormat="1" applyFont="1" applyAlignment="1">
      <alignment vertical="top"/>
    </xf>
    <xf numFmtId="37" fontId="1" fillId="0" borderId="0" xfId="0" applyNumberFormat="1" applyFont="1" applyAlignment="1" applyProtection="1">
      <alignment vertical="top"/>
    </xf>
    <xf numFmtId="37" fontId="1" fillId="0" borderId="2" xfId="0" applyNumberFormat="1" applyFont="1" applyBorder="1" applyAlignment="1" applyProtection="1">
      <alignment horizontal="center"/>
    </xf>
    <xf numFmtId="0" fontId="1" fillId="0" borderId="0" xfId="0" applyFont="1">
      <alignment horizontal="left" wrapText="1"/>
    </xf>
    <xf numFmtId="165" fontId="1" fillId="0" borderId="0" xfId="0" applyNumberFormat="1" applyFont="1" applyFill="1" applyAlignment="1"/>
    <xf numFmtId="0" fontId="2" fillId="0" borderId="0" xfId="0" applyFont="1" applyBorder="1">
      <alignment horizontal="left" wrapText="1"/>
    </xf>
    <xf numFmtId="37" fontId="1" fillId="0" borderId="0" xfId="0" applyNumberFormat="1" applyFont="1" applyBorder="1" applyAlignment="1" applyProtection="1">
      <alignment horizontal="center"/>
    </xf>
    <xf numFmtId="0" fontId="5" fillId="0" borderId="3" xfId="0" applyFont="1" applyBorder="1" applyAlignment="1">
      <alignment horizontal="centerContinuous"/>
    </xf>
    <xf numFmtId="0" fontId="0" fillId="0" borderId="4" xfId="0" applyBorder="1" applyAlignment="1">
      <alignment horizontal="centerContinuous"/>
    </xf>
    <xf numFmtId="0" fontId="0" fillId="0" borderId="5" xfId="0" applyBorder="1" applyAlignment="1">
      <alignment horizontal="centerContinuous"/>
    </xf>
    <xf numFmtId="37" fontId="1" fillId="0" borderId="6" xfId="0" applyNumberFormat="1" applyFont="1" applyBorder="1" applyAlignment="1" applyProtection="1">
      <alignment horizontal="centerContinuous"/>
    </xf>
    <xf numFmtId="37" fontId="6" fillId="0" borderId="2" xfId="0" applyNumberFormat="1" applyFont="1" applyBorder="1" applyAlignment="1" applyProtection="1"/>
    <xf numFmtId="37" fontId="1" fillId="0" borderId="10" xfId="0" applyNumberFormat="1" applyFont="1" applyBorder="1" applyAlignment="1" applyProtection="1">
      <alignment horizontal="centerContinuous"/>
    </xf>
    <xf numFmtId="3" fontId="1" fillId="0" borderId="1" xfId="0" applyNumberFormat="1" applyFont="1" applyFill="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0" borderId="0" xfId="0" applyNumberFormat="1" applyFont="1" applyBorder="1" applyAlignment="1"/>
    <xf numFmtId="3" fontId="1" fillId="0" borderId="1" xfId="0" applyNumberFormat="1" applyFont="1" applyBorder="1" applyAlignment="1"/>
    <xf numFmtId="3" fontId="1" fillId="2" borderId="1" xfId="0" applyNumberFormat="1" applyFont="1" applyFill="1" applyBorder="1" applyAlignment="1"/>
    <xf numFmtId="3" fontId="1" fillId="0" borderId="12" xfId="0" applyNumberFormat="1" applyFont="1" applyFill="1" applyBorder="1" applyAlignment="1"/>
    <xf numFmtId="3" fontId="1" fillId="2" borderId="4" xfId="0" applyNumberFormat="1" applyFont="1" applyFill="1" applyBorder="1" applyAlignment="1"/>
    <xf numFmtId="165" fontId="1" fillId="0" borderId="1" xfId="0" applyNumberFormat="1" applyFont="1" applyFill="1" applyBorder="1" applyAlignment="1" applyProtection="1">
      <alignment horizontal="centerContinuous"/>
    </xf>
    <xf numFmtId="3" fontId="1" fillId="0" borderId="11" xfId="0" applyNumberFormat="1" applyFont="1" applyFill="1" applyBorder="1" applyAlignment="1"/>
    <xf numFmtId="3" fontId="1" fillId="0" borderId="7" xfId="0" applyNumberFormat="1" applyFont="1" applyFill="1" applyBorder="1" applyAlignment="1"/>
    <xf numFmtId="3" fontId="1" fillId="2" borderId="7" xfId="0" applyNumberFormat="1" applyFont="1" applyFill="1" applyBorder="1" applyAlignment="1"/>
    <xf numFmtId="3" fontId="1" fillId="2" borderId="11" xfId="0" applyNumberFormat="1" applyFont="1" applyFill="1" applyBorder="1" applyAlignment="1"/>
    <xf numFmtId="3" fontId="1" fillId="0" borderId="13" xfId="0" applyNumberFormat="1" applyFont="1" applyFill="1" applyBorder="1" applyAlignment="1"/>
    <xf numFmtId="164" fontId="1" fillId="0" borderId="0" xfId="0" applyNumberFormat="1" applyFont="1" applyFill="1" applyAlignment="1"/>
    <xf numFmtId="164" fontId="1" fillId="0" borderId="7" xfId="0" applyNumberFormat="1" applyFont="1" applyFill="1" applyBorder="1" applyAlignment="1"/>
    <xf numFmtId="164" fontId="1" fillId="0" borderId="1" xfId="0" applyNumberFormat="1" applyFont="1" applyFill="1" applyBorder="1" applyAlignment="1"/>
    <xf numFmtId="164" fontId="1" fillId="0" borderId="11" xfId="0" applyNumberFormat="1" applyFont="1" applyFill="1" applyBorder="1" applyAlignment="1"/>
    <xf numFmtId="164" fontId="1" fillId="2" borderId="0" xfId="0" applyNumberFormat="1" applyFont="1" applyFill="1" applyAlignment="1"/>
    <xf numFmtId="164" fontId="1" fillId="2" borderId="7" xfId="0" applyNumberFormat="1" applyFont="1" applyFill="1" applyBorder="1" applyAlignment="1"/>
    <xf numFmtId="164" fontId="1" fillId="2" borderId="1" xfId="0" applyNumberFormat="1" applyFont="1" applyFill="1" applyBorder="1" applyAlignment="1"/>
    <xf numFmtId="164" fontId="1" fillId="0" borderId="12" xfId="0" applyNumberFormat="1" applyFont="1" applyFill="1" applyBorder="1" applyAlignment="1"/>
    <xf numFmtId="3" fontId="1" fillId="0" borderId="1" xfId="0" applyNumberFormat="1" applyFont="1" applyFill="1" applyBorder="1" applyAlignment="1">
      <alignment horizontal="center"/>
    </xf>
    <xf numFmtId="3" fontId="1" fillId="0" borderId="11" xfId="0" applyNumberFormat="1" applyFont="1" applyFill="1" applyBorder="1" applyAlignment="1">
      <alignment horizontal="center"/>
    </xf>
    <xf numFmtId="3" fontId="1" fillId="0" borderId="11" xfId="0" quotePrefix="1" applyNumberFormat="1" applyFont="1" applyFill="1" applyBorder="1" applyAlignment="1">
      <alignment horizontal="center"/>
    </xf>
    <xf numFmtId="164" fontId="1" fillId="0" borderId="6" xfId="0" quotePrefix="1" applyNumberFormat="1" applyFont="1" applyFill="1" applyBorder="1" applyAlignment="1">
      <alignment horizontal="center"/>
    </xf>
    <xf numFmtId="164" fontId="1" fillId="0" borderId="1" xfId="0" applyNumberFormat="1" applyFont="1" applyFill="1" applyBorder="1" applyAlignment="1">
      <alignment horizontal="center"/>
    </xf>
    <xf numFmtId="164" fontId="1" fillId="0" borderId="11" xfId="0" applyNumberFormat="1" applyFont="1" applyFill="1" applyBorder="1" applyAlignment="1">
      <alignment horizontal="center"/>
    </xf>
    <xf numFmtId="164" fontId="1" fillId="0" borderId="0" xfId="0" applyNumberFormat="1" applyFont="1" applyFill="1" applyAlignment="1">
      <alignment horizontal="center"/>
    </xf>
    <xf numFmtId="164" fontId="1" fillId="0" borderId="7" xfId="0" applyNumberFormat="1" applyFont="1" applyFill="1" applyBorder="1" applyAlignment="1">
      <alignment horizontal="center"/>
    </xf>
    <xf numFmtId="164" fontId="1" fillId="2" borderId="0" xfId="0" applyNumberFormat="1" applyFont="1" applyFill="1" applyAlignment="1">
      <alignment horizontal="center"/>
    </xf>
    <xf numFmtId="164" fontId="1" fillId="2" borderId="7" xfId="0" applyNumberFormat="1" applyFont="1" applyFill="1" applyBorder="1" applyAlignment="1">
      <alignment horizontal="center"/>
    </xf>
    <xf numFmtId="164" fontId="1" fillId="0" borderId="0" xfId="0" applyNumberFormat="1" applyFont="1" applyAlignment="1">
      <alignment horizontal="center"/>
    </xf>
    <xf numFmtId="164" fontId="1" fillId="0" borderId="7" xfId="0" applyNumberFormat="1" applyFont="1" applyBorder="1" applyAlignment="1">
      <alignment horizontal="center"/>
    </xf>
    <xf numFmtId="164" fontId="1" fillId="0" borderId="0" xfId="0" applyNumberFormat="1" applyFont="1" applyBorder="1" applyAlignment="1">
      <alignment horizontal="center"/>
    </xf>
    <xf numFmtId="164" fontId="1" fillId="2" borderId="1" xfId="0" applyNumberFormat="1" applyFont="1" applyFill="1" applyBorder="1" applyAlignment="1">
      <alignment horizontal="center"/>
    </xf>
    <xf numFmtId="164" fontId="1" fillId="2" borderId="11" xfId="0" applyNumberFormat="1" applyFont="1" applyFill="1" applyBorder="1" applyAlignment="1">
      <alignment horizontal="center"/>
    </xf>
    <xf numFmtId="164" fontId="1" fillId="0" borderId="12" xfId="0" applyNumberFormat="1" applyFont="1" applyFill="1" applyBorder="1" applyAlignment="1">
      <alignment horizontal="center"/>
    </xf>
    <xf numFmtId="164" fontId="1" fillId="0" borderId="13" xfId="0" applyNumberFormat="1" applyFont="1" applyFill="1" applyBorder="1" applyAlignment="1">
      <alignment horizontal="center"/>
    </xf>
    <xf numFmtId="3" fontId="1" fillId="0" borderId="7" xfId="0" applyNumberFormat="1" applyFont="1" applyFill="1" applyBorder="1" applyAlignment="1">
      <alignment horizontal="center"/>
    </xf>
    <xf numFmtId="3" fontId="1" fillId="0" borderId="0" xfId="0" applyNumberFormat="1" applyFont="1" applyFill="1" applyAlignment="1">
      <alignment horizontal="center"/>
    </xf>
    <xf numFmtId="3" fontId="1" fillId="2" borderId="7" xfId="0" applyNumberFormat="1" applyFont="1" applyFill="1" applyBorder="1" applyAlignment="1">
      <alignment horizontal="center"/>
    </xf>
    <xf numFmtId="3" fontId="1" fillId="2" borderId="0" xfId="0" applyNumberFormat="1" applyFont="1" applyFill="1" applyAlignment="1">
      <alignment horizontal="center"/>
    </xf>
    <xf numFmtId="3" fontId="1" fillId="2" borderId="11" xfId="0" applyNumberFormat="1" applyFont="1" applyFill="1" applyBorder="1" applyAlignment="1">
      <alignment horizontal="center"/>
    </xf>
    <xf numFmtId="3" fontId="1" fillId="2" borderId="1" xfId="0" applyNumberFormat="1" applyFont="1" applyFill="1" applyBorder="1" applyAlignment="1">
      <alignment horizontal="center"/>
    </xf>
    <xf numFmtId="3" fontId="1" fillId="0" borderId="13" xfId="0" applyNumberFormat="1" applyFont="1" applyFill="1" applyBorder="1" applyAlignment="1">
      <alignment horizontal="center"/>
    </xf>
    <xf numFmtId="0" fontId="0" fillId="0" borderId="4" xfId="0" applyFont="1" applyBorder="1" applyAlignment="1">
      <alignment horizontal="centerContinuous"/>
    </xf>
    <xf numFmtId="0" fontId="0" fillId="0" borderId="5" xfId="0" applyFont="1" applyBorder="1" applyAlignment="1">
      <alignment horizontal="centerContinuous"/>
    </xf>
    <xf numFmtId="0" fontId="1" fillId="0" borderId="0" xfId="0" applyFont="1" applyBorder="1">
      <alignment horizontal="left" wrapText="1"/>
    </xf>
    <xf numFmtId="37" fontId="1" fillId="0" borderId="0" xfId="0" applyNumberFormat="1" applyFont="1" applyAlignment="1" applyProtection="1">
      <alignment horizontal="center"/>
    </xf>
    <xf numFmtId="165" fontId="1" fillId="0" borderId="1" xfId="0" applyNumberFormat="1" applyFont="1" applyFill="1" applyBorder="1" applyAlignment="1" applyProtection="1">
      <alignment horizontal="center"/>
    </xf>
    <xf numFmtId="37" fontId="0" fillId="0" borderId="12" xfId="0" applyNumberFormat="1" applyBorder="1" applyAlignment="1"/>
    <xf numFmtId="0" fontId="1" fillId="0" borderId="12" xfId="0" applyNumberFormat="1" applyFont="1" applyBorder="1" applyAlignment="1">
      <alignment horizontal="left" vertical="top"/>
    </xf>
    <xf numFmtId="0" fontId="2" fillId="0" borderId="0" xfId="0" applyFont="1" applyBorder="1" applyAlignment="1">
      <alignment horizontal="left"/>
    </xf>
    <xf numFmtId="0" fontId="1" fillId="0" borderId="0" xfId="0" applyFont="1" applyAlignment="1">
      <alignment horizontal="left"/>
    </xf>
    <xf numFmtId="37" fontId="1" fillId="0" borderId="0" xfId="0" applyNumberFormat="1" applyFont="1" applyAlignment="1" applyProtection="1">
      <alignment horizontal="left" vertical="top"/>
    </xf>
    <xf numFmtId="164" fontId="1" fillId="0" borderId="0" xfId="0" applyNumberFormat="1" applyFont="1" applyFill="1" applyBorder="1" applyAlignment="1">
      <alignment horizontal="center"/>
    </xf>
    <xf numFmtId="164" fontId="1" fillId="2" borderId="0" xfId="0" applyNumberFormat="1" applyFont="1" applyFill="1" applyBorder="1" applyAlignment="1">
      <alignment horizontal="center"/>
    </xf>
    <xf numFmtId="37" fontId="0" fillId="0" borderId="0" xfId="0" applyNumberFormat="1" applyBorder="1" applyAlignment="1"/>
    <xf numFmtId="3" fontId="1" fillId="0" borderId="0" xfId="0" applyNumberFormat="1" applyFont="1" applyFill="1" applyBorder="1" applyAlignment="1">
      <alignment horizontal="center"/>
    </xf>
    <xf numFmtId="3" fontId="1" fillId="2" borderId="0" xfId="0" applyNumberFormat="1" applyFont="1" applyFill="1" applyBorder="1" applyAlignment="1">
      <alignment horizontal="center"/>
    </xf>
    <xf numFmtId="37" fontId="1" fillId="0" borderId="0" xfId="0" applyNumberFormat="1" applyFont="1" applyAlignment="1">
      <alignment horizontal="centerContinuous"/>
    </xf>
    <xf numFmtId="164" fontId="1" fillId="0" borderId="15" xfId="0" quotePrefix="1" applyNumberFormat="1" applyFont="1" applyFill="1" applyBorder="1" applyAlignment="1">
      <alignment horizontal="center"/>
    </xf>
    <xf numFmtId="164" fontId="1" fillId="0" borderId="16" xfId="0" applyNumberFormat="1" applyFont="1" applyFill="1" applyBorder="1" applyAlignment="1">
      <alignment horizontal="center"/>
    </xf>
    <xf numFmtId="164" fontId="1" fillId="2" borderId="16"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0" borderId="17" xfId="0" applyNumberFormat="1" applyFont="1" applyFill="1" applyBorder="1" applyAlignment="1">
      <alignment horizontal="center"/>
    </xf>
    <xf numFmtId="164" fontId="1" fillId="0" borderId="15" xfId="0" applyNumberFormat="1" applyFont="1" applyFill="1" applyBorder="1" applyAlignment="1">
      <alignment horizontal="center"/>
    </xf>
    <xf numFmtId="0" fontId="5" fillId="0" borderId="4" xfId="0" applyFont="1" applyBorder="1" applyAlignment="1">
      <alignment horizontal="centerContinuous"/>
    </xf>
    <xf numFmtId="37" fontId="1" fillId="0" borderId="0" xfId="0" applyNumberFormat="1" applyFont="1" applyAlignment="1" applyProtection="1">
      <alignment horizontal="right" vertical="top"/>
    </xf>
    <xf numFmtId="37" fontId="1" fillId="0" borderId="0" xfId="0" applyNumberFormat="1" applyFont="1" applyFill="1" applyAlignment="1" applyProtection="1">
      <alignment horizontal="left"/>
    </xf>
    <xf numFmtId="37" fontId="1" fillId="0" borderId="0" xfId="0" applyNumberFormat="1" applyFont="1" applyBorder="1" applyAlignment="1" applyProtection="1"/>
    <xf numFmtId="37" fontId="1" fillId="0" borderId="0" xfId="0" applyNumberFormat="1" applyFont="1" applyBorder="1" applyAlignment="1" applyProtection="1">
      <alignment horizontal="right" vertical="top"/>
    </xf>
    <xf numFmtId="164" fontId="1" fillId="0" borderId="0" xfId="0" applyNumberFormat="1" applyFont="1" applyFill="1" applyBorder="1" applyAlignment="1"/>
    <xf numFmtId="164" fontId="1" fillId="0" borderId="15" xfId="0" applyNumberFormat="1" applyFont="1" applyFill="1" applyBorder="1" applyAlignment="1"/>
    <xf numFmtId="164" fontId="1" fillId="2" borderId="15" xfId="0" applyNumberFormat="1" applyFont="1" applyFill="1" applyBorder="1" applyAlignment="1"/>
    <xf numFmtId="3" fontId="1" fillId="0" borderId="0" xfId="0" applyNumberFormat="1" applyFont="1" applyFill="1" applyBorder="1" applyAlignment="1"/>
    <xf numFmtId="3" fontId="1" fillId="0" borderId="6" xfId="0" applyNumberFormat="1" applyFont="1" applyFill="1" applyBorder="1" applyAlignment="1"/>
    <xf numFmtId="3" fontId="1" fillId="0" borderId="15" xfId="0" applyNumberFormat="1" applyFont="1" applyFill="1" applyBorder="1" applyAlignment="1"/>
    <xf numFmtId="3" fontId="1" fillId="2" borderId="15" xfId="0" applyNumberFormat="1" applyFont="1" applyFill="1" applyBorder="1" applyAlignment="1"/>
    <xf numFmtId="164" fontId="1" fillId="0" borderId="6" xfId="0" applyNumberFormat="1" applyFont="1" applyFill="1" applyBorder="1" applyAlignment="1">
      <alignment horizontal="center"/>
    </xf>
    <xf numFmtId="164" fontId="1" fillId="0" borderId="18" xfId="0" applyNumberFormat="1" applyFont="1" applyFill="1" applyBorder="1" applyAlignment="1">
      <alignment horizontal="center"/>
    </xf>
    <xf numFmtId="37" fontId="1" fillId="0" borderId="9"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wrapText="1"/>
    </xf>
    <xf numFmtId="165" fontId="1" fillId="0" borderId="14" xfId="0" applyNumberFormat="1" applyFont="1" applyFill="1" applyBorder="1" applyAlignment="1" applyProtection="1">
      <alignment horizontal="centerContinuous" wrapText="1"/>
    </xf>
    <xf numFmtId="37" fontId="1" fillId="0" borderId="8" xfId="0" applyNumberFormat="1" applyFont="1" applyFill="1" applyBorder="1" applyAlignment="1">
      <alignment horizontal="centerContinuous" wrapText="1"/>
    </xf>
    <xf numFmtId="165" fontId="1" fillId="0" borderId="8" xfId="0" applyNumberFormat="1" applyFont="1" applyFill="1" applyBorder="1" applyAlignment="1" applyProtection="1">
      <alignment horizontal="centerContinuous" wrapText="1"/>
    </xf>
    <xf numFmtId="37" fontId="1" fillId="0" borderId="6" xfId="0" applyNumberFormat="1" applyFont="1" applyFill="1" applyBorder="1" applyAlignment="1" applyProtection="1">
      <alignment horizontal="centerContinuous"/>
    </xf>
    <xf numFmtId="165" fontId="1" fillId="0" borderId="9" xfId="0" applyNumberFormat="1" applyFont="1" applyFill="1" applyBorder="1" applyAlignment="1" applyProtection="1">
      <alignment horizontal="center"/>
    </xf>
    <xf numFmtId="165" fontId="1" fillId="0" borderId="8" xfId="0" applyNumberFormat="1" applyFont="1" applyFill="1" applyBorder="1" applyAlignment="1" applyProtection="1">
      <alignment horizontal="center" wrapText="1"/>
    </xf>
    <xf numFmtId="165" fontId="1" fillId="0" borderId="14" xfId="0" applyNumberFormat="1" applyFont="1" applyFill="1" applyBorder="1" applyAlignment="1" applyProtection="1">
      <alignment horizontal="center" wrapText="1"/>
    </xf>
    <xf numFmtId="164" fontId="1" fillId="2" borderId="11" xfId="0" applyNumberFormat="1" applyFont="1" applyFill="1" applyBorder="1" applyAlignment="1"/>
    <xf numFmtId="165" fontId="1" fillId="0" borderId="8" xfId="0" applyNumberFormat="1" applyFont="1" applyFill="1" applyBorder="1" applyAlignment="1" applyProtection="1">
      <alignment horizontal="center"/>
    </xf>
    <xf numFmtId="165" fontId="1" fillId="0" borderId="9" xfId="0" applyNumberFormat="1" applyFont="1" applyFill="1" applyBorder="1" applyAlignment="1" applyProtection="1">
      <alignment horizontal="center" wrapText="1"/>
    </xf>
    <xf numFmtId="37" fontId="1" fillId="0" borderId="2"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xf>
    <xf numFmtId="165" fontId="1" fillId="0" borderId="8" xfId="0" applyNumberFormat="1" applyFont="1" applyFill="1" applyBorder="1" applyAlignment="1" applyProtection="1">
      <alignment horizontal="centerContinuous"/>
    </xf>
    <xf numFmtId="37" fontId="0" fillId="0" borderId="0" xfId="0" applyNumberFormat="1" applyFont="1" applyBorder="1" applyAlignment="1">
      <alignment wrapText="1"/>
    </xf>
    <xf numFmtId="37" fontId="9" fillId="0" borderId="12" xfId="1" applyNumberFormat="1" applyFill="1" applyBorder="1" applyAlignment="1"/>
    <xf numFmtId="0" fontId="4" fillId="0" borderId="12" xfId="0" applyNumberFormat="1" applyFont="1" applyBorder="1" applyAlignment="1">
      <alignment horizontal="left" vertical="top" wrapText="1"/>
    </xf>
    <xf numFmtId="0" fontId="3" fillId="0" borderId="12" xfId="0" applyNumberFormat="1" applyFont="1" applyBorder="1" applyAlignment="1">
      <alignment wrapText="1"/>
    </xf>
    <xf numFmtId="37" fontId="0" fillId="0" borderId="12" xfId="0" applyNumberFormat="1" applyBorder="1" applyAlignment="1">
      <alignment wrapText="1"/>
    </xf>
    <xf numFmtId="37" fontId="1" fillId="0" borderId="0" xfId="0" applyNumberFormat="1" applyFont="1" applyAlignment="1" applyProtection="1">
      <alignment horizontal="left" vertical="top" wrapText="1"/>
    </xf>
    <xf numFmtId="37" fontId="0" fillId="0" borderId="0" xfId="0" applyNumberFormat="1" applyAlignment="1">
      <alignment vertical="top" wrapText="1"/>
    </xf>
    <xf numFmtId="37" fontId="0" fillId="0" borderId="0" xfId="0" applyNumberFormat="1" applyAlignment="1">
      <alignment wrapText="1"/>
    </xf>
    <xf numFmtId="0" fontId="4" fillId="0" borderId="0" xfId="0" applyNumberFormat="1" applyFont="1" applyAlignment="1">
      <alignment horizontal="left" vertical="top" wrapText="1"/>
    </xf>
    <xf numFmtId="0" fontId="1" fillId="0" borderId="0" xfId="0" applyNumberFormat="1" applyFont="1" applyAlignment="1">
      <alignment wrapText="1"/>
    </xf>
    <xf numFmtId="0" fontId="1" fillId="0" borderId="12" xfId="0" applyNumberFormat="1" applyFont="1" applyBorder="1" applyAlignment="1">
      <alignment horizontal="left" vertical="top" wrapText="1"/>
    </xf>
    <xf numFmtId="0" fontId="0" fillId="0" borderId="12" xfId="0" applyNumberFormat="1" applyFont="1" applyBorder="1" applyAlignment="1">
      <alignment wrapText="1"/>
    </xf>
    <xf numFmtId="37" fontId="0" fillId="0" borderId="12" xfId="0" applyNumberFormat="1" applyFont="1" applyBorder="1" applyAlignment="1">
      <alignment wrapText="1"/>
    </xf>
    <xf numFmtId="0" fontId="1" fillId="0" borderId="0" xfId="0" applyNumberFormat="1" applyFont="1" applyBorder="1" applyAlignment="1">
      <alignment horizontal="left" vertical="top" wrapText="1"/>
    </xf>
    <xf numFmtId="0" fontId="0" fillId="0" borderId="0" xfId="0" applyNumberFormat="1" applyFont="1" applyBorder="1" applyAlignment="1">
      <alignment wrapText="1"/>
    </xf>
    <xf numFmtId="37" fontId="0" fillId="0" borderId="0" xfId="0" applyNumberFormat="1" applyFont="1" applyBorder="1" applyAlignment="1">
      <alignment wrapText="1"/>
    </xf>
    <xf numFmtId="37" fontId="0" fillId="0" borderId="0" xfId="0" applyNumberFormat="1" applyFont="1" applyAlignment="1">
      <alignment vertical="top" wrapText="1"/>
    </xf>
    <xf numFmtId="0" fontId="1" fillId="0" borderId="0" xfId="0" applyNumberFormat="1" applyFont="1" applyAlignment="1">
      <alignment horizontal="left" vertical="top" wrapText="1"/>
    </xf>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23'!$C$5:$F$5</c:f>
              <c:strCache>
                <c:ptCount val="4"/>
                <c:pt idx="0">
                  <c:v>First-Time Freshmen</c:v>
                </c:pt>
                <c:pt idx="1">
                  <c:v>Undergraduate</c:v>
                </c:pt>
                <c:pt idx="2">
                  <c:v>Graduate and Professional</c:v>
                </c:pt>
                <c:pt idx="3">
                  <c:v>Part-Time</c:v>
                </c:pt>
              </c:strCache>
            </c:strRef>
          </c:cat>
          <c:val>
            <c:numRef>
              <c:f>'Table 23'!$C$6:$F$6</c:f>
              <c:numCache>
                <c:formatCode>#,##0.0</c:formatCode>
                <c:ptCount val="4"/>
                <c:pt idx="0">
                  <c:v>-1.8206733885893298</c:v>
                </c:pt>
                <c:pt idx="1">
                  <c:v>5.3560206570958657</c:v>
                </c:pt>
                <c:pt idx="2">
                  <c:v>1.2481650005224589</c:v>
                </c:pt>
                <c:pt idx="3">
                  <c:v>2.9940504847483762</c:v>
                </c:pt>
              </c:numCache>
            </c:numRef>
          </c:val>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23'!$C$5:$F$5</c:f>
              <c:strCache>
                <c:ptCount val="4"/>
                <c:pt idx="0">
                  <c:v>First-Time Freshmen</c:v>
                </c:pt>
                <c:pt idx="1">
                  <c:v>Undergraduate</c:v>
                </c:pt>
                <c:pt idx="2">
                  <c:v>Graduate and Professional</c:v>
                </c:pt>
                <c:pt idx="3">
                  <c:v>Part-Time</c:v>
                </c:pt>
              </c:strCache>
            </c:strRef>
          </c:cat>
          <c:val>
            <c:numRef>
              <c:f>'Table 23'!$C$7:$F$7</c:f>
              <c:numCache>
                <c:formatCode>#,##0.0</c:formatCode>
                <c:ptCount val="4"/>
                <c:pt idx="0">
                  <c:v>7.0324067683501479</c:v>
                </c:pt>
                <c:pt idx="1">
                  <c:v>11.097276597167898</c:v>
                </c:pt>
                <c:pt idx="2">
                  <c:v>8.7938433595494807</c:v>
                </c:pt>
                <c:pt idx="3">
                  <c:v>10.677560430947274</c:v>
                </c:pt>
              </c:numCache>
            </c:numRef>
          </c:val>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23'!$C$5:$F$5</c:f>
              <c:strCache>
                <c:ptCount val="4"/>
                <c:pt idx="0">
                  <c:v>First-Time Freshmen</c:v>
                </c:pt>
                <c:pt idx="1">
                  <c:v>Undergraduate</c:v>
                </c:pt>
                <c:pt idx="2">
                  <c:v>Graduate and Professional</c:v>
                </c:pt>
                <c:pt idx="3">
                  <c:v>Part-Time</c:v>
                </c:pt>
              </c:strCache>
            </c:strRef>
          </c:cat>
          <c:val>
            <c:numRef>
              <c:f>'Table 23'!$C$13:$F$13</c:f>
              <c:numCache>
                <c:formatCode>#,##0.0</c:formatCode>
                <c:ptCount val="4"/>
                <c:pt idx="0">
                  <c:v>2.7633731249782483</c:v>
                </c:pt>
                <c:pt idx="1">
                  <c:v>10.08539938907149</c:v>
                </c:pt>
                <c:pt idx="2">
                  <c:v>6.3379389022689816</c:v>
                </c:pt>
                <c:pt idx="3">
                  <c:v>15.192422386537807</c:v>
                </c:pt>
              </c:numCache>
            </c:numRef>
          </c:val>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23'!$G$5:$J$5</c:f>
              <c:strCache>
                <c:ptCount val="4"/>
                <c:pt idx="0">
                  <c:v>First-Time Freshmen</c:v>
                </c:pt>
                <c:pt idx="1">
                  <c:v>Undergraduate</c:v>
                </c:pt>
                <c:pt idx="2">
                  <c:v>Graduate and Professional</c:v>
                </c:pt>
                <c:pt idx="3">
                  <c:v>Part-Time</c:v>
                </c:pt>
              </c:strCache>
            </c:strRef>
          </c:cat>
          <c:val>
            <c:numRef>
              <c:f>'Table 23'!$G$13:$J$13</c:f>
              <c:numCache>
                <c:formatCode>#,##0</c:formatCode>
                <c:ptCount val="4"/>
                <c:pt idx="0">
                  <c:v>2382</c:v>
                </c:pt>
                <c:pt idx="1">
                  <c:v>41700</c:v>
                </c:pt>
                <c:pt idx="2">
                  <c:v>4000</c:v>
                </c:pt>
                <c:pt idx="3">
                  <c:v>23690</c:v>
                </c:pt>
              </c:numCache>
            </c:numRef>
          </c:val>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24'!$C$5:$H$5</c:f>
              <c:strCache>
                <c:ptCount val="6"/>
                <c:pt idx="0">
                  <c:v>Women</c:v>
                </c:pt>
                <c:pt idx="1">
                  <c:v>Men</c:v>
                </c:pt>
                <c:pt idx="2">
                  <c:v>White</c:v>
                </c:pt>
                <c:pt idx="3">
                  <c:v>Black</c:v>
                </c:pt>
                <c:pt idx="4">
                  <c:v>Hispanic</c:v>
                </c:pt>
                <c:pt idx="5">
                  <c:v>Other2</c:v>
                </c:pt>
              </c:strCache>
            </c:strRef>
          </c:cat>
          <c:val>
            <c:numRef>
              <c:f>'Table 24'!$C$6:$H$6</c:f>
              <c:numCache>
                <c:formatCode>#,##0.0</c:formatCode>
                <c:ptCount val="6"/>
                <c:pt idx="0">
                  <c:v>3.4905422779258233</c:v>
                </c:pt>
                <c:pt idx="1">
                  <c:v>6.4703478673626869</c:v>
                </c:pt>
                <c:pt idx="2">
                  <c:v>-3.5422099757684742</c:v>
                </c:pt>
                <c:pt idx="3">
                  <c:v>9.3573074325079766</c:v>
                </c:pt>
                <c:pt idx="4">
                  <c:v>38.881203382475285</c:v>
                </c:pt>
                <c:pt idx="5">
                  <c:v>-1.5666449179837936</c:v>
                </c:pt>
              </c:numCache>
            </c:numRef>
          </c:val>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24'!$C$5:$H$5</c:f>
              <c:strCache>
                <c:ptCount val="6"/>
                <c:pt idx="0">
                  <c:v>Women</c:v>
                </c:pt>
                <c:pt idx="1">
                  <c:v>Men</c:v>
                </c:pt>
                <c:pt idx="2">
                  <c:v>White</c:v>
                </c:pt>
                <c:pt idx="3">
                  <c:v>Black</c:v>
                </c:pt>
                <c:pt idx="4">
                  <c:v>Hispanic</c:v>
                </c:pt>
                <c:pt idx="5">
                  <c:v>Other2</c:v>
                </c:pt>
              </c:strCache>
            </c:strRef>
          </c:cat>
          <c:val>
            <c:numRef>
              <c:f>'Table 24'!$C$7:$H$7</c:f>
              <c:numCache>
                <c:formatCode>#,##0.0</c:formatCode>
                <c:ptCount val="6"/>
                <c:pt idx="0">
                  <c:v>9.8758671098600139</c:v>
                </c:pt>
                <c:pt idx="1">
                  <c:v>12.069470763308896</c:v>
                </c:pt>
                <c:pt idx="2">
                  <c:v>-0.24910763330345914</c:v>
                </c:pt>
                <c:pt idx="3">
                  <c:v>15.094680085852326</c:v>
                </c:pt>
                <c:pt idx="4">
                  <c:v>43.632352545534445</c:v>
                </c:pt>
                <c:pt idx="5">
                  <c:v>9.1702743771323725</c:v>
                </c:pt>
              </c:numCache>
            </c:numRef>
          </c:val>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24'!$C$5:$H$5</c:f>
              <c:strCache>
                <c:ptCount val="6"/>
                <c:pt idx="0">
                  <c:v>Women</c:v>
                </c:pt>
                <c:pt idx="1">
                  <c:v>Men</c:v>
                </c:pt>
                <c:pt idx="2">
                  <c:v>White</c:v>
                </c:pt>
                <c:pt idx="3">
                  <c:v>Black</c:v>
                </c:pt>
                <c:pt idx="4">
                  <c:v>Hispanic</c:v>
                </c:pt>
                <c:pt idx="5">
                  <c:v>Other2</c:v>
                </c:pt>
              </c:strCache>
            </c:strRef>
          </c:cat>
          <c:val>
            <c:numRef>
              <c:f>'Table 24'!$C$13:$H$13</c:f>
              <c:numCache>
                <c:formatCode>#,##0.0</c:formatCode>
                <c:ptCount val="6"/>
                <c:pt idx="0">
                  <c:v>7.6539767599476063</c:v>
                </c:pt>
                <c:pt idx="1">
                  <c:v>12.462072632863086</c:v>
                </c:pt>
                <c:pt idx="2">
                  <c:v>-1.0362573281533443</c:v>
                </c:pt>
                <c:pt idx="3">
                  <c:v>15.937676507459809</c:v>
                </c:pt>
                <c:pt idx="4">
                  <c:v>88.360076149034541</c:v>
                </c:pt>
                <c:pt idx="5">
                  <c:v>20.355151159377751</c:v>
                </c:pt>
              </c:numCache>
            </c:numRef>
          </c:val>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layout/>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24'!$A$6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24'!$I$5:$N$5</c:f>
              <c:strCache>
                <c:ptCount val="6"/>
                <c:pt idx="0">
                  <c:v>Women</c:v>
                </c:pt>
                <c:pt idx="1">
                  <c:v>Men</c:v>
                </c:pt>
                <c:pt idx="2">
                  <c:v>White</c:v>
                </c:pt>
                <c:pt idx="3">
                  <c:v>Black</c:v>
                </c:pt>
                <c:pt idx="4">
                  <c:v>Hispanic</c:v>
                </c:pt>
                <c:pt idx="5">
                  <c:v>Other2</c:v>
                </c:pt>
              </c:strCache>
            </c:strRef>
          </c:cat>
          <c:val>
            <c:numRef>
              <c:f>'Table 24'!$I$12:$N$12</c:f>
              <c:numCache>
                <c:formatCode>#,##0</c:formatCode>
                <c:ptCount val="6"/>
                <c:pt idx="0">
                  <c:v>80022</c:v>
                </c:pt>
                <c:pt idx="1">
                  <c:v>68137</c:v>
                </c:pt>
                <c:pt idx="2">
                  <c:v>-3965</c:v>
                </c:pt>
                <c:pt idx="3">
                  <c:v>38587</c:v>
                </c:pt>
                <c:pt idx="4">
                  <c:v>66802</c:v>
                </c:pt>
                <c:pt idx="5">
                  <c:v>1050</c:v>
                </c:pt>
              </c:numCache>
            </c:numRef>
          </c:val>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25'!$A$6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25'!$C$5:$F$5</c:f>
              <c:strCache>
                <c:ptCount val="4"/>
                <c:pt idx="0">
                  <c:v>Four-Year</c:v>
                </c:pt>
                <c:pt idx="1">
                  <c:v>Two-Year</c:v>
                </c:pt>
                <c:pt idx="2">
                  <c:v>Predominantly Black2</c:v>
                </c:pt>
                <c:pt idx="3">
                  <c:v>Historically Black2</c:v>
                </c:pt>
              </c:strCache>
            </c:strRef>
          </c:cat>
          <c:val>
            <c:numRef>
              <c:f>'Table 25'!$C$6:$F$6</c:f>
              <c:numCache>
                <c:formatCode>#,##0.0</c:formatCode>
                <c:ptCount val="4"/>
                <c:pt idx="0">
                  <c:v>0.46439197388379888</c:v>
                </c:pt>
                <c:pt idx="1">
                  <c:v>11.926314898859705</c:v>
                </c:pt>
                <c:pt idx="2">
                  <c:v>0.56804457733985225</c:v>
                </c:pt>
                <c:pt idx="3">
                  <c:v>-3.1388875441738877</c:v>
                </c:pt>
              </c:numCache>
            </c:numRef>
          </c:val>
        </c:ser>
        <c:ser>
          <c:idx val="1"/>
          <c:order val="1"/>
          <c:tx>
            <c:strRef>
              <c:f>'Table 25'!$A$7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25'!$C$5:$F$5</c:f>
              <c:strCache>
                <c:ptCount val="4"/>
                <c:pt idx="0">
                  <c:v>Four-Year</c:v>
                </c:pt>
                <c:pt idx="1">
                  <c:v>Two-Year</c:v>
                </c:pt>
                <c:pt idx="2">
                  <c:v>Predominantly Black2</c:v>
                </c:pt>
                <c:pt idx="3">
                  <c:v>Historically Black2</c:v>
                </c:pt>
              </c:strCache>
            </c:strRef>
          </c:cat>
          <c:val>
            <c:numRef>
              <c:f>'Table 25'!$C$7:$F$7</c:f>
              <c:numCache>
                <c:formatCode>#,##0.0</c:formatCode>
                <c:ptCount val="4"/>
                <c:pt idx="0">
                  <c:v>6.0969668260241905</c:v>
                </c:pt>
                <c:pt idx="1">
                  <c:v>18.336290647859364</c:v>
                </c:pt>
                <c:pt idx="2">
                  <c:v>15.809058160762104</c:v>
                </c:pt>
                <c:pt idx="3">
                  <c:v>-2.6595575080155176</c:v>
                </c:pt>
              </c:numCache>
            </c:numRef>
          </c:val>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25'!$C$5:$F$5</c:f>
              <c:strCache>
                <c:ptCount val="4"/>
                <c:pt idx="0">
                  <c:v>Four-Year</c:v>
                </c:pt>
                <c:pt idx="1">
                  <c:v>Two-Year</c:v>
                </c:pt>
                <c:pt idx="2">
                  <c:v>Predominantly Black2</c:v>
                </c:pt>
                <c:pt idx="3">
                  <c:v>Historically Black2</c:v>
                </c:pt>
              </c:strCache>
            </c:strRef>
          </c:cat>
          <c:val>
            <c:numRef>
              <c:f>'Table 25'!$C$13:$F$13</c:f>
              <c:numCache>
                <c:formatCode>#,##0.0</c:formatCode>
                <c:ptCount val="4"/>
                <c:pt idx="0">
                  <c:v>6.5041250850096777</c:v>
                </c:pt>
                <c:pt idx="1">
                  <c:v>16.201242596525478</c:v>
                </c:pt>
                <c:pt idx="2">
                  <c:v>7.0705700102898099</c:v>
                </c:pt>
                <c:pt idx="3">
                  <c:v>1.6864663405543909</c:v>
                </c:pt>
              </c:numCache>
            </c:numRef>
          </c:val>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25'!$G$5:$J$5</c:f>
              <c:strCache>
                <c:ptCount val="4"/>
                <c:pt idx="0">
                  <c:v>Four-Year</c:v>
                </c:pt>
                <c:pt idx="1">
                  <c:v>Two-Year</c:v>
                </c:pt>
                <c:pt idx="2">
                  <c:v>Predominantly Black2</c:v>
                </c:pt>
                <c:pt idx="3">
                  <c:v>Historically Black2</c:v>
                </c:pt>
              </c:strCache>
            </c:strRef>
          </c:cat>
          <c:val>
            <c:numRef>
              <c:f>'Table 25'!$G$13:$J$13</c:f>
              <c:numCache>
                <c:formatCode>#,##0</c:formatCode>
                <c:ptCount val="4"/>
                <c:pt idx="0">
                  <c:v>21136</c:v>
                </c:pt>
                <c:pt idx="1">
                  <c:v>24564</c:v>
                </c:pt>
                <c:pt idx="2">
                  <c:v>6253</c:v>
                </c:pt>
                <c:pt idx="3">
                  <c:v>362</c:v>
                </c:pt>
              </c:numCache>
            </c:numRef>
          </c:val>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752474</xdr:colOff>
      <xdr:row>3</xdr:row>
      <xdr:rowOff>0</xdr:rowOff>
    </xdr:from>
    <xdr:to>
      <xdr:col>13</xdr:col>
      <xdr:colOff>771524</xdr:colOff>
      <xdr:row>24</xdr:row>
      <xdr:rowOff>76200</xdr:rowOff>
    </xdr:to>
    <xdr:graphicFrame macro="">
      <xdr:nvGraphicFramePr>
        <xdr:cNvPr id="11164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xdr:row>
      <xdr:rowOff>0</xdr:rowOff>
    </xdr:from>
    <xdr:to>
      <xdr:col>18</xdr:col>
      <xdr:colOff>9525</xdr:colOff>
      <xdr:row>24</xdr:row>
      <xdr:rowOff>76200</xdr:rowOff>
    </xdr:to>
    <xdr:graphicFrame macro="">
      <xdr:nvGraphicFramePr>
        <xdr:cNvPr id="11164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381000</xdr:colOff>
      <xdr:row>28</xdr:row>
      <xdr:rowOff>14287</xdr:rowOff>
    </xdr:from>
    <xdr:to>
      <xdr:col>15</xdr:col>
      <xdr:colOff>474207</xdr:colOff>
      <xdr:row>37</xdr:row>
      <xdr:rowOff>85724</xdr:rowOff>
    </xdr:to>
    <xdr:sp macro="" textlink="">
      <xdr:nvSpPr>
        <xdr:cNvPr id="5" name="Oval Callout 4"/>
        <xdr:cNvSpPr/>
      </xdr:nvSpPr>
      <xdr:spPr>
        <a:xfrm>
          <a:off x="9734550" y="4967287"/>
          <a:ext cx="1779132" cy="15287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678656</xdr:colOff>
      <xdr:row>3</xdr:row>
      <xdr:rowOff>10584</xdr:rowOff>
    </xdr:from>
    <xdr:to>
      <xdr:col>19</xdr:col>
      <xdr:colOff>9524</xdr:colOff>
      <xdr:row>24</xdr:row>
      <xdr:rowOff>134409</xdr:rowOff>
    </xdr:to>
    <xdr:graphicFrame macro="">
      <xdr:nvGraphicFramePr>
        <xdr:cNvPr id="112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635000</xdr:colOff>
      <xdr:row>29</xdr:row>
      <xdr:rowOff>48947</xdr:rowOff>
    </xdr:from>
    <xdr:to>
      <xdr:col>17</xdr:col>
      <xdr:colOff>758030</xdr:colOff>
      <xdr:row>38</xdr:row>
      <xdr:rowOff>164042</xdr:rowOff>
    </xdr:to>
    <xdr:sp macro="" textlink="">
      <xdr:nvSpPr>
        <xdr:cNvPr id="5" name="Oval Callout 4"/>
        <xdr:cNvSpPr/>
      </xdr:nvSpPr>
      <xdr:spPr>
        <a:xfrm>
          <a:off x="8933656" y="4990041"/>
          <a:ext cx="2230437" cy="161528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2</xdr:row>
      <xdr:rowOff>161925</xdr:rowOff>
    </xdr:from>
    <xdr:to>
      <xdr:col>23</xdr:col>
      <xdr:colOff>28575</xdr:colOff>
      <xdr:row>24</xdr:row>
      <xdr:rowOff>123825</xdr:rowOff>
    </xdr:to>
    <xdr:graphicFrame macro="">
      <xdr:nvGraphicFramePr>
        <xdr:cNvPr id="112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3176</xdr:rowOff>
    </xdr:from>
    <xdr:to>
      <xdr:col>14</xdr:col>
      <xdr:colOff>21166</xdr:colOff>
      <xdr:row>24</xdr:row>
      <xdr:rowOff>84666</xdr:rowOff>
    </xdr:to>
    <xdr:graphicFrame macro="">
      <xdr:nvGraphicFramePr>
        <xdr:cNvPr id="1341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137584</xdr:colOff>
      <xdr:row>25</xdr:row>
      <xdr:rowOff>127001</xdr:rowOff>
    </xdr:from>
    <xdr:to>
      <xdr:col>12</xdr:col>
      <xdr:colOff>372872</xdr:colOff>
      <xdr:row>34</xdr:row>
      <xdr:rowOff>63500</xdr:rowOff>
    </xdr:to>
    <xdr:sp macro="" textlink="">
      <xdr:nvSpPr>
        <xdr:cNvPr id="4" name="Oval Callout 3"/>
        <xdr:cNvSpPr/>
      </xdr:nvSpPr>
      <xdr:spPr>
        <a:xfrm>
          <a:off x="7745678" y="4544220"/>
          <a:ext cx="2509382" cy="1436686"/>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15</xdr:col>
      <xdr:colOff>21168</xdr:colOff>
      <xdr:row>3</xdr:row>
      <xdr:rowOff>0</xdr:rowOff>
    </xdr:from>
    <xdr:to>
      <xdr:col>17</xdr:col>
      <xdr:colOff>994834</xdr:colOff>
      <xdr:row>24</xdr:row>
      <xdr:rowOff>52916</xdr:rowOff>
    </xdr:to>
    <xdr:graphicFrame macro="">
      <xdr:nvGraphicFramePr>
        <xdr:cNvPr id="1341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5_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5_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15_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15_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15_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15_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15_3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15_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row r="4">
          <cell r="AO4">
            <v>7197873</v>
          </cell>
          <cell r="AT4">
            <v>8056314</v>
          </cell>
        </row>
        <row r="5">
          <cell r="AO5">
            <v>2409844</v>
          </cell>
          <cell r="AT5">
            <v>2851720</v>
          </cell>
        </row>
        <row r="7">
          <cell r="AO7">
            <v>84838</v>
          </cell>
          <cell r="AT7">
            <v>93316</v>
          </cell>
        </row>
        <row r="8">
          <cell r="AO8">
            <v>61998</v>
          </cell>
          <cell r="AT8">
            <v>58322</v>
          </cell>
        </row>
        <row r="9">
          <cell r="AO9">
            <v>15138</v>
          </cell>
          <cell r="AT9">
            <v>14686</v>
          </cell>
        </row>
        <row r="10">
          <cell r="AO10">
            <v>429520</v>
          </cell>
          <cell r="AT10">
            <v>530593</v>
          </cell>
        </row>
        <row r="11">
          <cell r="AO11">
            <v>151618</v>
          </cell>
          <cell r="AT11">
            <v>176182</v>
          </cell>
        </row>
        <row r="12">
          <cell r="AO12">
            <v>96542</v>
          </cell>
          <cell r="AT12">
            <v>101661</v>
          </cell>
        </row>
        <row r="13">
          <cell r="AO13">
            <v>68671</v>
          </cell>
          <cell r="AT13">
            <v>83464</v>
          </cell>
        </row>
        <row r="14">
          <cell r="AO14">
            <v>130941</v>
          </cell>
          <cell r="AT14">
            <v>143142</v>
          </cell>
        </row>
        <row r="15">
          <cell r="AO15">
            <v>75190</v>
          </cell>
          <cell r="AT15">
            <v>77852</v>
          </cell>
        </row>
        <row r="16">
          <cell r="AO16">
            <v>221353</v>
          </cell>
          <cell r="AT16">
            <v>255838</v>
          </cell>
        </row>
        <row r="17">
          <cell r="AO17">
            <v>68099</v>
          </cell>
          <cell r="AT17">
            <v>82097</v>
          </cell>
        </row>
        <row r="18">
          <cell r="AO18">
            <v>92214</v>
          </cell>
          <cell r="AT18">
            <v>108551</v>
          </cell>
        </row>
        <row r="19">
          <cell r="AO19">
            <v>93050</v>
          </cell>
          <cell r="AT19">
            <v>106838</v>
          </cell>
        </row>
        <row r="20">
          <cell r="AO20">
            <v>615036</v>
          </cell>
          <cell r="AT20">
            <v>778738</v>
          </cell>
        </row>
        <row r="21">
          <cell r="AO21">
            <v>183185</v>
          </cell>
          <cell r="AT21">
            <v>210360</v>
          </cell>
        </row>
        <row r="22">
          <cell r="AO22">
            <v>22451</v>
          </cell>
          <cell r="AT22">
            <v>30080</v>
          </cell>
        </row>
        <row r="23">
          <cell r="AO23">
            <v>2464854</v>
          </cell>
          <cell r="AT23">
            <v>2528901</v>
          </cell>
        </row>
        <row r="25">
          <cell r="AO25">
            <v>989</v>
          </cell>
          <cell r="AT25">
            <v>4696</v>
          </cell>
        </row>
        <row r="26">
          <cell r="AO26">
            <v>216469</v>
          </cell>
          <cell r="AT26">
            <v>230180</v>
          </cell>
        </row>
        <row r="27">
          <cell r="AO27">
            <v>1633639</v>
          </cell>
          <cell r="AT27">
            <v>1577310</v>
          </cell>
        </row>
        <row r="28">
          <cell r="AO28">
            <v>92063</v>
          </cell>
          <cell r="AT28">
            <v>115032</v>
          </cell>
        </row>
        <row r="29">
          <cell r="AO29">
            <v>26227</v>
          </cell>
          <cell r="AT29">
            <v>35352</v>
          </cell>
        </row>
        <row r="30">
          <cell r="AO30">
            <v>13972</v>
          </cell>
          <cell r="AT30">
            <v>26316</v>
          </cell>
        </row>
        <row r="31">
          <cell r="AO31">
            <v>9889</v>
          </cell>
          <cell r="AT31">
            <v>9996</v>
          </cell>
        </row>
        <row r="32">
          <cell r="AO32">
            <v>59516</v>
          </cell>
          <cell r="AT32">
            <v>60659</v>
          </cell>
        </row>
        <row r="33">
          <cell r="AO33">
            <v>75976</v>
          </cell>
          <cell r="AT33">
            <v>87961</v>
          </cell>
        </row>
        <row r="34">
          <cell r="AO34">
            <v>96350</v>
          </cell>
          <cell r="AT34">
            <v>109885</v>
          </cell>
        </row>
        <row r="35">
          <cell r="AO35">
            <v>45073</v>
          </cell>
          <cell r="AT35">
            <v>53879</v>
          </cell>
        </row>
        <row r="36">
          <cell r="AO36">
            <v>170980</v>
          </cell>
          <cell r="AT36">
            <v>193329</v>
          </cell>
        </row>
        <row r="37">
          <cell r="AO37">
            <v>23711</v>
          </cell>
          <cell r="AT37">
            <v>24306</v>
          </cell>
        </row>
        <row r="38">
          <cell r="AO38">
            <v>1463069</v>
          </cell>
          <cell r="AT38">
            <v>1703244</v>
          </cell>
        </row>
        <row r="40">
          <cell r="AO40">
            <v>366669</v>
          </cell>
          <cell r="AT40">
            <v>368332</v>
          </cell>
        </row>
        <row r="41">
          <cell r="AO41">
            <v>89613</v>
          </cell>
          <cell r="AT41">
            <v>132544</v>
          </cell>
        </row>
        <row r="42">
          <cell r="AO42">
            <v>88400</v>
          </cell>
          <cell r="AT42">
            <v>101356</v>
          </cell>
        </row>
        <row r="43">
          <cell r="AO43">
            <v>76862</v>
          </cell>
          <cell r="AT43">
            <v>93531</v>
          </cell>
        </row>
        <row r="44">
          <cell r="AO44">
            <v>238506</v>
          </cell>
          <cell r="AT44">
            <v>259573</v>
          </cell>
        </row>
        <row r="45">
          <cell r="AO45">
            <v>126350</v>
          </cell>
          <cell r="AT45">
            <v>144837</v>
          </cell>
        </row>
        <row r="46">
          <cell r="AO46">
            <v>102354</v>
          </cell>
          <cell r="AT46">
            <v>126343</v>
          </cell>
        </row>
        <row r="47">
          <cell r="AO47">
            <v>44025</v>
          </cell>
          <cell r="AT47">
            <v>45485</v>
          </cell>
        </row>
        <row r="48">
          <cell r="AO48">
            <v>6612</v>
          </cell>
          <cell r="AT48">
            <v>13835</v>
          </cell>
        </row>
        <row r="49">
          <cell r="AO49">
            <v>211429</v>
          </cell>
          <cell r="AT49">
            <v>272613</v>
          </cell>
        </row>
        <row r="50">
          <cell r="AO50">
            <v>5577</v>
          </cell>
          <cell r="AT50">
            <v>10859</v>
          </cell>
        </row>
        <row r="51">
          <cell r="AO51">
            <v>106672</v>
          </cell>
          <cell r="AT51">
            <v>133936</v>
          </cell>
        </row>
        <row r="52">
          <cell r="AO52">
            <v>860106</v>
          </cell>
          <cell r="AT52">
            <v>971928</v>
          </cell>
        </row>
        <row r="54">
          <cell r="AO54">
            <v>53625</v>
          </cell>
          <cell r="AT54">
            <v>66809</v>
          </cell>
        </row>
        <row r="55">
          <cell r="AO55">
            <v>16547</v>
          </cell>
          <cell r="AT55">
            <v>20900</v>
          </cell>
        </row>
        <row r="56">
          <cell r="AO56">
            <v>97270</v>
          </cell>
          <cell r="AT56">
            <v>112358</v>
          </cell>
        </row>
        <row r="57">
          <cell r="AO57">
            <v>13390</v>
          </cell>
          <cell r="AT57">
            <v>17157</v>
          </cell>
        </row>
        <row r="58">
          <cell r="AO58">
            <v>165416</v>
          </cell>
          <cell r="AT58">
            <v>175664</v>
          </cell>
        </row>
        <row r="59">
          <cell r="AO59">
            <v>317633</v>
          </cell>
          <cell r="AT59">
            <v>366363</v>
          </cell>
        </row>
        <row r="60">
          <cell r="AO60">
            <v>172161</v>
          </cell>
          <cell r="AT60">
            <v>185556</v>
          </cell>
        </row>
        <row r="61">
          <cell r="AO61">
            <v>17846</v>
          </cell>
          <cell r="AT61">
            <v>17699</v>
          </cell>
        </row>
        <row r="62">
          <cell r="AO62">
            <v>6218</v>
          </cell>
          <cell r="AT62">
            <v>9422</v>
          </cell>
        </row>
        <row r="63">
          <cell r="AO63"/>
          <cell r="AT63">
            <v>521</v>
          </cell>
        </row>
      </sheetData>
      <sheetData sheetId="9"/>
      <sheetData sheetId="10"/>
      <sheetData sheetId="11"/>
      <sheetData sheetId="12"/>
      <sheetData sheetId="13"/>
      <sheetData sheetId="14"/>
      <sheetData sheetId="15"/>
      <sheetData sheetId="16"/>
      <sheetData sheetId="17"/>
      <sheetData sheetId="18"/>
      <sheetData sheetId="19"/>
      <sheetData sheetId="20">
        <row r="4">
          <cell r="AN4">
            <v>11885649</v>
          </cell>
          <cell r="AS4">
            <v>11940845</v>
          </cell>
        </row>
        <row r="5">
          <cell r="AN5">
            <v>3778715</v>
          </cell>
          <cell r="AS5">
            <v>4009102</v>
          </cell>
        </row>
        <row r="7">
          <cell r="AN7">
            <v>226103</v>
          </cell>
          <cell r="AS7">
            <v>212396</v>
          </cell>
        </row>
        <row r="8">
          <cell r="AN8">
            <v>96376</v>
          </cell>
          <cell r="AS8">
            <v>113902</v>
          </cell>
        </row>
        <row r="9">
          <cell r="AN9">
            <v>37950</v>
          </cell>
          <cell r="AS9">
            <v>44929</v>
          </cell>
        </row>
        <row r="10">
          <cell r="AN10">
            <v>543179</v>
          </cell>
          <cell r="AS10">
            <v>590265</v>
          </cell>
        </row>
        <row r="11">
          <cell r="AN11">
            <v>324963</v>
          </cell>
          <cell r="AS11">
            <v>346099</v>
          </cell>
        </row>
        <row r="12">
          <cell r="AN12">
            <v>161041</v>
          </cell>
          <cell r="AS12">
            <v>169617</v>
          </cell>
        </row>
        <row r="13">
          <cell r="AN13">
            <v>167704</v>
          </cell>
          <cell r="AS13">
            <v>168423</v>
          </cell>
        </row>
        <row r="14">
          <cell r="AN14">
            <v>207973</v>
          </cell>
          <cell r="AS14">
            <v>220629</v>
          </cell>
        </row>
        <row r="15">
          <cell r="AN15">
            <v>85251</v>
          </cell>
          <cell r="AS15">
            <v>95782</v>
          </cell>
        </row>
        <row r="16">
          <cell r="AN16">
            <v>307624</v>
          </cell>
          <cell r="AS16">
            <v>319360</v>
          </cell>
        </row>
        <row r="17">
          <cell r="AN17">
            <v>138658</v>
          </cell>
          <cell r="AS17">
            <v>138800</v>
          </cell>
        </row>
        <row r="18">
          <cell r="AN18">
            <v>138481</v>
          </cell>
          <cell r="AS18">
            <v>149293</v>
          </cell>
        </row>
        <row r="19">
          <cell r="AN19">
            <v>214560</v>
          </cell>
          <cell r="AS19">
            <v>231359</v>
          </cell>
        </row>
        <row r="20">
          <cell r="AN20">
            <v>712112</v>
          </cell>
          <cell r="AS20">
            <v>762401</v>
          </cell>
        </row>
        <row r="21">
          <cell r="AN21">
            <v>317611</v>
          </cell>
          <cell r="AS21">
            <v>373395</v>
          </cell>
        </row>
        <row r="22">
          <cell r="AN22">
            <v>99129</v>
          </cell>
          <cell r="AS22">
            <v>72452</v>
          </cell>
        </row>
        <row r="23">
          <cell r="AN23">
            <v>2545053</v>
          </cell>
          <cell r="AS23">
            <v>2506108</v>
          </cell>
        </row>
        <row r="25">
          <cell r="AN25">
            <v>29728</v>
          </cell>
          <cell r="AS25">
            <v>30194</v>
          </cell>
        </row>
        <row r="26">
          <cell r="AN26">
            <v>487776</v>
          </cell>
          <cell r="AS26">
            <v>440110</v>
          </cell>
        </row>
        <row r="27">
          <cell r="AN27">
            <v>1018602</v>
          </cell>
          <cell r="AS27">
            <v>1048379</v>
          </cell>
        </row>
        <row r="28">
          <cell r="AN28">
            <v>233169</v>
          </cell>
          <cell r="AS28">
            <v>212048</v>
          </cell>
        </row>
        <row r="29">
          <cell r="AN29">
            <v>43877</v>
          </cell>
          <cell r="AS29">
            <v>41082</v>
          </cell>
        </row>
        <row r="30">
          <cell r="AN30">
            <v>66484</v>
          </cell>
          <cell r="AS30">
            <v>83002</v>
          </cell>
        </row>
        <row r="31">
          <cell r="AN31">
            <v>37951</v>
          </cell>
          <cell r="AS31">
            <v>42781</v>
          </cell>
        </row>
        <row r="32">
          <cell r="AN32">
            <v>60974</v>
          </cell>
          <cell r="AS32">
            <v>56079</v>
          </cell>
        </row>
        <row r="33">
          <cell r="AN33">
            <v>66437</v>
          </cell>
          <cell r="AS33">
            <v>65494</v>
          </cell>
        </row>
        <row r="34">
          <cell r="AN34">
            <v>124124</v>
          </cell>
          <cell r="AS34">
            <v>140834</v>
          </cell>
        </row>
        <row r="35">
          <cell r="AN35">
            <v>172151</v>
          </cell>
          <cell r="AS35">
            <v>163279</v>
          </cell>
        </row>
        <row r="36">
          <cell r="AN36">
            <v>191555</v>
          </cell>
          <cell r="AS36">
            <v>170048</v>
          </cell>
        </row>
        <row r="37">
          <cell r="AN37">
            <v>12225</v>
          </cell>
          <cell r="AS37">
            <v>12778</v>
          </cell>
        </row>
        <row r="38">
          <cell r="AN38">
            <v>2982963</v>
          </cell>
          <cell r="AS38">
            <v>2862521</v>
          </cell>
        </row>
        <row r="40">
          <cell r="AN40">
            <v>492573</v>
          </cell>
          <cell r="AS40">
            <v>462937</v>
          </cell>
        </row>
        <row r="41">
          <cell r="AN41">
            <v>312343</v>
          </cell>
          <cell r="AS41">
            <v>311820</v>
          </cell>
        </row>
        <row r="42">
          <cell r="AN42">
            <v>198491</v>
          </cell>
          <cell r="AS42">
            <v>238382</v>
          </cell>
        </row>
        <row r="43">
          <cell r="AN43">
            <v>122129</v>
          </cell>
          <cell r="AS43">
            <v>121866</v>
          </cell>
        </row>
        <row r="44">
          <cell r="AN44">
            <v>414293</v>
          </cell>
          <cell r="AS44">
            <v>384019</v>
          </cell>
        </row>
        <row r="45">
          <cell r="AN45">
            <v>284705</v>
          </cell>
          <cell r="AS45">
            <v>211631</v>
          </cell>
        </row>
        <row r="46">
          <cell r="AN46">
            <v>294055</v>
          </cell>
          <cell r="AS46">
            <v>298791</v>
          </cell>
        </row>
        <row r="47">
          <cell r="AN47">
            <v>86433</v>
          </cell>
          <cell r="AS47">
            <v>92458</v>
          </cell>
        </row>
        <row r="48">
          <cell r="AN48">
            <v>44715</v>
          </cell>
          <cell r="AS48">
            <v>41228</v>
          </cell>
        </row>
        <row r="49">
          <cell r="AN49">
            <v>442156</v>
          </cell>
          <cell r="AS49">
            <v>425034</v>
          </cell>
        </row>
        <row r="50">
          <cell r="AN50">
            <v>44867</v>
          </cell>
          <cell r="AS50">
            <v>44270</v>
          </cell>
        </row>
        <row r="51">
          <cell r="AN51">
            <v>246203</v>
          </cell>
          <cell r="AS51">
            <v>230085</v>
          </cell>
        </row>
        <row r="52">
          <cell r="AN52">
            <v>2452808</v>
          </cell>
          <cell r="AS52">
            <v>2474378</v>
          </cell>
        </row>
        <row r="54">
          <cell r="AN54">
            <v>130553</v>
          </cell>
          <cell r="AS54">
            <v>132577</v>
          </cell>
        </row>
        <row r="55">
          <cell r="AN55">
            <v>51249</v>
          </cell>
          <cell r="AS55">
            <v>49949</v>
          </cell>
        </row>
        <row r="56">
          <cell r="AN56">
            <v>379786</v>
          </cell>
          <cell r="AS56">
            <v>400505</v>
          </cell>
        </row>
        <row r="57">
          <cell r="AN57">
            <v>58349</v>
          </cell>
          <cell r="AS57">
            <v>75283</v>
          </cell>
        </row>
        <row r="58">
          <cell r="AN58">
            <v>244744</v>
          </cell>
          <cell r="AS58">
            <v>261275</v>
          </cell>
        </row>
        <row r="59">
          <cell r="AN59">
            <v>917225</v>
          </cell>
          <cell r="AS59">
            <v>895830</v>
          </cell>
        </row>
        <row r="60">
          <cell r="AN60">
            <v>568127</v>
          </cell>
          <cell r="AS60">
            <v>559221</v>
          </cell>
        </row>
        <row r="61">
          <cell r="AN61">
            <v>66047</v>
          </cell>
          <cell r="AS61">
            <v>65626</v>
          </cell>
        </row>
        <row r="62">
          <cell r="AN62">
            <v>36728</v>
          </cell>
          <cell r="AS62">
            <v>34112</v>
          </cell>
        </row>
        <row r="63">
          <cell r="AN63">
            <v>126110</v>
          </cell>
          <cell r="AS63">
            <v>88736</v>
          </cell>
        </row>
      </sheetData>
      <sheetData sheetId="21"/>
      <sheetData sheetId="22">
        <row r="4">
          <cell r="AC4">
            <v>16350217</v>
          </cell>
          <cell r="AH4">
            <v>17225938</v>
          </cell>
        </row>
        <row r="5">
          <cell r="AC5">
            <v>5381870</v>
          </cell>
          <cell r="AH5">
            <v>5979111</v>
          </cell>
        </row>
        <row r="7">
          <cell r="AC7">
            <v>268000</v>
          </cell>
          <cell r="AH7">
            <v>261188</v>
          </cell>
        </row>
        <row r="8">
          <cell r="AC8">
            <v>141881</v>
          </cell>
          <cell r="AH8">
            <v>153640</v>
          </cell>
        </row>
        <row r="9">
          <cell r="AC9">
            <v>43576</v>
          </cell>
          <cell r="AH9">
            <v>48226</v>
          </cell>
        </row>
        <row r="10">
          <cell r="AC10">
            <v>853662</v>
          </cell>
          <cell r="AH10">
            <v>994164</v>
          </cell>
        </row>
        <row r="11">
          <cell r="AC11">
            <v>413469</v>
          </cell>
          <cell r="AH11">
            <v>455169</v>
          </cell>
        </row>
        <row r="12">
          <cell r="AC12">
            <v>226816</v>
          </cell>
          <cell r="AH12">
            <v>237369</v>
          </cell>
        </row>
        <row r="13">
          <cell r="AC13">
            <v>205841</v>
          </cell>
          <cell r="AH13">
            <v>221120</v>
          </cell>
        </row>
        <row r="14">
          <cell r="AC14">
            <v>271725</v>
          </cell>
          <cell r="AH14">
            <v>294381</v>
          </cell>
        </row>
        <row r="15">
          <cell r="AC15">
            <v>142317</v>
          </cell>
          <cell r="AH15">
            <v>152076</v>
          </cell>
        </row>
        <row r="16">
          <cell r="AC16">
            <v>464984</v>
          </cell>
          <cell r="AH16">
            <v>503532</v>
          </cell>
        </row>
        <row r="17">
          <cell r="AC17">
            <v>182340</v>
          </cell>
          <cell r="AH17">
            <v>194723</v>
          </cell>
        </row>
        <row r="18">
          <cell r="AC18">
            <v>205417</v>
          </cell>
          <cell r="AH18">
            <v>232089</v>
          </cell>
        </row>
        <row r="19">
          <cell r="AC19">
            <v>264236</v>
          </cell>
          <cell r="AH19">
            <v>290530</v>
          </cell>
        </row>
        <row r="20">
          <cell r="AC20">
            <v>1169269</v>
          </cell>
          <cell r="AH20">
            <v>1364096</v>
          </cell>
        </row>
        <row r="21">
          <cell r="AC21">
            <v>422398</v>
          </cell>
          <cell r="AH21">
            <v>487858</v>
          </cell>
        </row>
        <row r="22">
          <cell r="AC22">
            <v>105939</v>
          </cell>
          <cell r="AH22">
            <v>88950</v>
          </cell>
        </row>
        <row r="23">
          <cell r="AC23">
            <v>4448876</v>
          </cell>
          <cell r="AH23">
            <v>4483155</v>
          </cell>
        </row>
        <row r="25">
          <cell r="AC25">
            <v>28121</v>
          </cell>
          <cell r="AH25">
            <v>32097</v>
          </cell>
        </row>
        <row r="26">
          <cell r="AC26">
            <v>595335</v>
          </cell>
          <cell r="AH26">
            <v>570255</v>
          </cell>
        </row>
        <row r="27">
          <cell r="AC27">
            <v>2384604</v>
          </cell>
          <cell r="AH27">
            <v>2364568</v>
          </cell>
        </row>
        <row r="28">
          <cell r="AC28">
            <v>273967</v>
          </cell>
          <cell r="AH28">
            <v>275017</v>
          </cell>
        </row>
        <row r="29">
          <cell r="AC29">
            <v>60698</v>
          </cell>
          <cell r="AH29">
            <v>67683</v>
          </cell>
        </row>
        <row r="30">
          <cell r="AC30">
            <v>72982</v>
          </cell>
          <cell r="AH30">
            <v>101162</v>
          </cell>
        </row>
        <row r="31">
          <cell r="AC31">
            <v>43280</v>
          </cell>
          <cell r="AH31">
            <v>47903</v>
          </cell>
        </row>
        <row r="32">
          <cell r="AC32">
            <v>108077</v>
          </cell>
          <cell r="AH32">
            <v>105501</v>
          </cell>
        </row>
        <row r="33">
          <cell r="AC33">
            <v>128635</v>
          </cell>
          <cell r="AH33">
            <v>138898</v>
          </cell>
        </row>
        <row r="34">
          <cell r="AC34">
            <v>192991</v>
          </cell>
          <cell r="AH34">
            <v>219161</v>
          </cell>
        </row>
        <row r="35">
          <cell r="AC35">
            <v>196389</v>
          </cell>
          <cell r="AH35">
            <v>198832</v>
          </cell>
        </row>
        <row r="36">
          <cell r="AC36">
            <v>330387</v>
          </cell>
          <cell r="AH36">
            <v>327655</v>
          </cell>
        </row>
        <row r="37">
          <cell r="AC37">
            <v>33410</v>
          </cell>
          <cell r="AH37">
            <v>34423</v>
          </cell>
        </row>
        <row r="38">
          <cell r="AC38">
            <v>3754268</v>
          </cell>
          <cell r="AH38">
            <v>3912916</v>
          </cell>
        </row>
        <row r="40">
          <cell r="AC40">
            <v>709773</v>
          </cell>
          <cell r="AH40">
            <v>683994</v>
          </cell>
        </row>
        <row r="41">
          <cell r="AC41">
            <v>349102</v>
          </cell>
          <cell r="AH41">
            <v>389805</v>
          </cell>
        </row>
        <row r="42">
          <cell r="AC42">
            <v>254914</v>
          </cell>
          <cell r="AH42">
            <v>293677</v>
          </cell>
        </row>
        <row r="43">
          <cell r="AC43">
            <v>172391</v>
          </cell>
          <cell r="AH43">
            <v>189397</v>
          </cell>
        </row>
        <row r="44">
          <cell r="AC44">
            <v>561891</v>
          </cell>
          <cell r="AH44">
            <v>557770</v>
          </cell>
        </row>
        <row r="45">
          <cell r="AC45">
            <v>309679</v>
          </cell>
          <cell r="AH45">
            <v>310173</v>
          </cell>
        </row>
        <row r="46">
          <cell r="AC46">
            <v>321054</v>
          </cell>
          <cell r="AH46">
            <v>348140</v>
          </cell>
        </row>
        <row r="47">
          <cell r="AC47">
            <v>109718</v>
          </cell>
          <cell r="AH47">
            <v>113432</v>
          </cell>
        </row>
        <row r="48">
          <cell r="AC48">
            <v>45390</v>
          </cell>
          <cell r="AH48">
            <v>47592</v>
          </cell>
        </row>
        <row r="49">
          <cell r="AC49">
            <v>564461</v>
          </cell>
          <cell r="AH49">
            <v>606625</v>
          </cell>
        </row>
        <row r="50">
          <cell r="AC50">
            <v>43997</v>
          </cell>
          <cell r="AH50">
            <v>48190</v>
          </cell>
        </row>
        <row r="51">
          <cell r="AC51">
            <v>311898</v>
          </cell>
          <cell r="AH51">
            <v>324121</v>
          </cell>
        </row>
        <row r="52">
          <cell r="AC52">
            <v>2688617</v>
          </cell>
          <cell r="AH52">
            <v>2803569</v>
          </cell>
        </row>
        <row r="54">
          <cell r="AC54">
            <v>150378</v>
          </cell>
          <cell r="AH54">
            <v>164601</v>
          </cell>
        </row>
        <row r="55">
          <cell r="AC55">
            <v>60009</v>
          </cell>
          <cell r="AH55">
            <v>62062</v>
          </cell>
        </row>
        <row r="56">
          <cell r="AC56">
            <v>354207</v>
          </cell>
          <cell r="AH56">
            <v>379930</v>
          </cell>
        </row>
        <row r="57">
          <cell r="AC57">
            <v>59221</v>
          </cell>
          <cell r="AH57">
            <v>72706</v>
          </cell>
        </row>
        <row r="58">
          <cell r="AC58">
            <v>348528</v>
          </cell>
          <cell r="AH58">
            <v>374073</v>
          </cell>
        </row>
        <row r="59">
          <cell r="AC59">
            <v>996226</v>
          </cell>
          <cell r="AH59">
            <v>1026191</v>
          </cell>
        </row>
        <row r="60">
          <cell r="AC60">
            <v>610279</v>
          </cell>
          <cell r="AH60">
            <v>613757</v>
          </cell>
        </row>
        <row r="61">
          <cell r="AC61">
            <v>73158</v>
          </cell>
          <cell r="AH61">
            <v>73138</v>
          </cell>
        </row>
        <row r="62">
          <cell r="AC62">
            <v>36611</v>
          </cell>
          <cell r="AH62">
            <v>37111</v>
          </cell>
        </row>
        <row r="63">
          <cell r="AC63">
            <v>76586</v>
          </cell>
          <cell r="AH63">
            <v>47187</v>
          </cell>
        </row>
      </sheetData>
      <sheetData sheetId="23"/>
      <sheetData sheetId="24"/>
      <sheetData sheetId="25">
        <row r="4">
          <cell r="V4">
            <v>3020366</v>
          </cell>
          <cell r="AA4">
            <v>2965375</v>
          </cell>
        </row>
        <row r="5">
          <cell r="V5">
            <v>1006981</v>
          </cell>
          <cell r="AA5">
            <v>1077796</v>
          </cell>
        </row>
        <row r="7">
          <cell r="V7">
            <v>51456</v>
          </cell>
          <cell r="AA7">
            <v>51563</v>
          </cell>
        </row>
        <row r="8">
          <cell r="V8">
            <v>26838</v>
          </cell>
          <cell r="AA8">
            <v>27967</v>
          </cell>
        </row>
        <row r="9">
          <cell r="V9">
            <v>9231</v>
          </cell>
          <cell r="AA9">
            <v>9549</v>
          </cell>
        </row>
        <row r="10">
          <cell r="V10">
            <v>153189</v>
          </cell>
          <cell r="AA10">
            <v>163557</v>
          </cell>
        </row>
        <row r="11">
          <cell r="V11">
            <v>86199</v>
          </cell>
          <cell r="AA11">
            <v>88581</v>
          </cell>
        </row>
        <row r="12">
          <cell r="V12">
            <v>40207</v>
          </cell>
          <cell r="AA12">
            <v>39783</v>
          </cell>
        </row>
        <row r="13">
          <cell r="V13">
            <v>38473</v>
          </cell>
          <cell r="AA13">
            <v>40977</v>
          </cell>
        </row>
        <row r="14">
          <cell r="V14">
            <v>47770</v>
          </cell>
          <cell r="AA14">
            <v>47459</v>
          </cell>
        </row>
        <row r="15">
          <cell r="V15">
            <v>33578</v>
          </cell>
          <cell r="AA15">
            <v>34885</v>
          </cell>
        </row>
        <row r="16">
          <cell r="V16">
            <v>88596</v>
          </cell>
          <cell r="AA16">
            <v>94285</v>
          </cell>
        </row>
        <row r="17">
          <cell r="V17">
            <v>33339</v>
          </cell>
          <cell r="AA17">
            <v>36724</v>
          </cell>
        </row>
        <row r="18">
          <cell r="V18">
            <v>43405</v>
          </cell>
          <cell r="AA18">
            <v>47965</v>
          </cell>
        </row>
        <row r="19">
          <cell r="V19">
            <v>53671</v>
          </cell>
          <cell r="AA19">
            <v>54610</v>
          </cell>
        </row>
        <row r="20">
          <cell r="V20">
            <v>199333</v>
          </cell>
          <cell r="AA20">
            <v>238255</v>
          </cell>
        </row>
        <row r="21">
          <cell r="V21">
            <v>81742</v>
          </cell>
          <cell r="AA21">
            <v>83288</v>
          </cell>
        </row>
        <row r="22">
          <cell r="V22">
            <v>19954</v>
          </cell>
          <cell r="AA22">
            <v>18348</v>
          </cell>
        </row>
        <row r="23">
          <cell r="V23">
            <v>760835</v>
          </cell>
          <cell r="AA23">
            <v>689581</v>
          </cell>
        </row>
        <row r="25">
          <cell r="V25">
            <v>3193</v>
          </cell>
          <cell r="AA25">
            <v>4791</v>
          </cell>
        </row>
        <row r="26">
          <cell r="V26">
            <v>89486</v>
          </cell>
          <cell r="AA26">
            <v>73573</v>
          </cell>
        </row>
        <row r="27">
          <cell r="V27">
            <v>433287</v>
          </cell>
          <cell r="AA27">
            <v>394019</v>
          </cell>
        </row>
        <row r="28">
          <cell r="V28">
            <v>54978</v>
          </cell>
          <cell r="AA28">
            <v>43216</v>
          </cell>
        </row>
        <row r="29">
          <cell r="V29">
            <v>9668</v>
          </cell>
          <cell r="AA29">
            <v>10123</v>
          </cell>
        </row>
        <row r="30">
          <cell r="V30">
            <v>12057</v>
          </cell>
          <cell r="AA30">
            <v>13292</v>
          </cell>
        </row>
        <row r="31">
          <cell r="V31">
            <v>8520</v>
          </cell>
          <cell r="AA31">
            <v>8924</v>
          </cell>
        </row>
        <row r="32">
          <cell r="V32">
            <v>18536</v>
          </cell>
          <cell r="AA32">
            <v>16388</v>
          </cell>
        </row>
        <row r="33">
          <cell r="V33">
            <v>19569</v>
          </cell>
          <cell r="AA33">
            <v>19581</v>
          </cell>
        </row>
        <row r="34">
          <cell r="V34">
            <v>33748</v>
          </cell>
          <cell r="AA34">
            <v>31616</v>
          </cell>
        </row>
        <row r="35">
          <cell r="V35">
            <v>30331</v>
          </cell>
          <cell r="AA35">
            <v>27041</v>
          </cell>
        </row>
        <row r="36">
          <cell r="V36">
            <v>41221</v>
          </cell>
          <cell r="AA36">
            <v>41942</v>
          </cell>
        </row>
        <row r="37">
          <cell r="V37">
            <v>6241</v>
          </cell>
          <cell r="AA37">
            <v>5075</v>
          </cell>
        </row>
        <row r="38">
          <cell r="V38">
            <v>679221</v>
          </cell>
          <cell r="AA38">
            <v>642580</v>
          </cell>
        </row>
        <row r="40">
          <cell r="V40">
            <v>119139</v>
          </cell>
          <cell r="AA40">
            <v>101343</v>
          </cell>
        </row>
        <row r="41">
          <cell r="V41">
            <v>73439</v>
          </cell>
          <cell r="AA41">
            <v>70008</v>
          </cell>
        </row>
        <row r="42">
          <cell r="V42">
            <v>44777</v>
          </cell>
          <cell r="AA42">
            <v>43309</v>
          </cell>
        </row>
        <row r="43">
          <cell r="V43">
            <v>29593</v>
          </cell>
          <cell r="AA43">
            <v>32171</v>
          </cell>
        </row>
        <row r="44">
          <cell r="V44">
            <v>96416</v>
          </cell>
          <cell r="AA44">
            <v>91459</v>
          </cell>
        </row>
        <row r="45">
          <cell r="V45">
            <v>55023</v>
          </cell>
          <cell r="AA45">
            <v>47586</v>
          </cell>
        </row>
        <row r="46">
          <cell r="V46">
            <v>57833</v>
          </cell>
          <cell r="AA46">
            <v>58515</v>
          </cell>
        </row>
        <row r="47">
          <cell r="V47">
            <v>18109</v>
          </cell>
          <cell r="AA47">
            <v>18789</v>
          </cell>
        </row>
        <row r="48">
          <cell r="V48">
            <v>8733</v>
          </cell>
          <cell r="AA48">
            <v>8833</v>
          </cell>
        </row>
        <row r="49">
          <cell r="V49">
            <v>108929</v>
          </cell>
          <cell r="AA49">
            <v>107152</v>
          </cell>
        </row>
        <row r="50">
          <cell r="V50">
            <v>8920</v>
          </cell>
          <cell r="AA50">
            <v>9253</v>
          </cell>
        </row>
        <row r="51">
          <cell r="V51">
            <v>58310</v>
          </cell>
          <cell r="AA51">
            <v>54162</v>
          </cell>
        </row>
        <row r="52">
          <cell r="V52">
            <v>559595</v>
          </cell>
          <cell r="AA52">
            <v>545812</v>
          </cell>
        </row>
        <row r="54">
          <cell r="V54">
            <v>30754</v>
          </cell>
          <cell r="AA54">
            <v>32204</v>
          </cell>
        </row>
        <row r="55">
          <cell r="V55">
            <v>12142</v>
          </cell>
          <cell r="AA55">
            <v>11748</v>
          </cell>
        </row>
        <row r="56">
          <cell r="V56">
            <v>75530</v>
          </cell>
          <cell r="AA56">
            <v>76604</v>
          </cell>
        </row>
        <row r="57">
          <cell r="V57">
            <v>13056</v>
          </cell>
          <cell r="AA57">
            <v>14009</v>
          </cell>
        </row>
        <row r="58">
          <cell r="V58">
            <v>65959</v>
          </cell>
          <cell r="AA58">
            <v>67906</v>
          </cell>
        </row>
        <row r="59">
          <cell r="V59">
            <v>193929</v>
          </cell>
          <cell r="AA59">
            <v>190533</v>
          </cell>
        </row>
        <row r="60">
          <cell r="V60">
            <v>143938</v>
          </cell>
          <cell r="AA60">
            <v>129643</v>
          </cell>
        </row>
        <row r="61">
          <cell r="V61">
            <v>16543</v>
          </cell>
          <cell r="AA61">
            <v>15494</v>
          </cell>
        </row>
        <row r="62">
          <cell r="V62">
            <v>7744</v>
          </cell>
          <cell r="AA62">
            <v>7671</v>
          </cell>
        </row>
        <row r="63">
          <cell r="V63">
            <v>13734</v>
          </cell>
          <cell r="AA63">
            <v>9606</v>
          </cell>
        </row>
      </sheetData>
      <sheetData sheetId="26"/>
      <sheetData sheetId="27"/>
      <sheetData sheetId="28"/>
      <sheetData sheetId="29"/>
      <sheetData sheetId="30"/>
      <sheetData sheetId="31"/>
      <sheetData sheetId="32"/>
      <sheetData sheetId="33"/>
      <sheetData sheetId="34">
        <row r="4">
          <cell r="AB4">
            <v>2737058</v>
          </cell>
          <cell r="AG4">
            <v>2771221</v>
          </cell>
        </row>
        <row r="5">
          <cell r="AB5">
            <v>810442</v>
          </cell>
          <cell r="AG5">
            <v>881711</v>
          </cell>
        </row>
        <row r="7">
          <cell r="AB7">
            <v>42941</v>
          </cell>
          <cell r="AG7">
            <v>44524</v>
          </cell>
        </row>
        <row r="8">
          <cell r="AB8">
            <v>16493</v>
          </cell>
          <cell r="AG8">
            <v>18584</v>
          </cell>
        </row>
        <row r="9">
          <cell r="AB9">
            <v>9512</v>
          </cell>
          <cell r="AG9">
            <v>11389</v>
          </cell>
        </row>
        <row r="10">
          <cell r="AB10">
            <v>119037</v>
          </cell>
          <cell r="AG10">
            <v>126694</v>
          </cell>
        </row>
        <row r="11">
          <cell r="AB11">
            <v>63112</v>
          </cell>
          <cell r="AG11">
            <v>67112</v>
          </cell>
        </row>
        <row r="12">
          <cell r="AB12">
            <v>30767</v>
          </cell>
          <cell r="AG12">
            <v>33909</v>
          </cell>
        </row>
        <row r="13">
          <cell r="AB13">
            <v>30534</v>
          </cell>
          <cell r="AG13">
            <v>30767</v>
          </cell>
        </row>
        <row r="14">
          <cell r="AB14">
            <v>67189</v>
          </cell>
          <cell r="AG14">
            <v>69390</v>
          </cell>
        </row>
        <row r="15">
          <cell r="AB15">
            <v>18124</v>
          </cell>
          <cell r="AG15">
            <v>21558</v>
          </cell>
        </row>
        <row r="16">
          <cell r="AB16">
            <v>63993</v>
          </cell>
          <cell r="AG16">
            <v>71666</v>
          </cell>
        </row>
        <row r="17">
          <cell r="AB17">
            <v>24417</v>
          </cell>
          <cell r="AG17">
            <v>26174</v>
          </cell>
        </row>
        <row r="18">
          <cell r="AB18">
            <v>25278</v>
          </cell>
          <cell r="AG18">
            <v>25755</v>
          </cell>
        </row>
        <row r="19">
          <cell r="AB19">
            <v>43374</v>
          </cell>
          <cell r="AG19">
            <v>47667</v>
          </cell>
        </row>
        <row r="20">
          <cell r="AB20">
            <v>157879</v>
          </cell>
          <cell r="AG20">
            <v>177043</v>
          </cell>
        </row>
        <row r="21">
          <cell r="AB21">
            <v>78398</v>
          </cell>
          <cell r="AG21">
            <v>95897</v>
          </cell>
        </row>
        <row r="22">
          <cell r="AB22">
            <v>19394</v>
          </cell>
          <cell r="AG22">
            <v>13582</v>
          </cell>
        </row>
        <row r="23">
          <cell r="AB23">
            <v>561031</v>
          </cell>
          <cell r="AG23">
            <v>551854</v>
          </cell>
        </row>
        <row r="25">
          <cell r="AB25">
            <v>2596</v>
          </cell>
          <cell r="AG25">
            <v>2793</v>
          </cell>
        </row>
        <row r="26">
          <cell r="AB26">
            <v>108910</v>
          </cell>
          <cell r="AG26">
            <v>100035</v>
          </cell>
        </row>
        <row r="27">
          <cell r="AB27">
            <v>267637</v>
          </cell>
          <cell r="AG27">
            <v>261121</v>
          </cell>
        </row>
        <row r="28">
          <cell r="AB28">
            <v>51265</v>
          </cell>
          <cell r="AG28">
            <v>52063</v>
          </cell>
        </row>
        <row r="29">
          <cell r="AB29">
            <v>9406</v>
          </cell>
          <cell r="AG29">
            <v>8751</v>
          </cell>
        </row>
        <row r="30">
          <cell r="AB30">
            <v>7474</v>
          </cell>
          <cell r="AG30">
            <v>8156</v>
          </cell>
        </row>
        <row r="31">
          <cell r="AB31">
            <v>4560</v>
          </cell>
          <cell r="AG31">
            <v>4874</v>
          </cell>
        </row>
        <row r="32">
          <cell r="AB32">
            <v>12413</v>
          </cell>
          <cell r="AG32">
            <v>11237</v>
          </cell>
        </row>
        <row r="33">
          <cell r="AB33">
            <v>13778</v>
          </cell>
          <cell r="AG33">
            <v>14557</v>
          </cell>
        </row>
        <row r="34">
          <cell r="AB34">
            <v>27483</v>
          </cell>
          <cell r="AG34">
            <v>31558</v>
          </cell>
        </row>
        <row r="35">
          <cell r="AB35">
            <v>20835</v>
          </cell>
          <cell r="AG35">
            <v>18326</v>
          </cell>
        </row>
        <row r="36">
          <cell r="AB36">
            <v>32148</v>
          </cell>
          <cell r="AG36">
            <v>35722</v>
          </cell>
        </row>
        <row r="37">
          <cell r="AB37">
            <v>2526</v>
          </cell>
          <cell r="AG37">
            <v>2661</v>
          </cell>
        </row>
        <row r="38">
          <cell r="AB38">
            <v>691764</v>
          </cell>
          <cell r="AG38">
            <v>652849</v>
          </cell>
        </row>
        <row r="40">
          <cell r="AB40">
            <v>149469</v>
          </cell>
          <cell r="AG40">
            <v>147275</v>
          </cell>
        </row>
        <row r="41">
          <cell r="AB41">
            <v>52854</v>
          </cell>
          <cell r="AG41">
            <v>54559</v>
          </cell>
        </row>
        <row r="42">
          <cell r="AB42">
            <v>31977</v>
          </cell>
          <cell r="AG42">
            <v>46061</v>
          </cell>
        </row>
        <row r="43">
          <cell r="AB43">
            <v>26600</v>
          </cell>
          <cell r="AG43">
            <v>26000</v>
          </cell>
        </row>
        <row r="44">
          <cell r="AB44">
            <v>90908</v>
          </cell>
          <cell r="AG44">
            <v>85822</v>
          </cell>
        </row>
        <row r="45">
          <cell r="AB45">
            <v>101376</v>
          </cell>
          <cell r="AG45">
            <v>46295</v>
          </cell>
        </row>
        <row r="46">
          <cell r="AB46">
            <v>75355</v>
          </cell>
          <cell r="AG46">
            <v>76994</v>
          </cell>
        </row>
        <row r="47">
          <cell r="AB47">
            <v>20740</v>
          </cell>
          <cell r="AG47">
            <v>24511</v>
          </cell>
        </row>
        <row r="48">
          <cell r="AB48">
            <v>5937</v>
          </cell>
          <cell r="AG48">
            <v>7471</v>
          </cell>
        </row>
        <row r="49">
          <cell r="AB49">
            <v>89124</v>
          </cell>
          <cell r="AG49">
            <v>91022</v>
          </cell>
        </row>
        <row r="50">
          <cell r="AB50">
            <v>6447</v>
          </cell>
          <cell r="AG50">
            <v>6939</v>
          </cell>
        </row>
        <row r="51">
          <cell r="AB51">
            <v>40977</v>
          </cell>
          <cell r="AG51">
            <v>39900</v>
          </cell>
        </row>
        <row r="52">
          <cell r="AB52">
            <v>624297</v>
          </cell>
          <cell r="AG52">
            <v>642737</v>
          </cell>
        </row>
        <row r="54">
          <cell r="AB54">
            <v>33800</v>
          </cell>
          <cell r="AG54">
            <v>34785</v>
          </cell>
        </row>
        <row r="55">
          <cell r="AB55">
            <v>7787</v>
          </cell>
          <cell r="AG55">
            <v>8787</v>
          </cell>
        </row>
        <row r="56">
          <cell r="AB56">
            <v>122849</v>
          </cell>
          <cell r="AG56">
            <v>132933</v>
          </cell>
        </row>
        <row r="57">
          <cell r="AB57">
            <v>12518</v>
          </cell>
          <cell r="AG57">
            <v>19734</v>
          </cell>
        </row>
        <row r="58">
          <cell r="AB58">
            <v>61632</v>
          </cell>
          <cell r="AG58">
            <v>62866</v>
          </cell>
        </row>
        <row r="59">
          <cell r="AB59">
            <v>238632</v>
          </cell>
          <cell r="AG59">
            <v>236002</v>
          </cell>
        </row>
        <row r="60">
          <cell r="AB60">
            <v>130009</v>
          </cell>
          <cell r="AG60">
            <v>131020</v>
          </cell>
        </row>
        <row r="61">
          <cell r="AB61">
            <v>10735</v>
          </cell>
          <cell r="AG61">
            <v>10187</v>
          </cell>
        </row>
        <row r="62">
          <cell r="AB62">
            <v>6335</v>
          </cell>
          <cell r="AG62">
            <v>6423</v>
          </cell>
        </row>
        <row r="63">
          <cell r="AB63">
            <v>49524</v>
          </cell>
          <cell r="AG63">
            <v>42070</v>
          </cell>
        </row>
      </sheetData>
      <sheetData sheetId="35"/>
      <sheetData sheetId="36"/>
      <sheetData sheetId="37"/>
      <sheetData sheetId="38"/>
      <sheetData sheetId="39"/>
      <sheetData sheetId="40"/>
      <sheetData sheetId="41"/>
      <sheetData sheetId="42"/>
      <sheetData sheetId="43"/>
      <sheetData sheetId="44"/>
      <sheetData sheetId="45">
        <row r="4">
          <cell r="AB4">
            <v>7355053</v>
          </cell>
          <cell r="AG4">
            <v>7575267</v>
          </cell>
        </row>
        <row r="5">
          <cell r="AB5">
            <v>2401129</v>
          </cell>
          <cell r="AG5">
            <v>2657511</v>
          </cell>
        </row>
        <row r="7">
          <cell r="AB7">
            <v>105943</v>
          </cell>
          <cell r="AG7">
            <v>99056</v>
          </cell>
        </row>
        <row r="8">
          <cell r="AB8">
            <v>57393</v>
          </cell>
          <cell r="AG8">
            <v>61457</v>
          </cell>
        </row>
        <row r="9">
          <cell r="AB9">
            <v>18139</v>
          </cell>
          <cell r="AG9">
            <v>22419</v>
          </cell>
        </row>
        <row r="10">
          <cell r="AB10">
            <v>423979</v>
          </cell>
          <cell r="AG10">
            <v>468934</v>
          </cell>
        </row>
        <row r="11">
          <cell r="AB11">
            <v>155933</v>
          </cell>
          <cell r="AG11">
            <v>179623</v>
          </cell>
        </row>
        <row r="12">
          <cell r="AB12">
            <v>97114</v>
          </cell>
          <cell r="AG12">
            <v>100511</v>
          </cell>
        </row>
        <row r="13">
          <cell r="AB13">
            <v>72471</v>
          </cell>
          <cell r="AG13">
            <v>81147</v>
          </cell>
        </row>
        <row r="14">
          <cell r="AB14">
            <v>156181</v>
          </cell>
          <cell r="AG14">
            <v>169998</v>
          </cell>
        </row>
        <row r="15">
          <cell r="AB15">
            <v>37342</v>
          </cell>
          <cell r="AG15">
            <v>40410</v>
          </cell>
        </row>
        <row r="16">
          <cell r="AB16">
            <v>198297</v>
          </cell>
          <cell r="AG16">
            <v>205032</v>
          </cell>
        </row>
        <row r="17">
          <cell r="AB17">
            <v>75082</v>
          </cell>
          <cell r="AG17">
            <v>79292</v>
          </cell>
        </row>
        <row r="18">
          <cell r="AB18">
            <v>72163</v>
          </cell>
          <cell r="AG18">
            <v>80647</v>
          </cell>
        </row>
        <row r="19">
          <cell r="AB19">
            <v>85861</v>
          </cell>
          <cell r="AG19">
            <v>100254</v>
          </cell>
        </row>
        <row r="20">
          <cell r="AB20">
            <v>602984</v>
          </cell>
          <cell r="AG20">
            <v>713927</v>
          </cell>
        </row>
        <row r="21">
          <cell r="AB21">
            <v>197335</v>
          </cell>
          <cell r="AG21">
            <v>229778</v>
          </cell>
        </row>
        <row r="22">
          <cell r="AB22">
            <v>44912</v>
          </cell>
          <cell r="AG22">
            <v>25026</v>
          </cell>
        </row>
        <row r="23">
          <cell r="AB23">
            <v>2204720</v>
          </cell>
          <cell r="AG23">
            <v>2106820</v>
          </cell>
        </row>
        <row r="25">
          <cell r="AB25">
            <v>17775</v>
          </cell>
          <cell r="AG25">
            <v>18489</v>
          </cell>
        </row>
        <row r="26">
          <cell r="AB26">
            <v>203773</v>
          </cell>
          <cell r="AG26">
            <v>227807</v>
          </cell>
        </row>
        <row r="27">
          <cell r="AB27">
            <v>1330545</v>
          </cell>
          <cell r="AG27">
            <v>1191009</v>
          </cell>
        </row>
        <row r="28">
          <cell r="AB28">
            <v>120922</v>
          </cell>
          <cell r="AG28">
            <v>137429</v>
          </cell>
        </row>
        <row r="29">
          <cell r="AB29">
            <v>30284</v>
          </cell>
          <cell r="AG29">
            <v>31749</v>
          </cell>
        </row>
        <row r="30">
          <cell r="AB30">
            <v>26161</v>
          </cell>
          <cell r="AG30">
            <v>46669</v>
          </cell>
        </row>
        <row r="31">
          <cell r="AB31">
            <v>12771</v>
          </cell>
          <cell r="AG31">
            <v>14666</v>
          </cell>
        </row>
        <row r="32">
          <cell r="AB32">
            <v>63996</v>
          </cell>
          <cell r="AG32">
            <v>56094</v>
          </cell>
        </row>
        <row r="33">
          <cell r="AB33">
            <v>70507</v>
          </cell>
          <cell r="AG33">
            <v>73445</v>
          </cell>
        </row>
        <row r="34">
          <cell r="AB34">
            <v>88196</v>
          </cell>
          <cell r="AG34">
            <v>93691</v>
          </cell>
        </row>
        <row r="35">
          <cell r="AB35">
            <v>84620</v>
          </cell>
          <cell r="AG35">
            <v>86342</v>
          </cell>
        </row>
        <row r="36">
          <cell r="AB36">
            <v>138515</v>
          </cell>
          <cell r="AG36">
            <v>112804</v>
          </cell>
        </row>
        <row r="37">
          <cell r="AB37">
            <v>16655</v>
          </cell>
          <cell r="AG37">
            <v>16626</v>
          </cell>
        </row>
        <row r="38">
          <cell r="AB38">
            <v>1661479</v>
          </cell>
          <cell r="AG38">
            <v>1750971</v>
          </cell>
        </row>
        <row r="40">
          <cell r="AB40">
            <v>350862</v>
          </cell>
          <cell r="AG40">
            <v>352189</v>
          </cell>
        </row>
        <row r="41">
          <cell r="AB41">
            <v>123800</v>
          </cell>
          <cell r="AG41">
            <v>157940</v>
          </cell>
        </row>
        <row r="42">
          <cell r="AB42">
            <v>110276</v>
          </cell>
          <cell r="AG42">
            <v>115132</v>
          </cell>
        </row>
        <row r="43">
          <cell r="AB43">
            <v>80189</v>
          </cell>
          <cell r="AG43">
            <v>85935</v>
          </cell>
        </row>
        <row r="44">
          <cell r="AB44">
            <v>266850</v>
          </cell>
          <cell r="AG44">
            <v>267147</v>
          </cell>
        </row>
        <row r="45">
          <cell r="AB45">
            <v>162061</v>
          </cell>
          <cell r="AG45">
            <v>141893</v>
          </cell>
        </row>
        <row r="46">
          <cell r="AB46">
            <v>155424</v>
          </cell>
          <cell r="AG46">
            <v>163264</v>
          </cell>
        </row>
        <row r="47">
          <cell r="AB47">
            <v>46937</v>
          </cell>
          <cell r="AG47">
            <v>47093</v>
          </cell>
        </row>
        <row r="48">
          <cell r="AB48">
            <v>13934</v>
          </cell>
          <cell r="AG48">
            <v>17254</v>
          </cell>
        </row>
        <row r="49">
          <cell r="AB49">
            <v>208570</v>
          </cell>
          <cell r="AG49">
            <v>251444</v>
          </cell>
        </row>
        <row r="50">
          <cell r="AB50">
            <v>17755</v>
          </cell>
          <cell r="AG50">
            <v>21150</v>
          </cell>
        </row>
        <row r="51">
          <cell r="AB51">
            <v>124821</v>
          </cell>
          <cell r="AG51">
            <v>130530</v>
          </cell>
        </row>
        <row r="52">
          <cell r="AB52">
            <v>1027493</v>
          </cell>
          <cell r="AG52">
            <v>1033907</v>
          </cell>
        </row>
        <row r="54">
          <cell r="AB54">
            <v>64322</v>
          </cell>
          <cell r="AG54">
            <v>72068</v>
          </cell>
        </row>
        <row r="55">
          <cell r="AB55">
            <v>24327</v>
          </cell>
          <cell r="AG55">
            <v>25716</v>
          </cell>
        </row>
        <row r="56">
          <cell r="AB56">
            <v>148149</v>
          </cell>
          <cell r="AG56">
            <v>160107</v>
          </cell>
        </row>
        <row r="57">
          <cell r="AB57">
            <v>21318</v>
          </cell>
          <cell r="AG57">
            <v>32403</v>
          </cell>
        </row>
        <row r="58">
          <cell r="AB58">
            <v>155654</v>
          </cell>
          <cell r="AG58">
            <v>160038</v>
          </cell>
        </row>
        <row r="59">
          <cell r="AB59">
            <v>377815</v>
          </cell>
          <cell r="AG59">
            <v>352320</v>
          </cell>
        </row>
        <row r="60">
          <cell r="AB60">
            <v>203134</v>
          </cell>
          <cell r="AG60">
            <v>198444</v>
          </cell>
        </row>
        <row r="61">
          <cell r="AB61">
            <v>22174</v>
          </cell>
          <cell r="AG61">
            <v>21725</v>
          </cell>
        </row>
        <row r="62">
          <cell r="AB62">
            <v>10600</v>
          </cell>
          <cell r="AG62">
            <v>11086</v>
          </cell>
        </row>
        <row r="63">
          <cell r="AB63">
            <v>60232</v>
          </cell>
          <cell r="AG63">
            <v>26058</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4">
          <cell r="Z4">
            <v>1351806</v>
          </cell>
          <cell r="AE4">
            <v>1330628</v>
          </cell>
        </row>
        <row r="5">
          <cell r="Z5">
            <v>279032</v>
          </cell>
          <cell r="AE5">
            <v>304620</v>
          </cell>
        </row>
        <row r="7">
          <cell r="Z7">
            <v>7328</v>
          </cell>
          <cell r="AE7">
            <v>7490</v>
          </cell>
        </row>
        <row r="8">
          <cell r="Z8">
            <v>4597</v>
          </cell>
          <cell r="AE8">
            <v>4267</v>
          </cell>
        </row>
        <row r="9">
          <cell r="Z9">
            <v>2121</v>
          </cell>
          <cell r="AE9">
            <v>2212</v>
          </cell>
        </row>
        <row r="10">
          <cell r="Z10">
            <v>38157</v>
          </cell>
          <cell r="AE10">
            <v>39207</v>
          </cell>
        </row>
        <row r="11">
          <cell r="Z11">
            <v>20442</v>
          </cell>
          <cell r="AE11">
            <v>24603</v>
          </cell>
        </row>
        <row r="12">
          <cell r="Z12">
            <v>4012</v>
          </cell>
          <cell r="AE12">
            <v>4700</v>
          </cell>
        </row>
        <row r="13">
          <cell r="Z13">
            <v>7024</v>
          </cell>
          <cell r="AE13">
            <v>7258</v>
          </cell>
        </row>
        <row r="14">
          <cell r="Z14">
            <v>23423</v>
          </cell>
          <cell r="AE14">
            <v>25384</v>
          </cell>
        </row>
        <row r="15">
          <cell r="Z15">
            <v>2220</v>
          </cell>
          <cell r="AE15">
            <v>2823</v>
          </cell>
        </row>
        <row r="16">
          <cell r="Z16">
            <v>20368</v>
          </cell>
          <cell r="AE16">
            <v>23359</v>
          </cell>
        </row>
        <row r="17">
          <cell r="Z17">
            <v>25889</v>
          </cell>
          <cell r="AE17">
            <v>24007</v>
          </cell>
        </row>
        <row r="18">
          <cell r="Z18">
            <v>4652</v>
          </cell>
          <cell r="AE18">
            <v>5053</v>
          </cell>
        </row>
        <row r="19">
          <cell r="Z19">
            <v>7386</v>
          </cell>
          <cell r="AE19">
            <v>8163</v>
          </cell>
        </row>
        <row r="20">
          <cell r="Z20">
            <v>78256</v>
          </cell>
          <cell r="AE20">
            <v>89515</v>
          </cell>
        </row>
        <row r="21">
          <cell r="Z21">
            <v>30529</v>
          </cell>
          <cell r="AE21">
            <v>34854</v>
          </cell>
        </row>
        <row r="22">
          <cell r="Z22">
            <v>2628</v>
          </cell>
          <cell r="AE22">
            <v>1725</v>
          </cell>
        </row>
        <row r="23">
          <cell r="Z23">
            <v>670864</v>
          </cell>
          <cell r="AE23">
            <v>595258</v>
          </cell>
        </row>
        <row r="25">
          <cell r="Z25">
            <v>5769</v>
          </cell>
          <cell r="AE25">
            <v>5267</v>
          </cell>
        </row>
        <row r="26">
          <cell r="Z26">
            <v>39691</v>
          </cell>
          <cell r="AE26">
            <v>37532</v>
          </cell>
        </row>
        <row r="27">
          <cell r="Z27">
            <v>459088</v>
          </cell>
          <cell r="AE27">
            <v>408463</v>
          </cell>
        </row>
        <row r="28">
          <cell r="Z28">
            <v>16352</v>
          </cell>
          <cell r="AE28">
            <v>14292</v>
          </cell>
        </row>
        <row r="29">
          <cell r="Z29">
            <v>42899</v>
          </cell>
          <cell r="AE29">
            <v>29269</v>
          </cell>
        </row>
        <row r="30">
          <cell r="Z30">
            <v>2744</v>
          </cell>
          <cell r="AE30">
            <v>3177</v>
          </cell>
        </row>
        <row r="31">
          <cell r="Z31">
            <v>4938</v>
          </cell>
          <cell r="AE31">
            <v>4512</v>
          </cell>
        </row>
        <row r="32">
          <cell r="Z32">
            <v>14635</v>
          </cell>
          <cell r="AE32">
            <v>13856</v>
          </cell>
        </row>
        <row r="33">
          <cell r="Z33">
            <v>14899</v>
          </cell>
          <cell r="AE33">
            <v>16994</v>
          </cell>
        </row>
        <row r="34">
          <cell r="Z34">
            <v>16552</v>
          </cell>
          <cell r="AE34">
            <v>16870</v>
          </cell>
        </row>
        <row r="35">
          <cell r="Z35">
            <v>9342</v>
          </cell>
          <cell r="AE35">
            <v>8334</v>
          </cell>
        </row>
        <row r="36">
          <cell r="Z36">
            <v>42915</v>
          </cell>
          <cell r="AE36">
            <v>35672</v>
          </cell>
        </row>
        <row r="37">
          <cell r="Z37">
            <v>1040</v>
          </cell>
          <cell r="AE37">
            <v>1020</v>
          </cell>
        </row>
        <row r="38">
          <cell r="Z38">
            <v>181167</v>
          </cell>
          <cell r="AE38">
            <v>185497</v>
          </cell>
        </row>
        <row r="40">
          <cell r="Z40">
            <v>49955</v>
          </cell>
          <cell r="AE40">
            <v>50381</v>
          </cell>
        </row>
        <row r="41">
          <cell r="Z41">
            <v>10289</v>
          </cell>
          <cell r="AE41">
            <v>11350</v>
          </cell>
        </row>
        <row r="42">
          <cell r="Z42">
            <v>7020</v>
          </cell>
          <cell r="AE42">
            <v>9811</v>
          </cell>
        </row>
        <row r="43">
          <cell r="Z43">
            <v>8296</v>
          </cell>
          <cell r="AE43">
            <v>8541</v>
          </cell>
        </row>
        <row r="44">
          <cell r="Z44">
            <v>26029</v>
          </cell>
          <cell r="AE44">
            <v>25613</v>
          </cell>
        </row>
        <row r="45">
          <cell r="Z45">
            <v>22549</v>
          </cell>
          <cell r="AE45">
            <v>21161</v>
          </cell>
        </row>
        <row r="46">
          <cell r="Z46">
            <v>12771</v>
          </cell>
          <cell r="AE46">
            <v>13953</v>
          </cell>
        </row>
        <row r="47">
          <cell r="Z47">
            <v>4473</v>
          </cell>
          <cell r="AE47">
            <v>4623</v>
          </cell>
        </row>
        <row r="48">
          <cell r="Z48">
            <v>3646</v>
          </cell>
          <cell r="AE48">
            <v>3159</v>
          </cell>
        </row>
        <row r="49">
          <cell r="Z49">
            <v>16712</v>
          </cell>
          <cell r="AE49">
            <v>17555</v>
          </cell>
        </row>
        <row r="50">
          <cell r="Z50">
            <v>4045</v>
          </cell>
          <cell r="AE50">
            <v>3932</v>
          </cell>
        </row>
        <row r="51">
          <cell r="Z51">
            <v>15382</v>
          </cell>
          <cell r="AE51">
            <v>15418</v>
          </cell>
        </row>
        <row r="52">
          <cell r="Z52">
            <v>213226</v>
          </cell>
          <cell r="AE52">
            <v>239484</v>
          </cell>
        </row>
        <row r="54">
          <cell r="Z54">
            <v>8196</v>
          </cell>
          <cell r="AE54">
            <v>9573</v>
          </cell>
        </row>
        <row r="55">
          <cell r="Z55">
            <v>1994</v>
          </cell>
          <cell r="AE55">
            <v>2089</v>
          </cell>
        </row>
        <row r="56">
          <cell r="Z56">
            <v>32140</v>
          </cell>
          <cell r="AE56">
            <v>35552</v>
          </cell>
        </row>
        <row r="57">
          <cell r="Z57">
            <v>2045</v>
          </cell>
          <cell r="AE57">
            <v>2496</v>
          </cell>
        </row>
        <row r="58">
          <cell r="Z58">
            <v>33571</v>
          </cell>
          <cell r="AE58">
            <v>36324</v>
          </cell>
        </row>
        <row r="59">
          <cell r="Z59">
            <v>97782</v>
          </cell>
          <cell r="AE59">
            <v>113203</v>
          </cell>
        </row>
        <row r="60">
          <cell r="Z60">
            <v>32610</v>
          </cell>
          <cell r="AE60">
            <v>35417</v>
          </cell>
        </row>
        <row r="61">
          <cell r="Z61">
            <v>3660</v>
          </cell>
          <cell r="AE61">
            <v>3541</v>
          </cell>
        </row>
        <row r="62">
          <cell r="Z62">
            <v>1228</v>
          </cell>
          <cell r="AE62">
            <v>1289</v>
          </cell>
        </row>
        <row r="63">
          <cell r="Z63">
            <v>7517</v>
          </cell>
          <cell r="AE63">
            <v>5769</v>
          </cell>
        </row>
      </sheetData>
      <sheetData sheetId="66">
        <row r="4">
          <cell r="AC4">
            <v>309855</v>
          </cell>
          <cell r="AH4">
            <v>300129</v>
          </cell>
        </row>
        <row r="5">
          <cell r="AC5">
            <v>282265</v>
          </cell>
          <cell r="AH5">
            <v>274758</v>
          </cell>
        </row>
        <row r="7">
          <cell r="AC7">
            <v>43255</v>
          </cell>
          <cell r="AH7">
            <v>41311</v>
          </cell>
        </row>
        <row r="8">
          <cell r="AC8">
            <v>4738</v>
          </cell>
          <cell r="AH8">
            <v>4528</v>
          </cell>
        </row>
        <row r="9">
          <cell r="AC9">
            <v>3534</v>
          </cell>
          <cell r="AH9">
            <v>4336</v>
          </cell>
        </row>
        <row r="10">
          <cell r="AC10">
            <v>18149</v>
          </cell>
          <cell r="AH10">
            <v>16952</v>
          </cell>
        </row>
        <row r="11">
          <cell r="AC11">
            <v>21465</v>
          </cell>
          <cell r="AH11">
            <v>21827</v>
          </cell>
        </row>
        <row r="12">
          <cell r="AC12">
            <v>2659</v>
          </cell>
          <cell r="AH12">
            <v>2533</v>
          </cell>
        </row>
        <row r="13">
          <cell r="AC13">
            <v>22542</v>
          </cell>
          <cell r="AH13">
            <v>21462</v>
          </cell>
        </row>
        <row r="14">
          <cell r="AC14">
            <v>20829</v>
          </cell>
          <cell r="AH14">
            <v>20710</v>
          </cell>
        </row>
        <row r="15">
          <cell r="AC15">
            <v>18634</v>
          </cell>
          <cell r="AH15">
            <v>19058</v>
          </cell>
        </row>
        <row r="16">
          <cell r="AC16">
            <v>41593</v>
          </cell>
          <cell r="AH16">
            <v>39256</v>
          </cell>
        </row>
        <row r="17">
          <cell r="AC17">
            <v>2734</v>
          </cell>
          <cell r="AH17">
            <v>2533</v>
          </cell>
        </row>
        <row r="18">
          <cell r="AC18">
            <v>14159</v>
          </cell>
          <cell r="AH18">
            <v>11893</v>
          </cell>
        </row>
        <row r="19">
          <cell r="AC19">
            <v>12393</v>
          </cell>
          <cell r="AH19">
            <v>12907</v>
          </cell>
        </row>
        <row r="20">
          <cell r="AC20">
            <v>31504</v>
          </cell>
          <cell r="AH20">
            <v>31584</v>
          </cell>
        </row>
        <row r="21">
          <cell r="AC21">
            <v>19206</v>
          </cell>
          <cell r="AH21">
            <v>19444</v>
          </cell>
        </row>
        <row r="22">
          <cell r="AC22">
            <v>4871</v>
          </cell>
          <cell r="AH22">
            <v>4424</v>
          </cell>
        </row>
        <row r="23">
          <cell r="AC23">
            <v>0</v>
          </cell>
          <cell r="AH23">
            <v>0</v>
          </cell>
        </row>
        <row r="37">
          <cell r="AC37"/>
          <cell r="AH37"/>
        </row>
        <row r="38">
          <cell r="AC38">
            <v>7919</v>
          </cell>
          <cell r="AH38">
            <v>6888</v>
          </cell>
        </row>
        <row r="44">
          <cell r="AC44"/>
        </row>
        <row r="46">
          <cell r="AC46">
            <v>4963</v>
          </cell>
          <cell r="AH46">
            <v>4341</v>
          </cell>
        </row>
        <row r="49">
          <cell r="AC49">
            <v>2956</v>
          </cell>
          <cell r="AH49">
            <v>2547</v>
          </cell>
        </row>
        <row r="51">
          <cell r="AC51"/>
          <cell r="AH51"/>
        </row>
        <row r="52">
          <cell r="AC52">
            <v>4012</v>
          </cell>
          <cell r="AH52">
            <v>3175</v>
          </cell>
        </row>
        <row r="60">
          <cell r="AC60">
            <v>4012</v>
          </cell>
          <cell r="AH60">
            <v>3175</v>
          </cell>
        </row>
        <row r="62">
          <cell r="AC62"/>
          <cell r="AH62"/>
        </row>
        <row r="63">
          <cell r="AC63">
            <v>15659</v>
          </cell>
          <cell r="AH63">
            <v>15308</v>
          </cell>
        </row>
      </sheetData>
      <sheetData sheetId="67"/>
      <sheetData sheetId="68">
        <row r="4">
          <cell r="AC4">
            <v>720366</v>
          </cell>
          <cell r="AH4">
            <v>724458</v>
          </cell>
        </row>
        <row r="5">
          <cell r="AC5">
            <v>471641</v>
          </cell>
          <cell r="AH5">
            <v>546203</v>
          </cell>
        </row>
        <row r="7">
          <cell r="AC7">
            <v>42596</v>
          </cell>
          <cell r="AH7">
            <v>48822</v>
          </cell>
        </row>
        <row r="8">
          <cell r="AC8">
            <v>9898</v>
          </cell>
          <cell r="AH8">
            <v>18656</v>
          </cell>
        </row>
        <row r="9">
          <cell r="AC9">
            <v>3534</v>
          </cell>
          <cell r="AH9">
            <v>4714</v>
          </cell>
        </row>
        <row r="10">
          <cell r="AC10">
            <v>30182</v>
          </cell>
          <cell r="AH10">
            <v>33866</v>
          </cell>
        </row>
        <row r="11">
          <cell r="AC11">
            <v>88437</v>
          </cell>
          <cell r="AH11">
            <v>94690</v>
          </cell>
        </row>
        <row r="12">
          <cell r="AC12">
            <v>2659</v>
          </cell>
          <cell r="AH12">
            <v>2672</v>
          </cell>
        </row>
        <row r="13">
          <cell r="AC13">
            <v>32112</v>
          </cell>
          <cell r="AH13">
            <v>32454</v>
          </cell>
        </row>
        <row r="14">
          <cell r="AC14">
            <v>47558</v>
          </cell>
          <cell r="AH14">
            <v>50064</v>
          </cell>
        </row>
        <row r="15">
          <cell r="AC15">
            <v>38149</v>
          </cell>
          <cell r="AH15">
            <v>40324</v>
          </cell>
        </row>
        <row r="16">
          <cell r="AC16">
            <v>53775</v>
          </cell>
          <cell r="AH16">
            <v>65564</v>
          </cell>
        </row>
        <row r="17">
          <cell r="AC17">
            <v>2734</v>
          </cell>
          <cell r="AH17">
            <v>2654</v>
          </cell>
        </row>
        <row r="18">
          <cell r="AC18">
            <v>20558</v>
          </cell>
          <cell r="AH18">
            <v>35018</v>
          </cell>
        </row>
        <row r="19">
          <cell r="AC19">
            <v>32409</v>
          </cell>
          <cell r="AH19">
            <v>37403</v>
          </cell>
        </row>
        <row r="20">
          <cell r="AC20">
            <v>34437</v>
          </cell>
          <cell r="AH20">
            <v>36304</v>
          </cell>
        </row>
        <row r="21">
          <cell r="AC21">
            <v>32603</v>
          </cell>
          <cell r="AH21">
            <v>42998</v>
          </cell>
        </row>
        <row r="22">
          <cell r="AC22"/>
          <cell r="AH22"/>
        </row>
        <row r="23">
          <cell r="AC23">
            <v>13385</v>
          </cell>
          <cell r="AH23">
            <v>8393</v>
          </cell>
        </row>
        <row r="27">
          <cell r="AC27">
            <v>13193</v>
          </cell>
          <cell r="AH27">
            <v>8075</v>
          </cell>
        </row>
        <row r="36">
          <cell r="AC36">
            <v>192</v>
          </cell>
          <cell r="AH36">
            <v>318</v>
          </cell>
        </row>
        <row r="37">
          <cell r="AC37"/>
          <cell r="AH37"/>
        </row>
        <row r="38">
          <cell r="AC38">
            <v>98897</v>
          </cell>
          <cell r="AH38">
            <v>82270</v>
          </cell>
        </row>
        <row r="40">
          <cell r="AC40">
            <v>36775</v>
          </cell>
          <cell r="AH40">
            <v>40458</v>
          </cell>
        </row>
        <row r="41">
          <cell r="AC41">
            <v>4496</v>
          </cell>
          <cell r="AH41">
            <v>2825</v>
          </cell>
        </row>
        <row r="44">
          <cell r="AC44">
            <v>25318</v>
          </cell>
          <cell r="AH44">
            <v>22358</v>
          </cell>
        </row>
        <row r="46">
          <cell r="AC46">
            <v>18724</v>
          </cell>
          <cell r="AH46">
            <v>4799</v>
          </cell>
        </row>
        <row r="49">
          <cell r="AC49">
            <v>11971</v>
          </cell>
          <cell r="AH49">
            <v>9768</v>
          </cell>
        </row>
        <row r="51">
          <cell r="AC51">
            <v>1613</v>
          </cell>
          <cell r="AH51">
            <v>2062</v>
          </cell>
        </row>
        <row r="52">
          <cell r="AC52">
            <v>72431</v>
          </cell>
          <cell r="AH52">
            <v>67199</v>
          </cell>
        </row>
        <row r="54">
          <cell r="AC54">
            <v>100</v>
          </cell>
          <cell r="AH54">
            <v>20</v>
          </cell>
        </row>
        <row r="56">
          <cell r="AC56">
            <v>3173</v>
          </cell>
          <cell r="AH56">
            <v>4271</v>
          </cell>
        </row>
        <row r="58">
          <cell r="AC58">
            <v>14994</v>
          </cell>
          <cell r="AH58">
            <v>17418</v>
          </cell>
        </row>
        <row r="59">
          <cell r="AC59">
            <v>24296</v>
          </cell>
          <cell r="AH59">
            <v>14404</v>
          </cell>
        </row>
        <row r="60">
          <cell r="AC60">
            <v>29868</v>
          </cell>
          <cell r="AH60">
            <v>31086</v>
          </cell>
        </row>
        <row r="62">
          <cell r="AC62"/>
          <cell r="AH62"/>
        </row>
        <row r="63">
          <cell r="AB63">
            <v>53998</v>
          </cell>
          <cell r="AG63">
            <v>19787</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3.4905422779258233</v>
          </cell>
        </row>
        <row r="10">
          <cell r="E10">
            <v>9.8758671098600139</v>
          </cell>
        </row>
        <row r="12">
          <cell r="E12">
            <v>-1.6841539477957068</v>
          </cell>
        </row>
        <row r="13">
          <cell r="E13">
            <v>6.474843000413018</v>
          </cell>
        </row>
        <row r="14">
          <cell r="E14">
            <v>10.269376033960732</v>
          </cell>
        </row>
        <row r="15">
          <cell r="E15">
            <v>14.048066288643504</v>
          </cell>
        </row>
        <row r="16">
          <cell r="E16">
            <v>7.6539767599476063</v>
          </cell>
        </row>
        <row r="17">
          <cell r="E17">
            <v>5.3293449728343818</v>
          </cell>
        </row>
        <row r="18">
          <cell r="E18">
            <v>6.0455192034139404</v>
          </cell>
        </row>
        <row r="19">
          <cell r="E19">
            <v>4.0895198161105357</v>
          </cell>
        </row>
        <row r="20">
          <cell r="E20">
            <v>6.2161970905488326</v>
          </cell>
        </row>
        <row r="21">
          <cell r="E21">
            <v>7.4027802944327359</v>
          </cell>
        </row>
        <row r="22">
          <cell r="E22">
            <v>6.5685154485092641</v>
          </cell>
        </row>
        <row r="23">
          <cell r="E23">
            <v>9.9566442662042043</v>
          </cell>
        </row>
        <row r="24">
          <cell r="E24">
            <v>8.6834889374882049</v>
          </cell>
        </row>
        <row r="25">
          <cell r="E25">
            <v>15.726591830155046</v>
          </cell>
        </row>
        <row r="26">
          <cell r="E26">
            <v>15.875893287507598</v>
          </cell>
        </row>
        <row r="27">
          <cell r="E27">
            <v>-11.751048647979321</v>
          </cell>
        </row>
        <row r="28">
          <cell r="E28">
            <v>-1.2601922357202275</v>
          </cell>
        </row>
        <row r="30">
          <cell r="E30">
            <v>10.586467779149004</v>
          </cell>
        </row>
        <row r="31">
          <cell r="E31">
            <v>-6.926413826868119</v>
          </cell>
        </row>
        <row r="32">
          <cell r="E32">
            <v>-2.8147918779579357</v>
          </cell>
        </row>
        <row r="33">
          <cell r="E33">
            <v>-2.4788560134098465</v>
          </cell>
        </row>
        <row r="34">
          <cell r="E34">
            <v>6.8937826986251363</v>
          </cell>
        </row>
        <row r="35">
          <cell r="E35">
            <v>37.088709317380243</v>
          </cell>
        </row>
        <row r="36">
          <cell r="E36">
            <v>9.1562632860510966</v>
          </cell>
        </row>
        <row r="37">
          <cell r="E37">
            <v>-1.7158638174574428</v>
          </cell>
        </row>
        <row r="38">
          <cell r="E38">
            <v>7.5057253318229948</v>
          </cell>
        </row>
        <row r="39">
          <cell r="E39">
            <v>11.903458978233349</v>
          </cell>
        </row>
        <row r="40">
          <cell r="E40">
            <v>0.26738710065412691</v>
          </cell>
        </row>
        <row r="41">
          <cell r="E41">
            <v>-1.7178258259440415</v>
          </cell>
        </row>
        <row r="42">
          <cell r="E42">
            <v>3.0903201826580999</v>
          </cell>
        </row>
        <row r="43">
          <cell r="E43">
            <v>1.5172149030995199</v>
          </cell>
        </row>
        <row r="45">
          <cell r="E45">
            <v>-4.3044202581178599</v>
          </cell>
        </row>
        <row r="46">
          <cell r="E46">
            <v>10.567489264140214</v>
          </cell>
        </row>
        <row r="47">
          <cell r="E47">
            <v>19.289047344413568</v>
          </cell>
        </row>
        <row r="48">
          <cell r="E48">
            <v>7.1956972501154457</v>
          </cell>
        </row>
        <row r="49">
          <cell r="E49">
            <v>-3.3496391989405692</v>
          </cell>
        </row>
        <row r="50">
          <cell r="E50">
            <v>-17.159956789689126</v>
          </cell>
        </row>
        <row r="51">
          <cell r="E51">
            <v>4.6635354213112272</v>
          </cell>
        </row>
        <row r="52">
          <cell r="E52">
            <v>7.5852372583479797</v>
          </cell>
        </row>
        <row r="53">
          <cell r="E53">
            <v>5.2947577770272805</v>
          </cell>
        </row>
        <row r="54">
          <cell r="E54">
            <v>6.569455727051178</v>
          </cell>
        </row>
        <row r="55">
          <cell r="E55">
            <v>7.2982066668979151</v>
          </cell>
        </row>
        <row r="56">
          <cell r="E56">
            <v>2.3575155528797911</v>
          </cell>
        </row>
        <row r="57">
          <cell r="E57">
            <v>2.5112730493598518</v>
          </cell>
        </row>
        <row r="59">
          <cell r="E59">
            <v>7.6190655578681685</v>
          </cell>
        </row>
        <row r="60">
          <cell r="E60">
            <v>3.2077508094676341</v>
          </cell>
        </row>
        <row r="61">
          <cell r="E61">
            <v>6.3132847677270565</v>
          </cell>
        </row>
        <row r="62">
          <cell r="E62">
            <v>29.086387560963832</v>
          </cell>
        </row>
        <row r="63">
          <cell r="E63">
            <v>4.65188871693866</v>
          </cell>
        </row>
        <row r="64">
          <cell r="E64">
            <v>0.18848934028730902</v>
          </cell>
        </row>
        <row r="65">
          <cell r="E65">
            <v>-0.75858906255971259</v>
          </cell>
        </row>
        <row r="66">
          <cell r="E66">
            <v>-0.55284897267528066</v>
          </cell>
        </row>
        <row r="67">
          <cell r="E67">
            <v>1.1175337186897882</v>
          </cell>
        </row>
        <row r="68">
          <cell r="E68">
            <v>-31.773884194702195</v>
          </cell>
        </row>
      </sheetData>
      <sheetData sheetId="1"/>
      <sheetData sheetId="2">
        <row r="4">
          <cell r="AB4">
            <v>10911084</v>
          </cell>
          <cell r="AG4">
            <v>11291940</v>
          </cell>
        </row>
        <row r="5">
          <cell r="AB5">
            <v>3595421</v>
          </cell>
          <cell r="AG5">
            <v>3950500</v>
          </cell>
        </row>
        <row r="7">
          <cell r="AB7">
            <v>178606</v>
          </cell>
          <cell r="AG7">
            <v>175598</v>
          </cell>
        </row>
        <row r="8">
          <cell r="AB8">
            <v>94427</v>
          </cell>
          <cell r="AG8">
            <v>100541</v>
          </cell>
        </row>
        <row r="9">
          <cell r="AB9">
            <v>32037</v>
          </cell>
          <cell r="AG9">
            <v>35327</v>
          </cell>
        </row>
        <row r="10">
          <cell r="AB10">
            <v>569630</v>
          </cell>
          <cell r="AG10">
            <v>649652</v>
          </cell>
        </row>
        <row r="11">
          <cell r="AB11">
            <v>284767</v>
          </cell>
          <cell r="AG11">
            <v>306563</v>
          </cell>
        </row>
        <row r="12">
          <cell r="AB12">
            <v>147429</v>
          </cell>
          <cell r="AG12">
            <v>155286</v>
          </cell>
        </row>
        <row r="13">
          <cell r="AB13">
            <v>140600</v>
          </cell>
          <cell r="AG13">
            <v>149100</v>
          </cell>
        </row>
        <row r="14">
          <cell r="AB14">
            <v>197945</v>
          </cell>
          <cell r="AG14">
            <v>206040</v>
          </cell>
        </row>
        <row r="15">
          <cell r="AB15">
            <v>98919</v>
          </cell>
          <cell r="AG15">
            <v>105068</v>
          </cell>
        </row>
        <row r="16">
          <cell r="AB16">
            <v>314571</v>
          </cell>
          <cell r="AG16">
            <v>337858</v>
          </cell>
        </row>
        <row r="17">
          <cell r="AB17">
            <v>116419</v>
          </cell>
          <cell r="AG17">
            <v>124066</v>
          </cell>
        </row>
        <row r="18">
          <cell r="AB18">
            <v>138390</v>
          </cell>
          <cell r="AG18">
            <v>152169</v>
          </cell>
        </row>
        <row r="19">
          <cell r="AB19">
            <v>180158</v>
          </cell>
          <cell r="AG19">
            <v>195802</v>
          </cell>
        </row>
        <row r="20">
          <cell r="AB20">
            <v>750614</v>
          </cell>
          <cell r="AG20">
            <v>868660</v>
          </cell>
        </row>
        <row r="21">
          <cell r="AB21">
            <v>286302</v>
          </cell>
          <cell r="AG21">
            <v>331755</v>
          </cell>
        </row>
        <row r="22">
          <cell r="AB22">
            <v>64607</v>
          </cell>
          <cell r="AG22">
            <v>57015</v>
          </cell>
        </row>
        <row r="23">
          <cell r="AB23">
            <v>2818935</v>
          </cell>
          <cell r="AG23">
            <v>2783411</v>
          </cell>
        </row>
        <row r="25">
          <cell r="AB25">
            <v>18637</v>
          </cell>
          <cell r="AG25">
            <v>20610</v>
          </cell>
        </row>
        <row r="26">
          <cell r="AB26">
            <v>439145</v>
          </cell>
          <cell r="AG26">
            <v>408728</v>
          </cell>
        </row>
        <row r="27">
          <cell r="AB27">
            <v>1466183</v>
          </cell>
          <cell r="AG27">
            <v>1424913</v>
          </cell>
        </row>
        <row r="28">
          <cell r="AB28">
            <v>183149</v>
          </cell>
          <cell r="AG28">
            <v>178609</v>
          </cell>
        </row>
        <row r="29">
          <cell r="AB29">
            <v>41095</v>
          </cell>
          <cell r="AG29">
            <v>43928</v>
          </cell>
        </row>
        <row r="30">
          <cell r="AB30">
            <v>44798</v>
          </cell>
          <cell r="AG30">
            <v>61413</v>
          </cell>
        </row>
        <row r="31">
          <cell r="AB31">
            <v>25873</v>
          </cell>
          <cell r="AG31">
            <v>28242</v>
          </cell>
        </row>
        <row r="32">
          <cell r="AB32">
            <v>66264</v>
          </cell>
          <cell r="AG32">
            <v>65127</v>
          </cell>
        </row>
        <row r="33">
          <cell r="AB33">
            <v>81218</v>
          </cell>
          <cell r="AG33">
            <v>87314</v>
          </cell>
        </row>
        <row r="34">
          <cell r="AB34">
            <v>122435</v>
          </cell>
          <cell r="AG34">
            <v>137009</v>
          </cell>
        </row>
        <row r="35">
          <cell r="AB35">
            <v>108083</v>
          </cell>
          <cell r="AG35">
            <v>108372</v>
          </cell>
        </row>
        <row r="36">
          <cell r="AB36">
            <v>203222</v>
          </cell>
          <cell r="AG36">
            <v>199731</v>
          </cell>
        </row>
        <row r="37">
          <cell r="AB37">
            <v>18833</v>
          </cell>
          <cell r="AG37">
            <v>19415</v>
          </cell>
        </row>
        <row r="38">
          <cell r="AB38">
            <v>2531876</v>
          </cell>
          <cell r="AG38">
            <v>2570290</v>
          </cell>
        </row>
        <row r="40">
          <cell r="AB40">
            <v>488614</v>
          </cell>
          <cell r="AG40">
            <v>467582</v>
          </cell>
        </row>
        <row r="41">
          <cell r="AB41">
            <v>223317</v>
          </cell>
          <cell r="AG41">
            <v>246916</v>
          </cell>
        </row>
        <row r="42">
          <cell r="AB42">
            <v>171657</v>
          </cell>
          <cell r="AG42">
            <v>204768</v>
          </cell>
        </row>
        <row r="43">
          <cell r="AB43">
            <v>110441</v>
          </cell>
          <cell r="AG43">
            <v>118388</v>
          </cell>
        </row>
        <row r="44">
          <cell r="AB44">
            <v>370010</v>
          </cell>
          <cell r="AG44">
            <v>357616</v>
          </cell>
        </row>
        <row r="45">
          <cell r="AB45">
            <v>241609</v>
          </cell>
          <cell r="AG45">
            <v>200149</v>
          </cell>
        </row>
        <row r="46">
          <cell r="AB46">
            <v>231005</v>
          </cell>
          <cell r="AG46">
            <v>241778</v>
          </cell>
        </row>
        <row r="47">
          <cell r="AB47">
            <v>71125</v>
          </cell>
          <cell r="AG47">
            <v>76520</v>
          </cell>
        </row>
        <row r="48">
          <cell r="AB48">
            <v>26649</v>
          </cell>
          <cell r="AG48">
            <v>28060</v>
          </cell>
        </row>
        <row r="49">
          <cell r="AB49">
            <v>369300</v>
          </cell>
          <cell r="AG49">
            <v>393561</v>
          </cell>
        </row>
        <row r="50">
          <cell r="AB50">
            <v>28829</v>
          </cell>
          <cell r="AG50">
            <v>30933</v>
          </cell>
        </row>
        <row r="51">
          <cell r="AB51">
            <v>199320</v>
          </cell>
          <cell r="AG51">
            <v>204019</v>
          </cell>
        </row>
        <row r="52">
          <cell r="AB52">
            <v>1887688</v>
          </cell>
          <cell r="AG52">
            <v>1935093</v>
          </cell>
        </row>
        <row r="54">
          <cell r="AB54">
            <v>106181</v>
          </cell>
          <cell r="AG54">
            <v>114271</v>
          </cell>
        </row>
        <row r="55">
          <cell r="AB55">
            <v>39841</v>
          </cell>
          <cell r="AG55">
            <v>41119</v>
          </cell>
        </row>
        <row r="56">
          <cell r="AB56">
            <v>273170</v>
          </cell>
          <cell r="AG56">
            <v>290416</v>
          </cell>
        </row>
        <row r="57">
          <cell r="AB57">
            <v>41418</v>
          </cell>
          <cell r="AG57">
            <v>53465</v>
          </cell>
        </row>
        <row r="58">
          <cell r="AB58">
            <v>227456</v>
          </cell>
          <cell r="AG58">
            <v>238037</v>
          </cell>
        </row>
        <row r="59">
          <cell r="AB59">
            <v>710385</v>
          </cell>
          <cell r="AG59">
            <v>711724</v>
          </cell>
        </row>
        <row r="60">
          <cell r="AB60">
            <v>418672</v>
          </cell>
          <cell r="AG60">
            <v>415496</v>
          </cell>
        </row>
        <row r="61">
          <cell r="AB61">
            <v>47210</v>
          </cell>
          <cell r="AG61">
            <v>46949</v>
          </cell>
        </row>
        <row r="62">
          <cell r="AB62">
            <v>23355</v>
          </cell>
          <cell r="AG62">
            <v>23616</v>
          </cell>
        </row>
        <row r="63">
          <cell r="AB63">
            <v>77164</v>
          </cell>
          <cell r="AG63">
            <v>52646</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2"/>
      <sheetName val="ALL"/>
      <sheetName val="All Men"/>
      <sheetName val="Public Men"/>
      <sheetName val="All 2yr"/>
      <sheetName val="2yr Men"/>
      <sheetName val="All Undergrad "/>
      <sheetName val="Undergrad Men"/>
      <sheetName val="All Grad-Prof"/>
      <sheetName val="Grad-Prof Men"/>
    </sheetNames>
    <sheetDataSet>
      <sheetData sheetId="0">
        <row r="9">
          <cell r="E9">
            <v>6.4703478673626869</v>
          </cell>
        </row>
        <row r="10">
          <cell r="E10">
            <v>12.069470763308896</v>
          </cell>
        </row>
        <row r="12">
          <cell r="E12">
            <v>-1.6783163940000754</v>
          </cell>
        </row>
        <row r="13">
          <cell r="E13">
            <v>12.097518257306831</v>
          </cell>
        </row>
        <row r="14">
          <cell r="E14">
            <v>15.376941712982756</v>
          </cell>
        </row>
        <row r="15">
          <cell r="E15">
            <v>16.904549841342302</v>
          </cell>
        </row>
        <row r="16">
          <cell r="E16">
            <v>12.462072632863086</v>
          </cell>
        </row>
        <row r="17">
          <cell r="E17">
            <v>5.299852933166294</v>
          </cell>
        </row>
        <row r="18">
          <cell r="E18">
            <v>7.321326024536674</v>
          </cell>
        </row>
        <row r="19">
          <cell r="E19">
            <v>11.890557498457108</v>
          </cell>
        </row>
        <row r="20">
          <cell r="E20">
            <v>11.449562758037775</v>
          </cell>
        </row>
        <row r="21">
          <cell r="E21">
            <v>10.69652901504622</v>
          </cell>
        </row>
        <row r="22">
          <cell r="E22">
            <v>7.1874515707675615</v>
          </cell>
        </row>
        <row r="23">
          <cell r="E23">
            <v>14.484589133849738</v>
          </cell>
        </row>
        <row r="24">
          <cell r="E24">
            <v>11.724413896996516</v>
          </cell>
        </row>
        <row r="25">
          <cell r="E25">
            <v>16.641689822282814</v>
          </cell>
        </row>
        <row r="26">
          <cell r="E26">
            <v>17.485803798707657</v>
          </cell>
        </row>
        <row r="27">
          <cell r="E27">
            <v>-25.045285380232517</v>
          </cell>
        </row>
        <row r="28">
          <cell r="E28">
            <v>2.7670823725725389</v>
          </cell>
        </row>
        <row r="30">
          <cell r="E30">
            <v>18.211920529801322</v>
          </cell>
        </row>
        <row r="31">
          <cell r="E31">
            <v>-1.3345907204828367</v>
          </cell>
        </row>
        <row r="32">
          <cell r="E32">
            <v>1.2409173918982039</v>
          </cell>
        </row>
        <row r="33">
          <cell r="E33">
            <v>4.4959636268941399</v>
          </cell>
        </row>
        <row r="34">
          <cell r="E34">
            <v>12.054879520148919</v>
          </cell>
        </row>
        <row r="35">
          <cell r="E35">
            <v>34.345728868697066</v>
          </cell>
        </row>
        <row r="36">
          <cell r="E36">
            <v>11.690262666727364</v>
          </cell>
        </row>
        <row r="37">
          <cell r="E37">
            <v>-4.8224099140633641</v>
          </cell>
        </row>
        <row r="38">
          <cell r="E38">
            <v>8.0823596699076727</v>
          </cell>
        </row>
        <row r="39">
          <cell r="E39">
            <v>15.984455165801364</v>
          </cell>
        </row>
        <row r="40">
          <cell r="E40">
            <v>-0.32526731475797366</v>
          </cell>
        </row>
        <row r="41">
          <cell r="E41">
            <v>2.7198031547959052</v>
          </cell>
        </row>
        <row r="42">
          <cell r="E42">
            <v>3.3093609308308487</v>
          </cell>
        </row>
        <row r="43">
          <cell r="E43">
            <v>4.2482953322508719</v>
          </cell>
        </row>
        <row r="45">
          <cell r="E45">
            <v>-1.8727673030639886</v>
          </cell>
        </row>
        <row r="46">
          <cell r="E46">
            <v>10.529055805283281</v>
          </cell>
        </row>
        <row r="47">
          <cell r="E47">
            <v>17.126889633267957</v>
          </cell>
        </row>
        <row r="48">
          <cell r="E48">
            <v>9.5527950310559007</v>
          </cell>
        </row>
        <row r="49">
          <cell r="E49">
            <v>1.1269886735339776</v>
          </cell>
        </row>
        <row r="50">
          <cell r="E50">
            <v>-7.7470108471135353</v>
          </cell>
        </row>
        <row r="51">
          <cell r="E51">
            <v>10.853425551981815</v>
          </cell>
        </row>
        <row r="52">
          <cell r="E52">
            <v>3.5224916993915696</v>
          </cell>
        </row>
        <row r="53">
          <cell r="E53">
            <v>9.4213469486992469</v>
          </cell>
        </row>
        <row r="54">
          <cell r="E54">
            <v>6.965193379882864</v>
          </cell>
        </row>
        <row r="55">
          <cell r="E55">
            <v>11.940781864445986</v>
          </cell>
        </row>
        <row r="56">
          <cell r="E56">
            <v>4.1984956530233468</v>
          </cell>
        </row>
        <row r="57">
          <cell r="E57">
            <v>6.033218591297099</v>
          </cell>
        </row>
        <row r="59">
          <cell r="E59">
            <v>9.1259920253343072</v>
          </cell>
        </row>
        <row r="60">
          <cell r="E60">
            <v>6.3494902521910213</v>
          </cell>
        </row>
        <row r="61">
          <cell r="E61">
            <v>9.1036167269944972</v>
          </cell>
        </row>
        <row r="62">
          <cell r="E62">
            <v>28.541275023910824</v>
          </cell>
        </row>
        <row r="63">
          <cell r="E63">
            <v>8.8657062790086698</v>
          </cell>
        </row>
        <row r="64">
          <cell r="E64">
            <v>4.9565945244083105</v>
          </cell>
        </row>
        <row r="65">
          <cell r="E65">
            <v>2.383276951395453</v>
          </cell>
        </row>
        <row r="66">
          <cell r="E66">
            <v>-0.83689992639642341</v>
          </cell>
        </row>
        <row r="67">
          <cell r="E67">
            <v>1.6691337859221069</v>
          </cell>
        </row>
        <row r="68">
          <cell r="E68">
            <v>-25.201242185265393</v>
          </cell>
        </row>
      </sheetData>
      <sheetData sheetId="1"/>
      <sheetData sheetId="2">
        <row r="4">
          <cell r="AB4">
            <v>8176191</v>
          </cell>
          <cell r="AG4">
            <v>8705219</v>
          </cell>
        </row>
        <row r="5">
          <cell r="AB5">
            <v>2596891</v>
          </cell>
          <cell r="AG5">
            <v>2910322</v>
          </cell>
        </row>
        <row r="7">
          <cell r="AB7">
            <v>132335</v>
          </cell>
          <cell r="AG7">
            <v>130114</v>
          </cell>
        </row>
        <row r="8">
          <cell r="AB8">
            <v>63947</v>
          </cell>
          <cell r="AG8">
            <v>71683</v>
          </cell>
        </row>
        <row r="9">
          <cell r="AB9">
            <v>21051</v>
          </cell>
          <cell r="AG9">
            <v>24288</v>
          </cell>
        </row>
        <row r="10">
          <cell r="AB10">
            <v>403069</v>
          </cell>
          <cell r="AG10">
            <v>471206</v>
          </cell>
        </row>
        <row r="11">
          <cell r="AB11">
            <v>191814</v>
          </cell>
          <cell r="AG11">
            <v>215718</v>
          </cell>
        </row>
        <row r="12">
          <cell r="AB12">
            <v>110154</v>
          </cell>
          <cell r="AG12">
            <v>115992</v>
          </cell>
        </row>
        <row r="13">
          <cell r="AB13">
            <v>95775</v>
          </cell>
          <cell r="AG13">
            <v>102787</v>
          </cell>
        </row>
        <row r="14">
          <cell r="AB14">
            <v>140969</v>
          </cell>
          <cell r="AG14">
            <v>157731</v>
          </cell>
        </row>
        <row r="15">
          <cell r="AB15">
            <v>61522</v>
          </cell>
          <cell r="AG15">
            <v>68566</v>
          </cell>
        </row>
        <row r="16">
          <cell r="AB16">
            <v>214406</v>
          </cell>
          <cell r="AG16">
            <v>237340</v>
          </cell>
        </row>
        <row r="17">
          <cell r="AB17">
            <v>90338</v>
          </cell>
          <cell r="AG17">
            <v>96831</v>
          </cell>
        </row>
        <row r="18">
          <cell r="AB18">
            <v>92305</v>
          </cell>
          <cell r="AG18">
            <v>105675</v>
          </cell>
        </row>
        <row r="19">
          <cell r="AB19">
            <v>127452</v>
          </cell>
          <cell r="AG19">
            <v>142395</v>
          </cell>
        </row>
        <row r="20">
          <cell r="AB20">
            <v>576534</v>
          </cell>
          <cell r="AG20">
            <v>672479</v>
          </cell>
        </row>
        <row r="21">
          <cell r="AB21">
            <v>214494</v>
          </cell>
          <cell r="AG21">
            <v>252000</v>
          </cell>
        </row>
        <row r="22">
          <cell r="AB22">
            <v>60726</v>
          </cell>
          <cell r="AG22">
            <v>45517</v>
          </cell>
        </row>
        <row r="23">
          <cell r="AB23">
            <v>2190972</v>
          </cell>
          <cell r="AG23">
            <v>2251598</v>
          </cell>
        </row>
        <row r="25">
          <cell r="AB25">
            <v>12080</v>
          </cell>
          <cell r="AG25">
            <v>14280</v>
          </cell>
        </row>
        <row r="26">
          <cell r="AB26">
            <v>265100</v>
          </cell>
          <cell r="AG26">
            <v>261562</v>
          </cell>
        </row>
        <row r="27">
          <cell r="AB27">
            <v>1186058</v>
          </cell>
          <cell r="AG27">
            <v>1200776</v>
          </cell>
        </row>
        <row r="28">
          <cell r="AB28">
            <v>142083</v>
          </cell>
          <cell r="AG28">
            <v>148471</v>
          </cell>
        </row>
        <row r="29">
          <cell r="AB29">
            <v>29009</v>
          </cell>
          <cell r="AG29">
            <v>32506</v>
          </cell>
        </row>
        <row r="30">
          <cell r="AB30">
            <v>35658</v>
          </cell>
          <cell r="AG30">
            <v>47905</v>
          </cell>
        </row>
        <row r="31">
          <cell r="AB31">
            <v>21967</v>
          </cell>
          <cell r="AG31">
            <v>24535</v>
          </cell>
        </row>
        <row r="32">
          <cell r="AB32">
            <v>54226</v>
          </cell>
          <cell r="AG32">
            <v>51611</v>
          </cell>
        </row>
        <row r="33">
          <cell r="AB33">
            <v>61195</v>
          </cell>
          <cell r="AG33">
            <v>66141</v>
          </cell>
        </row>
        <row r="34">
          <cell r="AB34">
            <v>98039</v>
          </cell>
          <cell r="AG34">
            <v>113710</v>
          </cell>
        </row>
        <row r="35">
          <cell r="AB35">
            <v>109141</v>
          </cell>
          <cell r="AG35">
            <v>108786</v>
          </cell>
        </row>
        <row r="36">
          <cell r="AB36">
            <v>159313</v>
          </cell>
          <cell r="AG36">
            <v>163646</v>
          </cell>
        </row>
        <row r="37">
          <cell r="AB37">
            <v>17103</v>
          </cell>
          <cell r="AG37">
            <v>17669</v>
          </cell>
        </row>
        <row r="38">
          <cell r="AB38">
            <v>1914156</v>
          </cell>
          <cell r="AG38">
            <v>1995475</v>
          </cell>
        </row>
        <row r="40">
          <cell r="AB40">
            <v>370628</v>
          </cell>
          <cell r="AG40">
            <v>363687</v>
          </cell>
        </row>
        <row r="41">
          <cell r="AB41">
            <v>178639</v>
          </cell>
          <cell r="AG41">
            <v>197448</v>
          </cell>
        </row>
        <row r="42">
          <cell r="AB42">
            <v>115234</v>
          </cell>
          <cell r="AG42">
            <v>134970</v>
          </cell>
        </row>
        <row r="43">
          <cell r="AB43">
            <v>88550</v>
          </cell>
          <cell r="AG43">
            <v>97009</v>
          </cell>
        </row>
        <row r="44">
          <cell r="AB44">
            <v>282789</v>
          </cell>
          <cell r="AG44">
            <v>285976</v>
          </cell>
        </row>
        <row r="45">
          <cell r="AB45">
            <v>169446</v>
          </cell>
          <cell r="AG45">
            <v>156319</v>
          </cell>
        </row>
        <row r="46">
          <cell r="AB46">
            <v>165404</v>
          </cell>
          <cell r="AG46">
            <v>183356</v>
          </cell>
        </row>
        <row r="47">
          <cell r="AB47">
            <v>59333</v>
          </cell>
          <cell r="AG47">
            <v>61423</v>
          </cell>
        </row>
        <row r="48">
          <cell r="AB48">
            <v>24678</v>
          </cell>
          <cell r="AG48">
            <v>27003</v>
          </cell>
        </row>
        <row r="49">
          <cell r="AB49">
            <v>284285</v>
          </cell>
          <cell r="AG49">
            <v>304086</v>
          </cell>
        </row>
        <row r="50">
          <cell r="AB50">
            <v>21615</v>
          </cell>
          <cell r="AG50">
            <v>24196</v>
          </cell>
        </row>
        <row r="51">
          <cell r="AB51">
            <v>153555</v>
          </cell>
          <cell r="AG51">
            <v>160002</v>
          </cell>
        </row>
        <row r="52">
          <cell r="AB52">
            <v>1425226</v>
          </cell>
          <cell r="AG52">
            <v>1511213</v>
          </cell>
        </row>
        <row r="54">
          <cell r="AB54">
            <v>77997</v>
          </cell>
          <cell r="AG54">
            <v>85115</v>
          </cell>
        </row>
        <row r="55">
          <cell r="AB55">
            <v>27955</v>
          </cell>
          <cell r="AG55">
            <v>29730</v>
          </cell>
        </row>
        <row r="56">
          <cell r="AB56">
            <v>203886</v>
          </cell>
          <cell r="AG56">
            <v>222447</v>
          </cell>
        </row>
        <row r="57">
          <cell r="AB57">
            <v>30321</v>
          </cell>
          <cell r="AG57">
            <v>38975</v>
          </cell>
        </row>
        <row r="58">
          <cell r="AB58">
            <v>182704</v>
          </cell>
          <cell r="AG58">
            <v>198902</v>
          </cell>
        </row>
        <row r="59">
          <cell r="AB59">
            <v>524473</v>
          </cell>
          <cell r="AG59">
            <v>550469</v>
          </cell>
        </row>
        <row r="60">
          <cell r="AB60">
            <v>321616</v>
          </cell>
          <cell r="AG60">
            <v>329281</v>
          </cell>
        </row>
        <row r="61">
          <cell r="AB61">
            <v>36683</v>
          </cell>
          <cell r="AG61">
            <v>36376</v>
          </cell>
        </row>
        <row r="62">
          <cell r="AB62">
            <v>19591</v>
          </cell>
          <cell r="AG62">
            <v>19918</v>
          </cell>
        </row>
        <row r="63">
          <cell r="AB63">
            <v>48946</v>
          </cell>
          <cell r="AG63">
            <v>36611</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5"/>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-3.5422099757684742</v>
          </cell>
        </row>
        <row r="9">
          <cell r="D9">
            <v>-0.24910763330345914</v>
          </cell>
        </row>
        <row r="11">
          <cell r="D11">
            <v>-0.692890928190809</v>
          </cell>
        </row>
        <row r="12">
          <cell r="D12">
            <v>4.764784886461678</v>
          </cell>
        </row>
        <row r="13">
          <cell r="D13">
            <v>3.7705788635156665</v>
          </cell>
        </row>
        <row r="14">
          <cell r="D14">
            <v>-0.79374612135407285</v>
          </cell>
        </row>
        <row r="15">
          <cell r="D15">
            <v>-1.0362573281533443</v>
          </cell>
        </row>
        <row r="16">
          <cell r="D16">
            <v>1.6250374734117219</v>
          </cell>
        </row>
        <row r="17">
          <cell r="D17">
            <v>-1.715613745119126</v>
          </cell>
        </row>
        <row r="18">
          <cell r="D18">
            <v>-0.48136448316960001</v>
          </cell>
        </row>
        <row r="19">
          <cell r="D19">
            <v>5.9693441812379202</v>
          </cell>
        </row>
        <row r="20">
          <cell r="D20">
            <v>-0.59690188087208984</v>
          </cell>
        </row>
        <row r="21">
          <cell r="D21">
            <v>-4.4497149571347752</v>
          </cell>
        </row>
        <row r="22">
          <cell r="D22">
            <v>6.1086667348818171</v>
          </cell>
        </row>
        <row r="23">
          <cell r="D23">
            <v>5.1211377217769956</v>
          </cell>
        </row>
        <row r="24">
          <cell r="D24">
            <v>-3.6655202865055205</v>
          </cell>
        </row>
        <row r="25">
          <cell r="D25">
            <v>5.2670109679480355</v>
          </cell>
        </row>
        <row r="26">
          <cell r="D26">
            <v>-17.391519518568373</v>
          </cell>
        </row>
        <row r="27">
          <cell r="D27">
            <v>-9.3683754197785429</v>
          </cell>
        </row>
        <row r="29">
          <cell r="D29">
            <v>-6.3311444182665797</v>
          </cell>
        </row>
        <row r="30">
          <cell r="D30">
            <v>-13.235041904391673</v>
          </cell>
        </row>
        <row r="31">
          <cell r="D31">
            <v>-15.215857383017475</v>
          </cell>
        </row>
        <row r="32">
          <cell r="D32">
            <v>-6.8010110105077448</v>
          </cell>
        </row>
        <row r="33">
          <cell r="D33">
            <v>-17.023702370237022</v>
          </cell>
        </row>
        <row r="34">
          <cell r="D34">
            <v>26.364745349191825</v>
          </cell>
        </row>
        <row r="35">
          <cell r="D35">
            <v>9.477220015462132</v>
          </cell>
        </row>
        <row r="36">
          <cell r="D36">
            <v>-11.689119170984457</v>
          </cell>
        </row>
        <row r="37">
          <cell r="D37">
            <v>-5.5609346170006759</v>
          </cell>
        </row>
        <row r="38">
          <cell r="D38">
            <v>6.0584359782297339</v>
          </cell>
        </row>
        <row r="39">
          <cell r="D39">
            <v>-7.462465311543844</v>
          </cell>
        </row>
        <row r="40">
          <cell r="D40">
            <v>-7.9625865949867789</v>
          </cell>
        </row>
        <row r="41">
          <cell r="D41">
            <v>-1.6361062646080917</v>
          </cell>
        </row>
        <row r="42">
          <cell r="D42">
            <v>-2.2639868303930233</v>
          </cell>
        </row>
        <row r="44">
          <cell r="D44">
            <v>-12.536165943347799</v>
          </cell>
        </row>
        <row r="45">
          <cell r="D45">
            <v>1.8301884947473752</v>
          </cell>
        </row>
        <row r="46">
          <cell r="D46">
            <v>18.219825815895614</v>
          </cell>
        </row>
        <row r="47">
          <cell r="D47">
            <v>1.3347064881565396</v>
          </cell>
        </row>
        <row r="48">
          <cell r="D48">
            <v>-5.175383841703483</v>
          </cell>
        </row>
        <row r="49">
          <cell r="D49">
            <v>-13.949177938097607</v>
          </cell>
        </row>
        <row r="50">
          <cell r="D50">
            <v>3.3956606721264389</v>
          </cell>
        </row>
        <row r="51">
          <cell r="D51">
            <v>-2.3602684971564747</v>
          </cell>
        </row>
        <row r="52">
          <cell r="D52">
            <v>1.4531201453120146</v>
          </cell>
        </row>
        <row r="53">
          <cell r="D53">
            <v>1.2680160183394815</v>
          </cell>
        </row>
        <row r="54">
          <cell r="D54">
            <v>7.8894117073408587</v>
          </cell>
        </row>
        <row r="55">
          <cell r="D55">
            <v>-0.52884427049761218</v>
          </cell>
        </row>
        <row r="56">
          <cell r="D56">
            <v>-4.1322572888609601</v>
          </cell>
        </row>
        <row r="58">
          <cell r="D58">
            <v>-2.0046273913944335</v>
          </cell>
        </row>
        <row r="59">
          <cell r="D59">
            <v>3.1992533831077927</v>
          </cell>
        </row>
        <row r="60">
          <cell r="D60">
            <v>0.70577285101439546</v>
          </cell>
        </row>
        <row r="61">
          <cell r="D61">
            <v>6.5321030372933491</v>
          </cell>
        </row>
        <row r="62">
          <cell r="D62">
            <v>-5.2054794520547949</v>
          </cell>
        </row>
        <row r="63">
          <cell r="D63">
            <v>-6.252747781967094</v>
          </cell>
        </row>
        <row r="64">
          <cell r="D64">
            <v>-5.9513381809001782</v>
          </cell>
        </row>
        <row r="65">
          <cell r="D65">
            <v>-4.808852745130805</v>
          </cell>
        </row>
        <row r="66">
          <cell r="D66">
            <v>-3.9009689049121228</v>
          </cell>
        </row>
        <row r="67">
          <cell r="D67">
            <v>-22.448128453758731</v>
          </cell>
        </row>
      </sheetData>
      <sheetData sheetId="1"/>
      <sheetData sheetId="2"/>
      <sheetData sheetId="3"/>
      <sheetData sheetId="4"/>
      <sheetData sheetId="5"/>
      <sheetData sheetId="6"/>
      <sheetData sheetId="7">
        <row r="4">
          <cell r="Z4">
            <v>11086384</v>
          </cell>
          <cell r="AE4">
            <v>10693681</v>
          </cell>
        </row>
        <row r="5">
          <cell r="Z5">
            <v>3562717</v>
          </cell>
          <cell r="AE5">
            <v>3553842</v>
          </cell>
        </row>
        <row r="7">
          <cell r="Z7">
            <v>183723</v>
          </cell>
          <cell r="AE7">
            <v>182450</v>
          </cell>
        </row>
        <row r="8">
          <cell r="Z8">
            <v>112429</v>
          </cell>
          <cell r="AE8">
            <v>117786</v>
          </cell>
        </row>
        <row r="9">
          <cell r="Z9">
            <v>32011</v>
          </cell>
          <cell r="AE9">
            <v>33218</v>
          </cell>
        </row>
        <row r="10">
          <cell r="Z10">
            <v>499530</v>
          </cell>
          <cell r="AE10">
            <v>495565</v>
          </cell>
        </row>
        <row r="11">
          <cell r="Z11">
            <v>256886</v>
          </cell>
          <cell r="AE11">
            <v>254224</v>
          </cell>
        </row>
        <row r="12">
          <cell r="Z12">
            <v>210149</v>
          </cell>
          <cell r="AE12">
            <v>213564</v>
          </cell>
        </row>
        <row r="13">
          <cell r="Z13">
            <v>138551</v>
          </cell>
          <cell r="AE13">
            <v>136174</v>
          </cell>
        </row>
        <row r="14">
          <cell r="Z14">
            <v>172842</v>
          </cell>
          <cell r="AE14">
            <v>172010</v>
          </cell>
        </row>
        <row r="15">
          <cell r="Z15">
            <v>88988</v>
          </cell>
          <cell r="AE15">
            <v>94300</v>
          </cell>
        </row>
        <row r="16">
          <cell r="Z16">
            <v>332718</v>
          </cell>
          <cell r="AE16">
            <v>330732</v>
          </cell>
        </row>
        <row r="17">
          <cell r="Z17">
            <v>137874</v>
          </cell>
          <cell r="AE17">
            <v>131739</v>
          </cell>
        </row>
        <row r="18">
          <cell r="Z18">
            <v>146595</v>
          </cell>
          <cell r="AE18">
            <v>155550</v>
          </cell>
        </row>
        <row r="19">
          <cell r="Z19">
            <v>215870</v>
          </cell>
          <cell r="AE19">
            <v>226925</v>
          </cell>
        </row>
        <row r="20">
          <cell r="Z20">
            <v>633007</v>
          </cell>
          <cell r="AE20">
            <v>609804</v>
          </cell>
        </row>
        <row r="21">
          <cell r="Z21">
            <v>300512</v>
          </cell>
          <cell r="AE21">
            <v>316340</v>
          </cell>
        </row>
        <row r="22">
          <cell r="Z22">
            <v>101032</v>
          </cell>
          <cell r="AE22">
            <v>83461</v>
          </cell>
        </row>
        <row r="23">
          <cell r="Z23">
            <v>2348262</v>
          </cell>
          <cell r="AE23">
            <v>2128268</v>
          </cell>
        </row>
        <row r="25">
          <cell r="Z25">
            <v>19949</v>
          </cell>
          <cell r="AE25">
            <v>18686</v>
          </cell>
        </row>
        <row r="26">
          <cell r="Z26">
            <v>349844</v>
          </cell>
          <cell r="AE26">
            <v>303542</v>
          </cell>
        </row>
        <row r="27">
          <cell r="Z27">
            <v>941038</v>
          </cell>
          <cell r="AE27">
            <v>797851</v>
          </cell>
        </row>
        <row r="28">
          <cell r="Z28">
            <v>218791</v>
          </cell>
          <cell r="AE28">
            <v>203911</v>
          </cell>
        </row>
        <row r="29">
          <cell r="Z29">
            <v>16665</v>
          </cell>
          <cell r="AE29">
            <v>13828</v>
          </cell>
        </row>
        <row r="30">
          <cell r="Z30">
            <v>65580</v>
          </cell>
          <cell r="AE30">
            <v>82870</v>
          </cell>
        </row>
        <row r="31">
          <cell r="Z31">
            <v>37511</v>
          </cell>
          <cell r="AE31">
            <v>41066</v>
          </cell>
        </row>
        <row r="32">
          <cell r="Z32">
            <v>62725</v>
          </cell>
          <cell r="AE32">
            <v>55393</v>
          </cell>
        </row>
        <row r="33">
          <cell r="Z33">
            <v>54739</v>
          </cell>
          <cell r="AE33">
            <v>51695</v>
          </cell>
        </row>
        <row r="34">
          <cell r="Z34">
            <v>153604</v>
          </cell>
          <cell r="AE34">
            <v>162910</v>
          </cell>
        </row>
        <row r="35">
          <cell r="Z35">
            <v>168644</v>
          </cell>
          <cell r="AE35">
            <v>156059</v>
          </cell>
        </row>
        <row r="36">
          <cell r="Z36">
            <v>228795</v>
          </cell>
          <cell r="AE36">
            <v>210577</v>
          </cell>
        </row>
        <row r="37">
          <cell r="Z37">
            <v>30377</v>
          </cell>
          <cell r="AE37">
            <v>29880</v>
          </cell>
        </row>
        <row r="38">
          <cell r="Z38">
            <v>3147854</v>
          </cell>
          <cell r="AE38">
            <v>3076587</v>
          </cell>
        </row>
        <row r="40">
          <cell r="Z40">
            <v>514296</v>
          </cell>
          <cell r="AE40">
            <v>449823</v>
          </cell>
        </row>
        <row r="41">
          <cell r="Z41">
            <v>306799</v>
          </cell>
          <cell r="AE41">
            <v>312414</v>
          </cell>
        </row>
        <row r="42">
          <cell r="Z42">
            <v>189914</v>
          </cell>
          <cell r="AE42">
            <v>224516</v>
          </cell>
        </row>
        <row r="43">
          <cell r="Z43">
            <v>145650</v>
          </cell>
          <cell r="AE43">
            <v>147594</v>
          </cell>
        </row>
        <row r="44">
          <cell r="Z44">
            <v>453377</v>
          </cell>
          <cell r="AE44">
            <v>429913</v>
          </cell>
        </row>
        <row r="45">
          <cell r="Z45">
            <v>295659</v>
          </cell>
          <cell r="AE45">
            <v>254417</v>
          </cell>
        </row>
        <row r="46">
          <cell r="Z46">
            <v>285482</v>
          </cell>
          <cell r="AE46">
            <v>295176</v>
          </cell>
        </row>
        <row r="47">
          <cell r="Z47">
            <v>105327</v>
          </cell>
          <cell r="AE47">
            <v>102841</v>
          </cell>
        </row>
        <row r="48">
          <cell r="Z48">
            <v>41841</v>
          </cell>
          <cell r="AE48">
            <v>42449</v>
          </cell>
        </row>
        <row r="49">
          <cell r="Z49">
            <v>487691</v>
          </cell>
          <cell r="AE49">
            <v>493875</v>
          </cell>
        </row>
        <row r="50">
          <cell r="Z50">
            <v>41017</v>
          </cell>
          <cell r="AE50">
            <v>44253</v>
          </cell>
        </row>
        <row r="51">
          <cell r="Z51">
            <v>280801</v>
          </cell>
          <cell r="AE51">
            <v>279316</v>
          </cell>
        </row>
        <row r="52">
          <cell r="Z52">
            <v>1979596</v>
          </cell>
          <cell r="AE52">
            <v>1897794</v>
          </cell>
        </row>
        <row r="54">
          <cell r="Z54">
            <v>115832</v>
          </cell>
          <cell r="AE54">
            <v>113510</v>
          </cell>
        </row>
        <row r="55">
          <cell r="Z55">
            <v>53575</v>
          </cell>
          <cell r="AE55">
            <v>55289</v>
          </cell>
        </row>
        <row r="56">
          <cell r="Z56">
            <v>285786</v>
          </cell>
          <cell r="AE56">
            <v>287803</v>
          </cell>
        </row>
        <row r="57">
          <cell r="Z57">
            <v>52020</v>
          </cell>
          <cell r="AE57">
            <v>55418</v>
          </cell>
        </row>
        <row r="58">
          <cell r="Z58">
            <v>216445</v>
          </cell>
          <cell r="AE58">
            <v>205178</v>
          </cell>
        </row>
        <row r="59">
          <cell r="Z59">
            <v>643701</v>
          </cell>
          <cell r="AE59">
            <v>603452</v>
          </cell>
        </row>
        <row r="60">
          <cell r="Z60">
            <v>522874</v>
          </cell>
          <cell r="AE60">
            <v>491756</v>
          </cell>
        </row>
        <row r="61">
          <cell r="Z61">
            <v>53859</v>
          </cell>
          <cell r="AE61">
            <v>51269</v>
          </cell>
        </row>
        <row r="62">
          <cell r="Z62">
            <v>35504</v>
          </cell>
          <cell r="AE62">
            <v>34119</v>
          </cell>
        </row>
        <row r="63">
          <cell r="Z63">
            <v>47955</v>
          </cell>
          <cell r="AE63">
            <v>37190</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3"/>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9.3573074325079766</v>
          </cell>
        </row>
        <row r="10">
          <cell r="D10">
            <v>15.094680085852326</v>
          </cell>
        </row>
        <row r="12">
          <cell r="D12">
            <v>1.1001165528888466</v>
          </cell>
        </row>
        <row r="13">
          <cell r="D13">
            <v>2.8783090359193939</v>
          </cell>
        </row>
        <row r="14">
          <cell r="D14">
            <v>31.501311188811187</v>
          </cell>
        </row>
        <row r="15">
          <cell r="D15">
            <v>23.122464510639318</v>
          </cell>
        </row>
        <row r="16">
          <cell r="D16">
            <v>15.937676507459809</v>
          </cell>
        </row>
        <row r="17">
          <cell r="D17">
            <v>12.673353685128653</v>
          </cell>
        </row>
        <row r="18">
          <cell r="D18">
            <v>10.63988530633741</v>
          </cell>
        </row>
        <row r="19">
          <cell r="D19">
            <v>12.163964186062149</v>
          </cell>
        </row>
        <row r="20">
          <cell r="D20">
            <v>7.0342297891678705</v>
          </cell>
        </row>
        <row r="21">
          <cell r="D21">
            <v>11.322078133920561</v>
          </cell>
        </row>
        <row r="22">
          <cell r="D22">
            <v>10.254063946603509</v>
          </cell>
        </row>
        <row r="23">
          <cell r="D23">
            <v>13.817094183816121</v>
          </cell>
        </row>
        <row r="24">
          <cell r="D24">
            <v>13.651865551351444</v>
          </cell>
        </row>
        <row r="25">
          <cell r="D25">
            <v>23.183792485496461</v>
          </cell>
        </row>
        <row r="26">
          <cell r="D26">
            <v>22.862467001397587</v>
          </cell>
        </row>
        <row r="27">
          <cell r="D27">
            <v>-23.388822829964329</v>
          </cell>
        </row>
        <row r="28">
          <cell r="D28">
            <v>-5.7613550311403712</v>
          </cell>
        </row>
        <row r="30">
          <cell r="D30">
            <v>0.30612244897959184</v>
          </cell>
        </row>
        <row r="31">
          <cell r="D31">
            <v>0.29206708121349162</v>
          </cell>
        </row>
        <row r="32">
          <cell r="D32">
            <v>-9.3738246963412628</v>
          </cell>
        </row>
        <row r="33">
          <cell r="D33">
            <v>-24.522400269476925</v>
          </cell>
        </row>
        <row r="34">
          <cell r="D34">
            <v>5.2027027027027026</v>
          </cell>
        </row>
        <row r="35">
          <cell r="D35">
            <v>63.283208020050132</v>
          </cell>
        </row>
        <row r="36">
          <cell r="D36">
            <v>34.556574923547402</v>
          </cell>
        </row>
        <row r="37">
          <cell r="D37">
            <v>-1.9109687396443167</v>
          </cell>
        </row>
        <row r="38">
          <cell r="D38">
            <v>10.950514453699167</v>
          </cell>
        </row>
        <row r="39">
          <cell r="D39">
            <v>36.491974473022623</v>
          </cell>
        </row>
        <row r="40">
          <cell r="D40">
            <v>10.319949811794228</v>
          </cell>
        </row>
        <row r="41">
          <cell r="D41">
            <v>4.3478260869565215</v>
          </cell>
        </row>
        <row r="42">
          <cell r="D42">
            <v>33.769633507853399</v>
          </cell>
        </row>
        <row r="43">
          <cell r="D43">
            <v>9.8393953915754029</v>
          </cell>
        </row>
        <row r="45">
          <cell r="D45">
            <v>-8.6139305527018699</v>
          </cell>
        </row>
        <row r="46">
          <cell r="D46">
            <v>22.00919820468776</v>
          </cell>
        </row>
        <row r="47">
          <cell r="D47">
            <v>216.38680560164599</v>
          </cell>
        </row>
        <row r="48">
          <cell r="D48">
            <v>29.044269755895741</v>
          </cell>
        </row>
        <row r="49">
          <cell r="D49">
            <v>2.1883452176051144</v>
          </cell>
        </row>
        <row r="50">
          <cell r="D50">
            <v>-29.596897077157504</v>
          </cell>
        </row>
        <row r="51">
          <cell r="D51">
            <v>14.763586840873302</v>
          </cell>
        </row>
        <row r="52">
          <cell r="D52">
            <v>23.920157068062828</v>
          </cell>
        </row>
        <row r="53">
          <cell r="D53">
            <v>69.263607257203844</v>
          </cell>
        </row>
        <row r="54">
          <cell r="D54">
            <v>7.9244513547268882</v>
          </cell>
        </row>
        <row r="55">
          <cell r="D55">
            <v>136.31840796019901</v>
          </cell>
        </row>
        <row r="56">
          <cell r="D56">
            <v>19.358527836980819</v>
          </cell>
        </row>
        <row r="57">
          <cell r="D57">
            <v>9.2619135014828142</v>
          </cell>
        </row>
        <row r="59">
          <cell r="D59">
            <v>19.194010831474991</v>
          </cell>
        </row>
        <row r="60">
          <cell r="D60">
            <v>53.301511535401744</v>
          </cell>
        </row>
        <row r="61">
          <cell r="D61">
            <v>16.6823087752229</v>
          </cell>
        </row>
        <row r="62">
          <cell r="D62">
            <v>150.23885350318471</v>
          </cell>
        </row>
        <row r="63">
          <cell r="D63">
            <v>12.354096626751785</v>
          </cell>
        </row>
        <row r="64">
          <cell r="D64">
            <v>2.8332243794388137</v>
          </cell>
        </row>
        <row r="65">
          <cell r="D65">
            <v>10.980207351555137</v>
          </cell>
        </row>
        <row r="66">
          <cell r="D66">
            <v>19.004837595024188</v>
          </cell>
        </row>
        <row r="67">
          <cell r="D67">
            <v>21.833534378769599</v>
          </cell>
        </row>
        <row r="68">
          <cell r="D68">
            <v>-45.836741776356561</v>
          </cell>
        </row>
      </sheetData>
      <sheetData sheetId="1"/>
      <sheetData sheetId="2"/>
      <sheetData sheetId="3"/>
      <sheetData sheetId="4"/>
      <sheetData sheetId="5"/>
      <sheetData sheetId="6"/>
      <sheetData sheetId="7">
        <row r="4">
          <cell r="Z4">
            <v>2370169</v>
          </cell>
          <cell r="AE4">
            <v>2591953</v>
          </cell>
        </row>
        <row r="5">
          <cell r="Z5">
            <v>1208121</v>
          </cell>
          <cell r="AE5">
            <v>1390483</v>
          </cell>
        </row>
        <row r="7">
          <cell r="Z7">
            <v>84082</v>
          </cell>
          <cell r="AE7">
            <v>85007</v>
          </cell>
        </row>
        <row r="8">
          <cell r="Z8">
            <v>29427</v>
          </cell>
          <cell r="AE8">
            <v>30274</v>
          </cell>
        </row>
        <row r="9">
          <cell r="Z9">
            <v>9152</v>
          </cell>
          <cell r="AE9">
            <v>12035</v>
          </cell>
        </row>
        <row r="10">
          <cell r="Z10">
            <v>166881</v>
          </cell>
          <cell r="AE10">
            <v>205468</v>
          </cell>
        </row>
        <row r="11">
          <cell r="Z11">
            <v>145178</v>
          </cell>
          <cell r="AE11">
            <v>168316</v>
          </cell>
        </row>
        <row r="12">
          <cell r="Z12">
            <v>22930</v>
          </cell>
          <cell r="AE12">
            <v>25836</v>
          </cell>
        </row>
        <row r="13">
          <cell r="Z13">
            <v>68356</v>
          </cell>
          <cell r="AE13">
            <v>75629</v>
          </cell>
        </row>
        <row r="14">
          <cell r="Z14">
            <v>89239</v>
          </cell>
          <cell r="AE14">
            <v>100094</v>
          </cell>
        </row>
        <row r="15">
          <cell r="Z15">
            <v>61613</v>
          </cell>
          <cell r="AE15">
            <v>65947</v>
          </cell>
        </row>
        <row r="16">
          <cell r="Z16">
            <v>122610</v>
          </cell>
          <cell r="AE16">
            <v>136492</v>
          </cell>
        </row>
        <row r="17">
          <cell r="Z17">
            <v>18578</v>
          </cell>
          <cell r="AE17">
            <v>20483</v>
          </cell>
        </row>
        <row r="18">
          <cell r="Z18">
            <v>61518</v>
          </cell>
          <cell r="AE18">
            <v>70018</v>
          </cell>
        </row>
        <row r="19">
          <cell r="Z19">
            <v>58937</v>
          </cell>
          <cell r="AE19">
            <v>66983</v>
          </cell>
        </row>
        <row r="20">
          <cell r="Z20">
            <v>164615</v>
          </cell>
          <cell r="AE20">
            <v>202779</v>
          </cell>
        </row>
        <row r="21">
          <cell r="Z21">
            <v>96595</v>
          </cell>
          <cell r="AE21">
            <v>118679</v>
          </cell>
        </row>
        <row r="22">
          <cell r="Z22">
            <v>8410</v>
          </cell>
          <cell r="AE22">
            <v>6443</v>
          </cell>
        </row>
        <row r="23">
          <cell r="Z23">
            <v>323535</v>
          </cell>
          <cell r="AE23">
            <v>304895</v>
          </cell>
        </row>
        <row r="25">
          <cell r="Z25">
            <v>980</v>
          </cell>
          <cell r="AE25">
            <v>983</v>
          </cell>
        </row>
        <row r="26">
          <cell r="Z26">
            <v>74298</v>
          </cell>
          <cell r="AE26">
            <v>74515</v>
          </cell>
        </row>
        <row r="27">
          <cell r="Z27">
            <v>188781</v>
          </cell>
          <cell r="AE27">
            <v>171085</v>
          </cell>
        </row>
        <row r="28">
          <cell r="Z28">
            <v>20781</v>
          </cell>
          <cell r="AE28">
            <v>15685</v>
          </cell>
        </row>
        <row r="29">
          <cell r="Z29">
            <v>1480</v>
          </cell>
          <cell r="AE29">
            <v>1557</v>
          </cell>
        </row>
        <row r="30">
          <cell r="Z30">
            <v>798</v>
          </cell>
          <cell r="AE30">
            <v>1303</v>
          </cell>
        </row>
        <row r="31">
          <cell r="Z31">
            <v>327</v>
          </cell>
          <cell r="AE31">
            <v>440</v>
          </cell>
        </row>
        <row r="32">
          <cell r="Z32">
            <v>9053</v>
          </cell>
          <cell r="AE32">
            <v>8880</v>
          </cell>
        </row>
        <row r="33">
          <cell r="Z33">
            <v>4082</v>
          </cell>
          <cell r="AE33">
            <v>4529</v>
          </cell>
        </row>
        <row r="34">
          <cell r="Z34">
            <v>5171</v>
          </cell>
          <cell r="AE34">
            <v>7058</v>
          </cell>
        </row>
        <row r="35">
          <cell r="Z35">
            <v>3188</v>
          </cell>
          <cell r="AE35">
            <v>3517</v>
          </cell>
        </row>
        <row r="36">
          <cell r="Z36">
            <v>14214</v>
          </cell>
          <cell r="AE36">
            <v>14832</v>
          </cell>
        </row>
        <row r="37">
          <cell r="Z37">
            <v>382</v>
          </cell>
          <cell r="AE37">
            <v>511</v>
          </cell>
        </row>
        <row r="38">
          <cell r="Z38">
            <v>454906</v>
          </cell>
          <cell r="AE38">
            <v>499666</v>
          </cell>
        </row>
        <row r="40">
          <cell r="Z40">
            <v>121675</v>
          </cell>
          <cell r="AE40">
            <v>111194</v>
          </cell>
        </row>
        <row r="41">
          <cell r="Z41">
            <v>36094</v>
          </cell>
          <cell r="AE41">
            <v>44038</v>
          </cell>
        </row>
        <row r="42">
          <cell r="Z42">
            <v>15067</v>
          </cell>
          <cell r="AE42">
            <v>47670</v>
          </cell>
        </row>
        <row r="43">
          <cell r="Z43">
            <v>12085</v>
          </cell>
          <cell r="AE43">
            <v>15595</v>
          </cell>
        </row>
        <row r="44">
          <cell r="Z44">
            <v>81340</v>
          </cell>
          <cell r="AE44">
            <v>83120</v>
          </cell>
        </row>
        <row r="45">
          <cell r="Z45">
            <v>36095</v>
          </cell>
          <cell r="AE45">
            <v>25412</v>
          </cell>
        </row>
        <row r="46">
          <cell r="Z46">
            <v>46994</v>
          </cell>
          <cell r="AE46">
            <v>53932</v>
          </cell>
        </row>
        <row r="47">
          <cell r="Z47">
            <v>6112</v>
          </cell>
          <cell r="AE47">
            <v>7574</v>
          </cell>
        </row>
        <row r="48">
          <cell r="Z48">
            <v>937</v>
          </cell>
          <cell r="AE48">
            <v>1586</v>
          </cell>
        </row>
        <row r="49">
          <cell r="Z49">
            <v>78466</v>
          </cell>
          <cell r="AE49">
            <v>84684</v>
          </cell>
        </row>
        <row r="50">
          <cell r="Z50">
            <v>804</v>
          </cell>
          <cell r="AE50">
            <v>1900</v>
          </cell>
        </row>
        <row r="51">
          <cell r="Z51">
            <v>19237</v>
          </cell>
          <cell r="AE51">
            <v>22961</v>
          </cell>
        </row>
        <row r="52">
          <cell r="Z52">
            <v>343266</v>
          </cell>
          <cell r="AE52">
            <v>375059</v>
          </cell>
        </row>
        <row r="54">
          <cell r="Z54">
            <v>18834</v>
          </cell>
          <cell r="AE54">
            <v>22449</v>
          </cell>
        </row>
        <row r="55">
          <cell r="Z55">
            <v>1257</v>
          </cell>
          <cell r="AE55">
            <v>1927</v>
          </cell>
        </row>
        <row r="56">
          <cell r="Z56">
            <v>34096</v>
          </cell>
          <cell r="AE56">
            <v>39784</v>
          </cell>
        </row>
        <row r="57">
          <cell r="Z57">
            <v>1256</v>
          </cell>
          <cell r="AE57">
            <v>3143</v>
          </cell>
        </row>
        <row r="58">
          <cell r="Z58">
            <v>52946</v>
          </cell>
          <cell r="AE58">
            <v>59487</v>
          </cell>
        </row>
        <row r="59">
          <cell r="Z59">
            <v>157559</v>
          </cell>
          <cell r="AE59">
            <v>162023</v>
          </cell>
        </row>
        <row r="60">
          <cell r="Z60">
            <v>72148</v>
          </cell>
          <cell r="AE60">
            <v>80070</v>
          </cell>
        </row>
        <row r="61">
          <cell r="Z61">
            <v>4341</v>
          </cell>
          <cell r="AE61">
            <v>5166</v>
          </cell>
        </row>
        <row r="62">
          <cell r="Z62">
            <v>829</v>
          </cell>
          <cell r="AE62">
            <v>1010</v>
          </cell>
        </row>
        <row r="63">
          <cell r="Z63">
            <v>40341</v>
          </cell>
          <cell r="AE63">
            <v>21850</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4"/>
      <sheetName val="Undergrad All Races "/>
      <sheetName val="Undergrad Hispanic"/>
      <sheetName val="Grad-Prof All Races"/>
      <sheetName val="Grad-Prof Hispanic"/>
      <sheetName val="All Races"/>
      <sheetName val="All Hispanic"/>
      <sheetName val="Hispanic Men"/>
      <sheetName val="Hispanic Women"/>
      <sheetName val="2yr Hispanic"/>
      <sheetName val="Sheet1"/>
    </sheetNames>
    <sheetDataSet>
      <sheetData sheetId="0">
        <row r="9">
          <cell r="D9">
            <v>38.881203382475285</v>
          </cell>
        </row>
        <row r="10">
          <cell r="D10">
            <v>43.632352545534445</v>
          </cell>
        </row>
        <row r="12">
          <cell r="D12">
            <v>39.20282542885974</v>
          </cell>
        </row>
        <row r="13">
          <cell r="D13">
            <v>55.06633339742357</v>
          </cell>
        </row>
        <row r="14">
          <cell r="D14">
            <v>61.804222648752393</v>
          </cell>
        </row>
        <row r="15">
          <cell r="D15">
            <v>35.813773951084563</v>
          </cell>
        </row>
        <row r="16">
          <cell r="D16">
            <v>88.360076149034541</v>
          </cell>
        </row>
        <row r="17">
          <cell r="D17">
            <v>87.274774774774784</v>
          </cell>
        </row>
        <row r="18">
          <cell r="D18">
            <v>77.852236555536933</v>
          </cell>
        </row>
        <row r="19">
          <cell r="D19">
            <v>80.972901906361841</v>
          </cell>
        </row>
        <row r="20">
          <cell r="D20">
            <v>87.531172069825431</v>
          </cell>
        </row>
        <row r="21">
          <cell r="D21">
            <v>87.142512368770369</v>
          </cell>
        </row>
        <row r="22">
          <cell r="D22">
            <v>66.576215195847098</v>
          </cell>
        </row>
        <row r="23">
          <cell r="D23">
            <v>97.36782902137233</v>
          </cell>
        </row>
        <row r="24">
          <cell r="D24">
            <v>72.080088987764185</v>
          </cell>
        </row>
        <row r="25">
          <cell r="D25">
            <v>38.248125462890378</v>
          </cell>
        </row>
        <row r="26">
          <cell r="D26">
            <v>77.323903002309464</v>
          </cell>
        </row>
        <row r="27">
          <cell r="D27">
            <v>-34.443416589577552</v>
          </cell>
        </row>
        <row r="28">
          <cell r="D28">
            <v>34.057054329825306</v>
          </cell>
        </row>
        <row r="30">
          <cell r="D30">
            <v>116.86143572621035</v>
          </cell>
        </row>
        <row r="31">
          <cell r="D31">
            <v>33.348882151067869</v>
          </cell>
        </row>
        <row r="32">
          <cell r="D32">
            <v>32.214783833771847</v>
          </cell>
        </row>
        <row r="33">
          <cell r="D33">
            <v>32.893649753568276</v>
          </cell>
        </row>
        <row r="34">
          <cell r="D34">
            <v>237.2310570626754</v>
          </cell>
        </row>
        <row r="35">
          <cell r="D35">
            <v>115.32846715328466</v>
          </cell>
        </row>
        <row r="36">
          <cell r="D36">
            <v>84.280936454849495</v>
          </cell>
        </row>
        <row r="37">
          <cell r="D37">
            <v>31.025944665733661</v>
          </cell>
        </row>
        <row r="38">
          <cell r="D38">
            <v>21.335634872023313</v>
          </cell>
        </row>
        <row r="39">
          <cell r="D39">
            <v>80.258620689655174</v>
          </cell>
        </row>
        <row r="40">
          <cell r="D40">
            <v>58.915201114400141</v>
          </cell>
        </row>
        <row r="41">
          <cell r="D41">
            <v>45.695994463188853</v>
          </cell>
        </row>
        <row r="42">
          <cell r="D42">
            <v>51.991150442477874</v>
          </cell>
        </row>
        <row r="43">
          <cell r="D43">
            <v>40.431486362424849</v>
          </cell>
        </row>
        <row r="45">
          <cell r="D45">
            <v>20.873805575298114</v>
          </cell>
        </row>
        <row r="46">
          <cell r="D46">
            <v>64.7109375</v>
          </cell>
        </row>
        <row r="47">
          <cell r="D47">
            <v>148.94883947016649</v>
          </cell>
        </row>
        <row r="48">
          <cell r="D48">
            <v>68.133442488743341</v>
          </cell>
        </row>
        <row r="49">
          <cell r="D49">
            <v>29.632773156792847</v>
          </cell>
        </row>
        <row r="50">
          <cell r="D50">
            <v>50.235719767569343</v>
          </cell>
        </row>
        <row r="51">
          <cell r="D51">
            <v>37.700258397932821</v>
          </cell>
        </row>
        <row r="52">
          <cell r="D52">
            <v>72.495344506517682</v>
          </cell>
        </row>
        <row r="53">
          <cell r="D53">
            <v>121.2171052631579</v>
          </cell>
        </row>
        <row r="54">
          <cell r="D54">
            <v>48.966105308036667</v>
          </cell>
        </row>
        <row r="55">
          <cell r="D55">
            <v>159.8603839441536</v>
          </cell>
        </row>
        <row r="56">
          <cell r="D56">
            <v>60.493504228790648</v>
          </cell>
        </row>
        <row r="57">
          <cell r="D57">
            <v>43.35186259463508</v>
          </cell>
        </row>
        <row r="59">
          <cell r="D59">
            <v>51.342239980022477</v>
          </cell>
        </row>
        <row r="60">
          <cell r="D60">
            <v>73.200442967884825</v>
          </cell>
        </row>
        <row r="61">
          <cell r="D61">
            <v>56.674560216508794</v>
          </cell>
        </row>
        <row r="62">
          <cell r="D62">
            <v>71.735241502683365</v>
          </cell>
        </row>
        <row r="63">
          <cell r="D63">
            <v>35.06505256681686</v>
          </cell>
        </row>
        <row r="64">
          <cell r="D64">
            <v>38.232975695204729</v>
          </cell>
        </row>
        <row r="65">
          <cell r="D65">
            <v>61.90363629200646</v>
          </cell>
        </row>
        <row r="66">
          <cell r="D66">
            <v>54.337327848327668</v>
          </cell>
        </row>
        <row r="67">
          <cell r="D67">
            <v>75.339602925809828</v>
          </cell>
        </row>
        <row r="68">
          <cell r="D68">
            <v>3.280481137233461</v>
          </cell>
        </row>
      </sheetData>
      <sheetData sheetId="1"/>
      <sheetData sheetId="2"/>
      <sheetData sheetId="3"/>
      <sheetData sheetId="4"/>
      <sheetData sheetId="5"/>
      <sheetData sheetId="6">
        <row r="4">
          <cell r="Z4">
            <v>2085455</v>
          </cell>
          <cell r="AE4">
            <v>2896305</v>
          </cell>
        </row>
        <row r="5">
          <cell r="Z5">
            <v>669054</v>
          </cell>
          <cell r="AE5">
            <v>960978</v>
          </cell>
        </row>
        <row r="7">
          <cell r="Z7">
            <v>5946</v>
          </cell>
          <cell r="AE7">
            <v>8277</v>
          </cell>
        </row>
        <row r="8">
          <cell r="Z8">
            <v>5201</v>
          </cell>
          <cell r="AE8">
            <v>8065</v>
          </cell>
        </row>
        <row r="9">
          <cell r="Z9">
            <v>2084</v>
          </cell>
          <cell r="AE9">
            <v>3372</v>
          </cell>
        </row>
        <row r="10">
          <cell r="Z10">
            <v>186526</v>
          </cell>
          <cell r="AE10">
            <v>253328</v>
          </cell>
        </row>
        <row r="11">
          <cell r="Z11">
            <v>14708</v>
          </cell>
          <cell r="AE11">
            <v>27704</v>
          </cell>
        </row>
        <row r="12">
          <cell r="Z12">
            <v>3552</v>
          </cell>
          <cell r="AE12">
            <v>6652</v>
          </cell>
        </row>
        <row r="13">
          <cell r="Z13">
            <v>5969</v>
          </cell>
          <cell r="AE13">
            <v>10616</v>
          </cell>
        </row>
        <row r="14">
          <cell r="Z14">
            <v>13691</v>
          </cell>
          <cell r="AE14">
            <v>24777</v>
          </cell>
        </row>
        <row r="15">
          <cell r="Z15">
            <v>1604</v>
          </cell>
          <cell r="AE15">
            <v>3008</v>
          </cell>
        </row>
        <row r="16">
          <cell r="Z16">
            <v>16574</v>
          </cell>
          <cell r="AE16">
            <v>31017</v>
          </cell>
        </row>
        <row r="17">
          <cell r="Z17">
            <v>8476</v>
          </cell>
          <cell r="AE17">
            <v>14119</v>
          </cell>
        </row>
        <row r="18">
          <cell r="Z18">
            <v>4445</v>
          </cell>
          <cell r="AE18">
            <v>8773</v>
          </cell>
        </row>
        <row r="19">
          <cell r="Z19">
            <v>6293</v>
          </cell>
          <cell r="AE19">
            <v>10829</v>
          </cell>
        </row>
        <row r="20">
          <cell r="Z20">
            <v>369958</v>
          </cell>
          <cell r="AE20">
            <v>511460</v>
          </cell>
        </row>
        <row r="21">
          <cell r="Z21">
            <v>20784</v>
          </cell>
          <cell r="AE21">
            <v>36855</v>
          </cell>
        </row>
        <row r="22">
          <cell r="Z22">
            <v>3243</v>
          </cell>
          <cell r="AE22">
            <v>2126</v>
          </cell>
        </row>
        <row r="23">
          <cell r="Z23">
            <v>935950</v>
          </cell>
          <cell r="AE23">
            <v>1254707</v>
          </cell>
        </row>
        <row r="25">
          <cell r="Z25">
            <v>1198</v>
          </cell>
          <cell r="AE25">
            <v>2598</v>
          </cell>
        </row>
        <row r="26">
          <cell r="Z26">
            <v>90039</v>
          </cell>
          <cell r="AE26">
            <v>120066</v>
          </cell>
        </row>
        <row r="27">
          <cell r="Z27">
            <v>680703</v>
          </cell>
          <cell r="AE27">
            <v>899990</v>
          </cell>
        </row>
        <row r="28">
          <cell r="Z28">
            <v>35101</v>
          </cell>
          <cell r="AE28">
            <v>46647</v>
          </cell>
        </row>
        <row r="29">
          <cell r="Z29">
            <v>2138</v>
          </cell>
          <cell r="AE29">
            <v>7210</v>
          </cell>
        </row>
        <row r="30">
          <cell r="Z30">
            <v>4247</v>
          </cell>
          <cell r="AE30">
            <v>9145</v>
          </cell>
        </row>
        <row r="31">
          <cell r="Z31">
            <v>897</v>
          </cell>
          <cell r="AE31">
            <v>1653</v>
          </cell>
        </row>
        <row r="32">
          <cell r="Z32">
            <v>18578</v>
          </cell>
          <cell r="AE32">
            <v>24342</v>
          </cell>
        </row>
        <row r="33">
          <cell r="Z33">
            <v>53877</v>
          </cell>
          <cell r="AE33">
            <v>65372</v>
          </cell>
        </row>
        <row r="34">
          <cell r="Z34">
            <v>12760</v>
          </cell>
          <cell r="AE34">
            <v>23001</v>
          </cell>
        </row>
        <row r="35">
          <cell r="Z35">
            <v>11486</v>
          </cell>
          <cell r="AE35">
            <v>18253</v>
          </cell>
        </row>
        <row r="36">
          <cell r="Z36">
            <v>23118</v>
          </cell>
          <cell r="AE36">
            <v>33682</v>
          </cell>
        </row>
        <row r="37">
          <cell r="Z37">
            <v>1808</v>
          </cell>
          <cell r="AE37">
            <v>2748</v>
          </cell>
        </row>
        <row r="38">
          <cell r="Z38">
            <v>202602</v>
          </cell>
          <cell r="AE38">
            <v>284517</v>
          </cell>
        </row>
        <row r="40">
          <cell r="Z40">
            <v>101304</v>
          </cell>
          <cell r="AE40">
            <v>122450</v>
          </cell>
        </row>
        <row r="41">
          <cell r="Z41">
            <v>12800</v>
          </cell>
          <cell r="AE41">
            <v>21083</v>
          </cell>
        </row>
        <row r="42">
          <cell r="Z42">
            <v>8229</v>
          </cell>
          <cell r="AE42">
            <v>20486</v>
          </cell>
        </row>
        <row r="43">
          <cell r="Z43">
            <v>9772</v>
          </cell>
          <cell r="AE43">
            <v>16430</v>
          </cell>
        </row>
        <row r="44">
          <cell r="Z44">
            <v>17673</v>
          </cell>
          <cell r="AE44">
            <v>22910</v>
          </cell>
        </row>
        <row r="45">
          <cell r="Z45">
            <v>9121</v>
          </cell>
          <cell r="AE45">
            <v>13703</v>
          </cell>
        </row>
        <row r="46">
          <cell r="Z46">
            <v>11610</v>
          </cell>
          <cell r="AE46">
            <v>15987</v>
          </cell>
        </row>
        <row r="47">
          <cell r="Z47">
            <v>5370</v>
          </cell>
          <cell r="AE47">
            <v>9263</v>
          </cell>
        </row>
        <row r="48">
          <cell r="Z48">
            <v>608</v>
          </cell>
          <cell r="AE48">
            <v>1345</v>
          </cell>
        </row>
        <row r="49">
          <cell r="Z49">
            <v>14073</v>
          </cell>
          <cell r="AE49">
            <v>20964</v>
          </cell>
        </row>
        <row r="50">
          <cell r="Z50">
            <v>573</v>
          </cell>
          <cell r="AE50">
            <v>1489</v>
          </cell>
        </row>
        <row r="51">
          <cell r="Z51">
            <v>11469</v>
          </cell>
          <cell r="AE51">
            <v>18407</v>
          </cell>
        </row>
        <row r="52">
          <cell r="Z52">
            <v>272362</v>
          </cell>
          <cell r="AE52">
            <v>390436</v>
          </cell>
        </row>
        <row r="54">
          <cell r="Z54">
            <v>16018</v>
          </cell>
          <cell r="AE54">
            <v>24242</v>
          </cell>
        </row>
        <row r="55">
          <cell r="Z55">
            <v>903</v>
          </cell>
          <cell r="AE55">
            <v>1564</v>
          </cell>
        </row>
        <row r="56">
          <cell r="Z56">
            <v>29560</v>
          </cell>
          <cell r="AE56">
            <v>46313</v>
          </cell>
        </row>
        <row r="57">
          <cell r="Z57">
            <v>1677</v>
          </cell>
          <cell r="AE57">
            <v>2880</v>
          </cell>
        </row>
        <row r="58">
          <cell r="Z58">
            <v>55263</v>
          </cell>
          <cell r="AE58">
            <v>74641</v>
          </cell>
        </row>
        <row r="59">
          <cell r="Z59">
            <v>137010</v>
          </cell>
          <cell r="AE59">
            <v>189393</v>
          </cell>
        </row>
        <row r="60">
          <cell r="Z60">
            <v>25383</v>
          </cell>
          <cell r="AE60">
            <v>41096</v>
          </cell>
        </row>
        <row r="61">
          <cell r="Z61">
            <v>5591</v>
          </cell>
          <cell r="AE61">
            <v>8629</v>
          </cell>
        </row>
        <row r="62">
          <cell r="Z62">
            <v>957</v>
          </cell>
          <cell r="AE62">
            <v>1678</v>
          </cell>
        </row>
        <row r="63">
          <cell r="Z63">
            <v>5487</v>
          </cell>
          <cell r="AE63">
            <v>5667</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4yr"/>
      <sheetName val="4yr Public"/>
    </sheetNames>
    <sheetDataSet>
      <sheetData sheetId="0">
        <row r="9">
          <cell r="E9">
            <v>0.46439197388379888</v>
          </cell>
        </row>
        <row r="10">
          <cell r="E10">
            <v>6.0969668260241905</v>
          </cell>
        </row>
        <row r="12">
          <cell r="E12">
            <v>-6.0622813496503811</v>
          </cell>
        </row>
        <row r="13">
          <cell r="E13">
            <v>18.185025317506433</v>
          </cell>
        </row>
        <row r="14">
          <cell r="E14">
            <v>18.389986824769434</v>
          </cell>
        </row>
        <row r="15">
          <cell r="E15">
            <v>8.6685972764042791</v>
          </cell>
        </row>
        <row r="16">
          <cell r="E16">
            <v>6.5041250850096777</v>
          </cell>
        </row>
        <row r="17">
          <cell r="E17">
            <v>5.325351929011866</v>
          </cell>
        </row>
        <row r="18">
          <cell r="E18">
            <v>0.42873157467919665</v>
          </cell>
        </row>
        <row r="19">
          <cell r="E19">
            <v>6.0854053170363454</v>
          </cell>
        </row>
        <row r="20">
          <cell r="E20">
            <v>12.352934276430776</v>
          </cell>
        </row>
        <row r="21">
          <cell r="E21">
            <v>3.8150469404207734</v>
          </cell>
        </row>
        <row r="22">
          <cell r="E22">
            <v>0.10241024679427081</v>
          </cell>
        </row>
        <row r="23">
          <cell r="E23">
            <v>7.8075692694304628</v>
          </cell>
        </row>
        <row r="24">
          <cell r="E24">
            <v>7.829511558538405</v>
          </cell>
        </row>
        <row r="25">
          <cell r="E25">
            <v>7.0619509290673372</v>
          </cell>
        </row>
        <row r="26">
          <cell r="E26">
            <v>17.563623426140783</v>
          </cell>
        </row>
        <row r="27">
          <cell r="E27">
            <v>-26.911398279010179</v>
          </cell>
        </row>
        <row r="28">
          <cell r="E28">
            <v>-1.5302235356198868</v>
          </cell>
        </row>
        <row r="30">
          <cell r="E30">
            <v>1.567545748116254</v>
          </cell>
        </row>
        <row r="31">
          <cell r="E31">
            <v>-9.7721085088237221</v>
          </cell>
        </row>
        <row r="32">
          <cell r="E32">
            <v>2.9233203940302492</v>
          </cell>
        </row>
        <row r="33">
          <cell r="E33">
            <v>-9.058236729582406</v>
          </cell>
        </row>
        <row r="34">
          <cell r="E34">
            <v>-6.370079996353442</v>
          </cell>
        </row>
        <row r="35">
          <cell r="E35">
            <v>24.845075506888875</v>
          </cell>
        </row>
        <row r="36">
          <cell r="E36">
            <v>12.726937366604304</v>
          </cell>
        </row>
        <row r="37">
          <cell r="E37">
            <v>-8.0280119395152028</v>
          </cell>
        </row>
        <row r="38">
          <cell r="E38">
            <v>-1.4193897978536056</v>
          </cell>
        </row>
        <row r="39">
          <cell r="E39">
            <v>13.462344107505398</v>
          </cell>
        </row>
        <row r="40">
          <cell r="E40">
            <v>-5.1536151401966883</v>
          </cell>
        </row>
        <row r="41">
          <cell r="E41">
            <v>-11.227584766777166</v>
          </cell>
        </row>
        <row r="42">
          <cell r="E42">
            <v>4.5235173824130879</v>
          </cell>
        </row>
        <row r="43">
          <cell r="E43">
            <v>-4.0376632227754756</v>
          </cell>
        </row>
        <row r="45">
          <cell r="E45">
            <v>-6.0165701327518963</v>
          </cell>
        </row>
        <row r="46">
          <cell r="E46">
            <v>-0.16744412392786137</v>
          </cell>
        </row>
        <row r="47">
          <cell r="E47">
            <v>20.097132867485175</v>
          </cell>
        </row>
        <row r="48">
          <cell r="E48">
            <v>-0.21534606850133875</v>
          </cell>
        </row>
        <row r="49">
          <cell r="E49">
            <v>-7.3073887321291942</v>
          </cell>
        </row>
        <row r="50">
          <cell r="E50">
            <v>-25.666567148451907</v>
          </cell>
        </row>
        <row r="51">
          <cell r="E51">
            <v>1.6105830541905424</v>
          </cell>
        </row>
        <row r="52">
          <cell r="E52">
            <v>6.9707172029201807</v>
          </cell>
        </row>
        <row r="53">
          <cell r="E53">
            <v>-7.7982779827798279</v>
          </cell>
        </row>
        <row r="54">
          <cell r="E54">
            <v>-3.8723889306036785</v>
          </cell>
        </row>
        <row r="55">
          <cell r="E55">
            <v>-1.3305993268995029</v>
          </cell>
        </row>
        <row r="56">
          <cell r="E56">
            <v>-6.5466302197779882</v>
          </cell>
        </row>
        <row r="57">
          <cell r="E57">
            <v>0.87940026288237805</v>
          </cell>
        </row>
        <row r="59">
          <cell r="E59">
            <v>1.5503282191906735</v>
          </cell>
        </row>
        <row r="60">
          <cell r="E60">
            <v>-2.5366348611680229</v>
          </cell>
        </row>
        <row r="61">
          <cell r="E61">
            <v>5.4554406955495987</v>
          </cell>
        </row>
        <row r="62">
          <cell r="E62">
            <v>29.021919827246396</v>
          </cell>
        </row>
        <row r="63">
          <cell r="E63">
            <v>6.7544046023600171</v>
          </cell>
        </row>
        <row r="64">
          <cell r="E64">
            <v>-2.3325792471858051</v>
          </cell>
        </row>
        <row r="65">
          <cell r="E65">
            <v>-1.5676072427467804</v>
          </cell>
        </row>
        <row r="66">
          <cell r="E66">
            <v>-0.63742486411192023</v>
          </cell>
        </row>
        <row r="67">
          <cell r="E67">
            <v>-7.1226312350250494</v>
          </cell>
        </row>
        <row r="68">
          <cell r="E68">
            <v>-29.63603203552454</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7"/>
      <sheetName val="ALL"/>
      <sheetName val="All 2yr"/>
      <sheetName val="2yr Men"/>
      <sheetName val="2yr Women"/>
      <sheetName val="2yr FTF"/>
      <sheetName val="2yr Public"/>
      <sheetName val="2yr White"/>
      <sheetName val="2yr Black"/>
      <sheetName val="2yr Hispanic"/>
      <sheetName val="All Undergrad "/>
      <sheetName val="Undergrad FTF"/>
      <sheetName val="Sheet1"/>
    </sheetNames>
    <sheetDataSet>
      <sheetData sheetId="0">
        <row r="8">
          <cell r="E8">
            <v>11.926314898859705</v>
          </cell>
        </row>
        <row r="9">
          <cell r="E9">
            <v>18.336290647859364</v>
          </cell>
        </row>
        <row r="11">
          <cell r="E11">
            <v>9.9931634409109122</v>
          </cell>
        </row>
        <row r="12">
          <cell r="E12">
            <v>-5.9292235233394628</v>
          </cell>
        </row>
        <row r="13">
          <cell r="E13">
            <v>-2.9858633901440084</v>
          </cell>
        </row>
        <row r="14">
          <cell r="E14">
            <v>23.531616688396351</v>
          </cell>
        </row>
        <row r="15">
          <cell r="E15">
            <v>16.201242596525478</v>
          </cell>
        </row>
        <row r="16">
          <cell r="E16">
            <v>5.3023554515133311</v>
          </cell>
        </row>
        <row r="17">
          <cell r="E17">
            <v>21.541844446709675</v>
          </cell>
        </row>
        <row r="18">
          <cell r="E18">
            <v>9.3179370861685804</v>
          </cell>
        </row>
        <row r="19">
          <cell r="E19">
            <v>3.5403644101609255</v>
          </cell>
        </row>
        <row r="20">
          <cell r="E20">
            <v>15.579187993837898</v>
          </cell>
        </row>
        <row r="21">
          <cell r="E21">
            <v>20.555367920233778</v>
          </cell>
        </row>
        <row r="22">
          <cell r="E22">
            <v>17.716398811460298</v>
          </cell>
        </row>
        <row r="23">
          <cell r="E23">
            <v>14.817839871037078</v>
          </cell>
        </row>
        <row r="24">
          <cell r="E24">
            <v>26.616653334113778</v>
          </cell>
        </row>
        <row r="25">
          <cell r="E25">
            <v>14.834729917842617</v>
          </cell>
        </row>
        <row r="26">
          <cell r="E26">
            <v>33.980669012516145</v>
          </cell>
        </row>
        <row r="27">
          <cell r="E27">
            <v>2.5984094798312598</v>
          </cell>
        </row>
        <row r="29">
          <cell r="E29">
            <v>374.82305358948429</v>
          </cell>
        </row>
        <row r="30">
          <cell r="E30">
            <v>6.3339323413514173</v>
          </cell>
        </row>
        <row r="31">
          <cell r="E31">
            <v>-3.4480690042292088</v>
          </cell>
        </row>
        <row r="32">
          <cell r="E32">
            <v>24.949219556173492</v>
          </cell>
        </row>
        <row r="33">
          <cell r="E33">
            <v>34.792389522248065</v>
          </cell>
        </row>
        <row r="34">
          <cell r="E34">
            <v>88.348124821070712</v>
          </cell>
        </row>
        <row r="35">
          <cell r="E35">
            <v>1.0820103144908484</v>
          </cell>
        </row>
        <row r="36">
          <cell r="E36">
            <v>1.9204919685462734</v>
          </cell>
        </row>
        <row r="37">
          <cell r="E37">
            <v>15.774718332104875</v>
          </cell>
        </row>
        <row r="38">
          <cell r="E38">
            <v>14.047742605085626</v>
          </cell>
        </row>
        <row r="39">
          <cell r="E39">
            <v>19.537195216648549</v>
          </cell>
        </row>
        <row r="40">
          <cell r="E40">
            <v>13.071119429173002</v>
          </cell>
        </row>
        <row r="41">
          <cell r="E41">
            <v>2.5093838302897389</v>
          </cell>
        </row>
        <row r="42">
          <cell r="E42">
            <v>16.415835480076467</v>
          </cell>
        </row>
        <row r="44">
          <cell r="E44">
            <v>0.45354256836547407</v>
          </cell>
        </row>
        <row r="45">
          <cell r="E45">
            <v>47.90711169138406</v>
          </cell>
        </row>
        <row r="46">
          <cell r="E46">
            <v>14.656108597285067</v>
          </cell>
        </row>
        <row r="47">
          <cell r="E47">
            <v>21.686919414014728</v>
          </cell>
        </row>
        <row r="48">
          <cell r="E48">
            <v>8.8329014783695179</v>
          </cell>
        </row>
        <row r="49">
          <cell r="E49">
            <v>14.631578947368421</v>
          </cell>
        </row>
        <row r="50">
          <cell r="E50">
            <v>23.437286280946516</v>
          </cell>
        </row>
        <row r="51">
          <cell r="E51">
            <v>3.3162975582055649</v>
          </cell>
        </row>
        <row r="52">
          <cell r="E52">
            <v>109.24077434966728</v>
          </cell>
        </row>
        <row r="53">
          <cell r="E53">
            <v>28.938319719622189</v>
          </cell>
        </row>
        <row r="54">
          <cell r="E54">
            <v>94.710417787340859</v>
          </cell>
        </row>
        <row r="55">
          <cell r="E55">
            <v>25.558722063896806</v>
          </cell>
        </row>
        <row r="56">
          <cell r="E56">
            <v>13.000955696158382</v>
          </cell>
        </row>
        <row r="58">
          <cell r="E58">
            <v>24.585547785547785</v>
          </cell>
        </row>
        <row r="59">
          <cell r="E59">
            <v>26.306883422976973</v>
          </cell>
        </row>
        <row r="60">
          <cell r="E60">
            <v>15.511462938213223</v>
          </cell>
        </row>
        <row r="61">
          <cell r="E61">
            <v>28.13293502613891</v>
          </cell>
        </row>
        <row r="62">
          <cell r="E62">
            <v>6.1952894520481694</v>
          </cell>
        </row>
        <row r="63">
          <cell r="E63">
            <v>15.341604933996154</v>
          </cell>
        </row>
        <row r="64">
          <cell r="E64">
            <v>7.7805077805077811</v>
          </cell>
        </row>
        <row r="65">
          <cell r="E65">
            <v>-0.82371399753446151</v>
          </cell>
        </row>
        <row r="66">
          <cell r="E66">
            <v>51.527822450948854</v>
          </cell>
        </row>
        <row r="67">
          <cell r="E67" t="str">
            <v>NA</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8"/>
      <sheetName val="All PBI"/>
      <sheetName val="All HBI"/>
    </sheetNames>
    <sheetDataSet>
      <sheetData sheetId="0">
        <row r="7">
          <cell r="D7">
            <v>0.56804457733985225</v>
          </cell>
          <cell r="F7">
            <v>-3.1388875441738877</v>
          </cell>
        </row>
        <row r="8">
          <cell r="D8">
            <v>15.809058160762104</v>
          </cell>
          <cell r="F8">
            <v>-2.6595575080155176</v>
          </cell>
        </row>
        <row r="10">
          <cell r="D10">
            <v>14.616395905718846</v>
          </cell>
          <cell r="F10">
            <v>-4.4942781181366316</v>
          </cell>
        </row>
        <row r="11">
          <cell r="D11">
            <v>88.48252172155992</v>
          </cell>
          <cell r="F11">
            <v>-4.4322498944702406</v>
          </cell>
        </row>
        <row r="12">
          <cell r="D12">
            <v>33.389926428975663</v>
          </cell>
          <cell r="F12">
            <v>22.693831352574986</v>
          </cell>
        </row>
        <row r="13">
          <cell r="D13">
            <v>12.205950566562853</v>
          </cell>
          <cell r="F13">
            <v>-6.595404705493416</v>
          </cell>
        </row>
        <row r="14">
          <cell r="D14">
            <v>7.0705700102898099</v>
          </cell>
          <cell r="F14">
            <v>1.6864663405543909</v>
          </cell>
        </row>
        <row r="15">
          <cell r="D15">
            <v>0.48890560361037982</v>
          </cell>
          <cell r="F15">
            <v>-4.7386235426852199</v>
          </cell>
        </row>
        <row r="16">
          <cell r="D16">
            <v>1.0650224215246635</v>
          </cell>
          <cell r="F16">
            <v>-4.791056694170881</v>
          </cell>
        </row>
        <row r="17">
          <cell r="D17">
            <v>5.2693553135119222</v>
          </cell>
          <cell r="F17">
            <v>-0.57131883431753805</v>
          </cell>
        </row>
        <row r="18">
          <cell r="D18">
            <v>5.7013289994495269</v>
          </cell>
          <cell r="F18">
            <v>2.27541053987335</v>
          </cell>
        </row>
        <row r="19">
          <cell r="D19">
            <v>21.922826592282661</v>
          </cell>
          <cell r="F19">
            <v>-5.6187339215733418</v>
          </cell>
        </row>
        <row r="20">
          <cell r="D20">
            <v>-2.9261155815654716</v>
          </cell>
          <cell r="F20">
            <v>-7.3518653986832483</v>
          </cell>
        </row>
        <row r="21">
          <cell r="D21">
            <v>70.337581476797354</v>
          </cell>
          <cell r="F21">
            <v>-16.003955081573558</v>
          </cell>
        </row>
        <row r="22">
          <cell r="D22">
            <v>15.409299885834182</v>
          </cell>
          <cell r="F22">
            <v>4.1475026224481564</v>
          </cell>
        </row>
        <row r="23">
          <cell r="D23">
            <v>5.4214943229665771</v>
          </cell>
          <cell r="F23">
            <v>0.25393600812595224</v>
          </cell>
        </row>
        <row r="24">
          <cell r="D24">
            <v>31.883568996718093</v>
          </cell>
          <cell r="F24">
            <v>1.2391960845569092</v>
          </cell>
        </row>
        <row r="25">
          <cell r="D25" t="str">
            <v>NA</v>
          </cell>
          <cell r="F25">
            <v>-9.1767604188051735</v>
          </cell>
        </row>
        <row r="26">
          <cell r="D26">
            <v>-37.2954800149421</v>
          </cell>
          <cell r="F26" t="str">
            <v>NA</v>
          </cell>
        </row>
        <row r="28">
          <cell r="D28" t="str">
            <v>NA</v>
          </cell>
          <cell r="F28" t="str">
            <v>NA</v>
          </cell>
        </row>
        <row r="29">
          <cell r="D29" t="str">
            <v>NA</v>
          </cell>
          <cell r="F29" t="str">
            <v>NA</v>
          </cell>
        </row>
        <row r="30">
          <cell r="D30">
            <v>-38.793299476995372</v>
          </cell>
          <cell r="F30" t="str">
            <v>NA</v>
          </cell>
        </row>
        <row r="31">
          <cell r="D31" t="str">
            <v>NA</v>
          </cell>
          <cell r="F31" t="str">
            <v>NA</v>
          </cell>
        </row>
        <row r="32">
          <cell r="D32" t="str">
            <v>NA</v>
          </cell>
          <cell r="F32" t="str">
            <v>NA</v>
          </cell>
        </row>
        <row r="33">
          <cell r="D33" t="str">
            <v>NA</v>
          </cell>
          <cell r="F33" t="str">
            <v>NA</v>
          </cell>
        </row>
        <row r="34">
          <cell r="D34" t="str">
            <v>NA</v>
          </cell>
          <cell r="F34" t="str">
            <v>NA</v>
          </cell>
        </row>
        <row r="35">
          <cell r="D35" t="str">
            <v>NA</v>
          </cell>
          <cell r="F35" t="str">
            <v>NA</v>
          </cell>
        </row>
        <row r="36">
          <cell r="D36" t="str">
            <v>NA</v>
          </cell>
          <cell r="F36" t="str">
            <v>NA</v>
          </cell>
        </row>
        <row r="37">
          <cell r="D37" t="str">
            <v>NA</v>
          </cell>
          <cell r="F37" t="str">
            <v>NA</v>
          </cell>
        </row>
        <row r="38">
          <cell r="D38" t="str">
            <v>NA</v>
          </cell>
          <cell r="F38" t="str">
            <v>NA</v>
          </cell>
        </row>
        <row r="39">
          <cell r="D39">
            <v>65.625</v>
          </cell>
          <cell r="F39" t="str">
            <v>NA</v>
          </cell>
        </row>
        <row r="40">
          <cell r="D40" t="str">
            <v>NA</v>
          </cell>
          <cell r="F40" t="str">
            <v>NA</v>
          </cell>
        </row>
        <row r="41">
          <cell r="D41">
            <v>-16.81244122673084</v>
          </cell>
          <cell r="F41">
            <v>-13.019320621290568</v>
          </cell>
        </row>
        <row r="43">
          <cell r="D43">
            <v>10.014955812372536</v>
          </cell>
          <cell r="F43" t="str">
            <v>NA</v>
          </cell>
        </row>
        <row r="44">
          <cell r="D44">
            <v>-37.166370106761562</v>
          </cell>
          <cell r="F44" t="str">
            <v>NA</v>
          </cell>
        </row>
        <row r="45">
          <cell r="D45" t="str">
            <v>NA</v>
          </cell>
          <cell r="F45" t="str">
            <v>NA</v>
          </cell>
        </row>
        <row r="46">
          <cell r="D46" t="str">
            <v>NA</v>
          </cell>
          <cell r="F46" t="str">
            <v>NA</v>
          </cell>
        </row>
        <row r="47">
          <cell r="D47">
            <v>-11.691286831503279</v>
          </cell>
          <cell r="F47" t="str">
            <v>NA</v>
          </cell>
        </row>
        <row r="48">
          <cell r="D48" t="str">
            <v>NA</v>
          </cell>
          <cell r="F48" t="str">
            <v>NA</v>
          </cell>
        </row>
        <row r="49">
          <cell r="D49">
            <v>-74.369792779320647</v>
          </cell>
          <cell r="F49">
            <v>-12.532742292967963</v>
          </cell>
        </row>
        <row r="50">
          <cell r="D50" t="str">
            <v>NA</v>
          </cell>
          <cell r="F50" t="str">
            <v>NA</v>
          </cell>
        </row>
        <row r="51">
          <cell r="D51" t="str">
            <v>NA</v>
          </cell>
          <cell r="F51" t="str">
            <v>NA</v>
          </cell>
        </row>
        <row r="52">
          <cell r="D52">
            <v>-18.402806783059059</v>
          </cell>
          <cell r="F52">
            <v>-13.836265223274696</v>
          </cell>
        </row>
        <row r="53">
          <cell r="D53" t="str">
            <v>NA</v>
          </cell>
          <cell r="F53" t="str">
            <v>NA</v>
          </cell>
        </row>
        <row r="54">
          <cell r="D54">
            <v>27.836329820210786</v>
          </cell>
          <cell r="F54" t="str">
            <v>NA</v>
          </cell>
        </row>
        <row r="55">
          <cell r="D55">
            <v>-7.2234264334331986</v>
          </cell>
          <cell r="F55">
            <v>-20.862412761714854</v>
          </cell>
        </row>
        <row r="57">
          <cell r="D57">
            <v>-80</v>
          </cell>
          <cell r="F57" t="str">
            <v>NA</v>
          </cell>
        </row>
        <row r="58">
          <cell r="D58" t="str">
            <v>NA</v>
          </cell>
          <cell r="F58" t="str">
            <v>NA</v>
          </cell>
        </row>
        <row r="59">
          <cell r="D59">
            <v>34.604475260006303</v>
          </cell>
          <cell r="F59" t="str">
            <v>NA</v>
          </cell>
        </row>
        <row r="60">
          <cell r="D60" t="str">
            <v>NA</v>
          </cell>
          <cell r="F60" t="str">
            <v>NA</v>
          </cell>
        </row>
        <row r="61">
          <cell r="D61">
            <v>16.166466586634655</v>
          </cell>
          <cell r="F61" t="str">
            <v>NA</v>
          </cell>
        </row>
        <row r="62">
          <cell r="D62">
            <v>-40.71452090879157</v>
          </cell>
          <cell r="F62" t="str">
            <v>NA</v>
          </cell>
        </row>
        <row r="63">
          <cell r="D63">
            <v>4.0779429489754921</v>
          </cell>
          <cell r="F63">
            <v>79.13758723828515</v>
          </cell>
        </row>
        <row r="64">
          <cell r="D64" t="str">
            <v>NA</v>
          </cell>
          <cell r="F64" t="str">
            <v>NA</v>
          </cell>
        </row>
        <row r="65">
          <cell r="D65" t="str">
            <v>NA</v>
          </cell>
          <cell r="F65" t="str">
            <v>NA</v>
          </cell>
        </row>
        <row r="66">
          <cell r="D66">
            <v>-68.141910891707795</v>
          </cell>
          <cell r="F66">
            <v>-46.197075164442175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71"/>
  <sheetViews>
    <sheetView showGridLines="0" view="pageBreakPreview" zoomScaleNormal="80" zoomScaleSheetLayoutView="100" workbookViewId="0">
      <selection activeCell="L77" sqref="L77"/>
    </sheetView>
  </sheetViews>
  <sheetFormatPr defaultColWidth="9.7109375" defaultRowHeight="12.75" x14ac:dyDescent="0.2"/>
  <cols>
    <col min="1" max="1" width="7.140625" style="2" customWidth="1"/>
    <col min="2" max="2" width="12.7109375" style="2" customWidth="1"/>
    <col min="3" max="3" width="10.7109375" style="2" customWidth="1"/>
    <col min="4" max="4" width="14.85546875" style="2" customWidth="1"/>
    <col min="5" max="5" width="13" style="2" customWidth="1"/>
    <col min="6" max="6" width="7.5703125" style="2" customWidth="1"/>
    <col min="7" max="7" width="10" style="2" customWidth="1"/>
    <col min="8" max="8" width="14.7109375" style="2" customWidth="1"/>
    <col min="9" max="9" width="15.28515625" style="2" customWidth="1"/>
    <col min="10" max="10" width="10.42578125" style="2" customWidth="1"/>
    <col min="11" max="11" width="11.28515625" style="2" customWidth="1"/>
    <col min="12" max="14" width="11.5703125" style="2" customWidth="1"/>
    <col min="15" max="15" width="2.140625" style="2" customWidth="1"/>
    <col min="16" max="18" width="10.7109375" style="2" customWidth="1"/>
    <col min="19" max="16384" width="9.7109375" style="2"/>
  </cols>
  <sheetData>
    <row r="1" spans="1:18" x14ac:dyDescent="0.2">
      <c r="A1" s="91" t="s">
        <v>109</v>
      </c>
      <c r="B1" s="5"/>
      <c r="C1" s="3"/>
      <c r="D1" s="3"/>
      <c r="E1" s="3"/>
      <c r="F1" s="3"/>
      <c r="G1" s="3"/>
      <c r="H1" s="3"/>
      <c r="I1" s="3"/>
    </row>
    <row r="2" spans="1:18" ht="14.25" x14ac:dyDescent="0.2">
      <c r="A2" s="5" t="s">
        <v>49</v>
      </c>
      <c r="B2" s="5"/>
      <c r="C2" s="3"/>
      <c r="D2" s="3"/>
      <c r="E2" s="3"/>
      <c r="F2" s="1"/>
      <c r="G2" s="1"/>
      <c r="H2" s="1"/>
      <c r="I2" s="1"/>
    </row>
    <row r="3" spans="1:18" x14ac:dyDescent="0.2">
      <c r="A3" s="18"/>
      <c r="B3" s="6"/>
      <c r="C3" s="9"/>
      <c r="D3" s="9"/>
      <c r="E3" s="9"/>
      <c r="F3" s="9"/>
      <c r="G3" s="13"/>
      <c r="H3" s="13"/>
      <c r="I3" s="13"/>
      <c r="L3" s="14" t="s">
        <v>103</v>
      </c>
      <c r="M3" s="15"/>
      <c r="N3" s="16"/>
      <c r="P3" s="14" t="s">
        <v>104</v>
      </c>
      <c r="Q3" s="15"/>
      <c r="R3" s="16"/>
    </row>
    <row r="4" spans="1:18" ht="12.75" customHeight="1" x14ac:dyDescent="0.2">
      <c r="A4" s="3"/>
      <c r="B4" s="3"/>
      <c r="C4" s="17" t="s">
        <v>103</v>
      </c>
      <c r="D4" s="108"/>
      <c r="E4" s="17"/>
      <c r="F4" s="17"/>
      <c r="G4" s="19" t="s">
        <v>104</v>
      </c>
      <c r="H4" s="108"/>
      <c r="I4" s="17"/>
      <c r="J4" s="17"/>
    </row>
    <row r="5" spans="1:18" s="11" customFormat="1" ht="40.5" customHeight="1" x14ac:dyDescent="0.2">
      <c r="A5" s="29"/>
      <c r="B5" s="29"/>
      <c r="C5" s="103" t="s">
        <v>18</v>
      </c>
      <c r="D5" s="104" t="s">
        <v>22</v>
      </c>
      <c r="E5" s="104" t="s">
        <v>57</v>
      </c>
      <c r="F5" s="105" t="s">
        <v>21</v>
      </c>
      <c r="G5" s="106" t="s">
        <v>18</v>
      </c>
      <c r="H5" s="104" t="s">
        <v>22</v>
      </c>
      <c r="I5" s="104" t="s">
        <v>57</v>
      </c>
      <c r="J5" s="107" t="s">
        <v>21</v>
      </c>
    </row>
    <row r="6" spans="1:18" x14ac:dyDescent="0.2">
      <c r="A6" s="20" t="s">
        <v>51</v>
      </c>
      <c r="B6" s="20"/>
      <c r="C6" s="46">
        <f>(('[1]Undergrad FTF'!AA4-'[1]Undergrad FTF'!V4)/'[1]Undergrad FTF'!V4)*100</f>
        <v>-1.8206733885893298</v>
      </c>
      <c r="D6" s="47">
        <f>(('[1]All Undergrad '!AH4-'[1]All Undergrad '!AC4)/'[1]All Undergrad '!AC4)*100</f>
        <v>5.3560206570958657</v>
      </c>
      <c r="E6" s="47">
        <f>(('[1]All Grad-Prof'!AG4-'[1]All Grad-Prof'!AB4)/'[1]All Grad-Prof'!AB4)*100</f>
        <v>1.2481650005224589</v>
      </c>
      <c r="F6" s="83">
        <f>(('[1]All PT'!AG4-'[1]All PT'!AB4)/'[1]All PT'!AB4)*100</f>
        <v>2.9940504847483762</v>
      </c>
      <c r="G6" s="45">
        <f>('[1]Undergrad FTF'!AA4-'[1]Undergrad FTF'!V4)</f>
        <v>-54991</v>
      </c>
      <c r="H6" s="43">
        <f>('[1]All Undergrad '!AH4-'[1]All Undergrad '!AC4)</f>
        <v>875721</v>
      </c>
      <c r="I6" s="43">
        <f>('[1]All Grad-Prof'!AG4-'[1]All Grad-Prof'!AB4)</f>
        <v>34163</v>
      </c>
      <c r="J6" s="45">
        <f>('[1]All PT'!AG4-'[1]All PT'!AB4)</f>
        <v>220214</v>
      </c>
    </row>
    <row r="7" spans="1:18" x14ac:dyDescent="0.2">
      <c r="A7" s="21" t="s">
        <v>10</v>
      </c>
      <c r="B7" s="21"/>
      <c r="C7" s="49">
        <f>(('[1]Undergrad FTF'!AA5-'[1]Undergrad FTF'!V5)/'[1]Undergrad FTF'!V5)*100</f>
        <v>7.0324067683501479</v>
      </c>
      <c r="D7" s="49">
        <f>(('[1]All Undergrad '!AH5-'[1]All Undergrad '!AC5)/'[1]All Undergrad '!AC5)*100</f>
        <v>11.097276597167898</v>
      </c>
      <c r="E7" s="49">
        <f>(('[1]All Grad-Prof'!AG5-'[1]All Grad-Prof'!AB5)/'[1]All Grad-Prof'!AB5)*100</f>
        <v>8.7938433595494807</v>
      </c>
      <c r="F7" s="84">
        <f>(('[1]All PT'!AG5-'[1]All PT'!AB5)/'[1]All PT'!AB5)*100</f>
        <v>10.677560430947274</v>
      </c>
      <c r="G7" s="60">
        <f>('[1]Undergrad FTF'!AA5-'[1]Undergrad FTF'!V5)</f>
        <v>70815</v>
      </c>
      <c r="H7" s="61">
        <f>('[1]All Undergrad '!AH5-'[1]All Undergrad '!AC5)</f>
        <v>597241</v>
      </c>
      <c r="I7" s="61">
        <f>('[1]All Grad-Prof'!AG5-'[1]All Grad-Prof'!AB5)</f>
        <v>71269</v>
      </c>
      <c r="J7" s="60">
        <f>('[1]All PT'!AG5-'[1]All PT'!AB5)</f>
        <v>256382</v>
      </c>
    </row>
    <row r="8" spans="1:18" x14ac:dyDescent="0.2">
      <c r="A8" s="21" t="s">
        <v>23</v>
      </c>
      <c r="B8" s="21"/>
      <c r="C8" s="49"/>
      <c r="D8" s="49"/>
      <c r="E8" s="49"/>
      <c r="F8" s="84"/>
      <c r="G8" s="50">
        <f>(G7/G$6)*100</f>
        <v>-128.77561782837194</v>
      </c>
      <c r="H8" s="49">
        <f>(H7/H$6)*100</f>
        <v>68.199917553650081</v>
      </c>
      <c r="I8" s="49">
        <f>(I7/I$6)*100</f>
        <v>208.61458302842254</v>
      </c>
      <c r="J8" s="50">
        <f>(J7/J$6)*100</f>
        <v>116.42402390402063</v>
      </c>
    </row>
    <row r="9" spans="1:18" ht="14.25" x14ac:dyDescent="0.2">
      <c r="A9" s="22" t="s">
        <v>61</v>
      </c>
      <c r="B9" s="22"/>
      <c r="C9" s="51">
        <f>(('[1]Undergrad FTF'!AA7-'[1]Undergrad FTF'!V7)/'[1]Undergrad FTF'!V7)*100</f>
        <v>0.20794465174129353</v>
      </c>
      <c r="D9" s="51">
        <f>(('[1]All Undergrad '!AH7-'[1]All Undergrad '!AC7)/'[1]All Undergrad '!AC7)*100</f>
        <v>-2.5417910447761196</v>
      </c>
      <c r="E9" s="51">
        <f>(('[1]All Grad-Prof'!AG7-'[1]All Grad-Prof'!AB7)/'[1]All Grad-Prof'!AB7)*100</f>
        <v>3.6864535059733123</v>
      </c>
      <c r="F9" s="85">
        <f>(('[1]All PT'!AG7-'[1]All PT'!AB7)/'[1]All PT'!AB7)*100</f>
        <v>-6.5006654521771141</v>
      </c>
      <c r="G9" s="62">
        <f>('[1]Undergrad FTF'!AA7-'[1]Undergrad FTF'!V7)</f>
        <v>107</v>
      </c>
      <c r="H9" s="63">
        <f>('[1]All Undergrad '!AH7-'[1]All Undergrad '!AC7)</f>
        <v>-6812</v>
      </c>
      <c r="I9" s="63">
        <f>('[1]All Grad-Prof'!AG7-'[1]All Grad-Prof'!AB7)</f>
        <v>1583</v>
      </c>
      <c r="J9" s="62">
        <f>('[1]All PT'!AG7-'[1]All PT'!AB7)</f>
        <v>-6887</v>
      </c>
    </row>
    <row r="10" spans="1:18" x14ac:dyDescent="0.2">
      <c r="A10" s="22" t="s">
        <v>0</v>
      </c>
      <c r="B10" s="22"/>
      <c r="C10" s="51">
        <f>(('[1]Undergrad FTF'!AA8-'[1]Undergrad FTF'!V8)/'[1]Undergrad FTF'!V8)*100</f>
        <v>4.2067218123556156</v>
      </c>
      <c r="D10" s="51">
        <f>(('[1]All Undergrad '!AH8-'[1]All Undergrad '!AC8)/'[1]All Undergrad '!AC8)*100</f>
        <v>8.2879314354987628</v>
      </c>
      <c r="E10" s="51">
        <f>(('[1]All Grad-Prof'!AG8-'[1]All Grad-Prof'!AB8)/'[1]All Grad-Prof'!AB8)*100</f>
        <v>12.678105863093434</v>
      </c>
      <c r="F10" s="85">
        <f>(('[1]All PT'!AG8-'[1]All PT'!AB8)/'[1]All PT'!AB8)*100</f>
        <v>7.081002909762514</v>
      </c>
      <c r="G10" s="62">
        <f>('[1]Undergrad FTF'!AA8-'[1]Undergrad FTF'!V8)</f>
        <v>1129</v>
      </c>
      <c r="H10" s="63">
        <f>('[1]All Undergrad '!AH8-'[1]All Undergrad '!AC8)</f>
        <v>11759</v>
      </c>
      <c r="I10" s="63">
        <f>('[1]All Grad-Prof'!AG8-'[1]All Grad-Prof'!AB8)</f>
        <v>2091</v>
      </c>
      <c r="J10" s="62">
        <f>('[1]All PT'!AG8-'[1]All PT'!AB8)</f>
        <v>4064</v>
      </c>
    </row>
    <row r="11" spans="1:18" x14ac:dyDescent="0.2">
      <c r="A11" s="22" t="s">
        <v>9</v>
      </c>
      <c r="B11" s="22"/>
      <c r="C11" s="51">
        <f>(('[1]Undergrad FTF'!AA9-'[1]Undergrad FTF'!V9)/'[1]Undergrad FTF'!V9)*100</f>
        <v>3.4449138771530712</v>
      </c>
      <c r="D11" s="51">
        <f>(('[1]All Undergrad '!AH9-'[1]All Undergrad '!AC9)/'[1]All Undergrad '!AC9)*100</f>
        <v>10.671011565999633</v>
      </c>
      <c r="E11" s="51">
        <f>(('[1]All Grad-Prof'!AG9-'[1]All Grad-Prof'!AB9)/'[1]All Grad-Prof'!AB9)*100</f>
        <v>19.732968881412951</v>
      </c>
      <c r="F11" s="85">
        <f>(('[1]All PT'!AG9-'[1]All PT'!AB9)/'[1]All PT'!AB9)*100</f>
        <v>23.595567561607584</v>
      </c>
      <c r="G11" s="62">
        <f>('[1]Undergrad FTF'!AA9-'[1]Undergrad FTF'!V9)</f>
        <v>318</v>
      </c>
      <c r="H11" s="63">
        <f>('[1]All Undergrad '!AH9-'[1]All Undergrad '!AC9)</f>
        <v>4650</v>
      </c>
      <c r="I11" s="63">
        <f>('[1]All Grad-Prof'!AG9-'[1]All Grad-Prof'!AB9)</f>
        <v>1877</v>
      </c>
      <c r="J11" s="62">
        <f>('[1]All PT'!AG9-'[1]All PT'!AB9)</f>
        <v>4280</v>
      </c>
    </row>
    <row r="12" spans="1:18" ht="13.5" customHeight="1" x14ac:dyDescent="0.2">
      <c r="A12" s="22" t="s">
        <v>62</v>
      </c>
      <c r="B12" s="22"/>
      <c r="C12" s="51">
        <f>(('[1]Undergrad FTF'!AA10-'[1]Undergrad FTF'!V10)/'[1]Undergrad FTF'!V10)*100</f>
        <v>6.7681099817872044</v>
      </c>
      <c r="D12" s="51">
        <f>(('[1]All Undergrad '!AH10-'[1]All Undergrad '!AC10)/'[1]All Undergrad '!AC10)*100</f>
        <v>16.458738938830592</v>
      </c>
      <c r="E12" s="51">
        <f>(('[1]All Grad-Prof'!AG10-'[1]All Grad-Prof'!AB10)/'[1]All Grad-Prof'!AB10)*100</f>
        <v>6.432453774876719</v>
      </c>
      <c r="F12" s="85">
        <f>(('[1]All PT'!AG10-'[1]All PT'!AB10)/'[1]All PT'!AB10)*100</f>
        <v>10.603119494125888</v>
      </c>
      <c r="G12" s="62">
        <f>('[1]Undergrad FTF'!AA10-'[1]Undergrad FTF'!V10)</f>
        <v>10368</v>
      </c>
      <c r="H12" s="63">
        <f>('[1]All Undergrad '!AH10-'[1]All Undergrad '!AC10)</f>
        <v>140502</v>
      </c>
      <c r="I12" s="63">
        <f>('[1]All Grad-Prof'!AG10-'[1]All Grad-Prof'!AB10)</f>
        <v>7657</v>
      </c>
      <c r="J12" s="62">
        <f>('[1]All PT'!AG10-'[1]All PT'!AB10)</f>
        <v>44955</v>
      </c>
    </row>
    <row r="13" spans="1:18" ht="14.25" x14ac:dyDescent="0.2">
      <c r="A13" s="23" t="s">
        <v>63</v>
      </c>
      <c r="B13" s="23"/>
      <c r="C13" s="49">
        <f>(('[1]Undergrad FTF'!AA11-'[1]Undergrad FTF'!V11)/'[1]Undergrad FTF'!V11)*100</f>
        <v>2.7633731249782483</v>
      </c>
      <c r="D13" s="49">
        <f>(('[1]All Undergrad '!AH11-'[1]All Undergrad '!AC11)/'[1]All Undergrad '!AC11)*100</f>
        <v>10.08539938907149</v>
      </c>
      <c r="E13" s="49">
        <f>(('[1]All Grad-Prof'!AG11-'[1]All Grad-Prof'!AB11)/'[1]All Grad-Prof'!AB11)*100</f>
        <v>6.3379389022689816</v>
      </c>
      <c r="F13" s="84">
        <f>(('[1]All PT'!AG11-'[1]All PT'!AB11)/'[1]All PT'!AB11)*100</f>
        <v>15.192422386537807</v>
      </c>
      <c r="G13" s="60">
        <f>('[1]Undergrad FTF'!AA11-'[1]Undergrad FTF'!V11)</f>
        <v>2382</v>
      </c>
      <c r="H13" s="61">
        <f>('[1]All Undergrad '!AH11-'[1]All Undergrad '!AC11)</f>
        <v>41700</v>
      </c>
      <c r="I13" s="61">
        <f>('[1]All Grad-Prof'!AG11-'[1]All Grad-Prof'!AB11)</f>
        <v>4000</v>
      </c>
      <c r="J13" s="60">
        <f>('[1]All PT'!AG11-'[1]All PT'!AB11)</f>
        <v>23690</v>
      </c>
    </row>
    <row r="14" spans="1:18" ht="14.25" x14ac:dyDescent="0.2">
      <c r="A14" s="23" t="s">
        <v>64</v>
      </c>
      <c r="B14" s="23"/>
      <c r="C14" s="49">
        <f>(('[1]Undergrad FTF'!AA12-'[1]Undergrad FTF'!V12)/'[1]Undergrad FTF'!V12)*100</f>
        <v>-1.0545427413137016</v>
      </c>
      <c r="D14" s="49">
        <f>(('[1]All Undergrad '!AH12-'[1]All Undergrad '!AC12)/'[1]All Undergrad '!AC12)*100</f>
        <v>4.6526700056433414</v>
      </c>
      <c r="E14" s="49">
        <f>(('[1]All Grad-Prof'!AG12-'[1]All Grad-Prof'!AB12)/'[1]All Grad-Prof'!AB12)*100</f>
        <v>10.212240387428089</v>
      </c>
      <c r="F14" s="84">
        <f>(('[1]All PT'!AG12-'[1]All PT'!AB12)/'[1]All PT'!AB12)*100</f>
        <v>3.4979508618736741</v>
      </c>
      <c r="G14" s="60">
        <f>('[1]Undergrad FTF'!AA12-'[1]Undergrad FTF'!V12)</f>
        <v>-424</v>
      </c>
      <c r="H14" s="61">
        <f>('[1]All Undergrad '!AH12-'[1]All Undergrad '!AC12)</f>
        <v>10553</v>
      </c>
      <c r="I14" s="61">
        <f>('[1]All Grad-Prof'!AG12-'[1]All Grad-Prof'!AB12)</f>
        <v>3142</v>
      </c>
      <c r="J14" s="60">
        <f>('[1]All PT'!AG12-'[1]All PT'!AB12)</f>
        <v>3397</v>
      </c>
    </row>
    <row r="15" spans="1:18" x14ac:dyDescent="0.2">
      <c r="A15" s="23" t="s">
        <v>58</v>
      </c>
      <c r="B15" s="23"/>
      <c r="C15" s="49">
        <f>(('[1]Undergrad FTF'!AA13-'[1]Undergrad FTF'!V13)/'[1]Undergrad FTF'!V13)*100</f>
        <v>6.5084604787773239</v>
      </c>
      <c r="D15" s="49">
        <f>(('[1]All Undergrad '!AH13-'[1]All Undergrad '!AC13)/'[1]All Undergrad '!AC13)*100</f>
        <v>7.4227194776550833</v>
      </c>
      <c r="E15" s="49">
        <f>(('[1]All Grad-Prof'!AG13-'[1]All Grad-Prof'!AB13)/'[1]All Grad-Prof'!AB13)*100</f>
        <v>0.76308377546341788</v>
      </c>
      <c r="F15" s="84">
        <f>(('[1]All PT'!AG13-'[1]All PT'!AB13)/'[1]All PT'!AB13)*100</f>
        <v>11.971685225814465</v>
      </c>
      <c r="G15" s="60">
        <f>('[1]Undergrad FTF'!AA13-'[1]Undergrad FTF'!V13)</f>
        <v>2504</v>
      </c>
      <c r="H15" s="61">
        <f>('[1]All Undergrad '!AH13-'[1]All Undergrad '!AC13)</f>
        <v>15279</v>
      </c>
      <c r="I15" s="61">
        <f>('[1]All Grad-Prof'!AG13-'[1]All Grad-Prof'!AB13)</f>
        <v>233</v>
      </c>
      <c r="J15" s="60">
        <f>('[1]All PT'!AG13-'[1]All PT'!AB13)</f>
        <v>8676</v>
      </c>
    </row>
    <row r="16" spans="1:18" x14ac:dyDescent="0.2">
      <c r="A16" s="23" t="s">
        <v>1</v>
      </c>
      <c r="B16" s="23"/>
      <c r="C16" s="49">
        <f>(('[1]Undergrad FTF'!AA14-'[1]Undergrad FTF'!V14)/'[1]Undergrad FTF'!V14)*100</f>
        <v>-0.65103621519782295</v>
      </c>
      <c r="D16" s="49">
        <f>(('[1]All Undergrad '!AH14-'[1]All Undergrad '!AC14)/'[1]All Undergrad '!AC14)*100</f>
        <v>8.3378415677615241</v>
      </c>
      <c r="E16" s="49">
        <f>(('[1]All Grad-Prof'!AG14-'[1]All Grad-Prof'!AB14)/'[1]All Grad-Prof'!AB14)*100</f>
        <v>3.2758338418491122</v>
      </c>
      <c r="F16" s="84">
        <f>(('[1]All PT'!AG14-'[1]All PT'!AB14)/'[1]All PT'!AB14)*100</f>
        <v>8.846786741024836</v>
      </c>
      <c r="G16" s="60">
        <f>('[1]Undergrad FTF'!AA14-'[1]Undergrad FTF'!V14)</f>
        <v>-311</v>
      </c>
      <c r="H16" s="61">
        <f>('[1]All Undergrad '!AH14-'[1]All Undergrad '!AC14)</f>
        <v>22656</v>
      </c>
      <c r="I16" s="61">
        <f>('[1]All Grad-Prof'!AG14-'[1]All Grad-Prof'!AB14)</f>
        <v>2201</v>
      </c>
      <c r="J16" s="60">
        <f>('[1]All PT'!AG14-'[1]All PT'!AB14)</f>
        <v>13817</v>
      </c>
    </row>
    <row r="17" spans="1:10" x14ac:dyDescent="0.2">
      <c r="A17" s="22" t="s">
        <v>2</v>
      </c>
      <c r="B17" s="22"/>
      <c r="C17" s="51">
        <f>(('[1]Undergrad FTF'!AA15-'[1]Undergrad FTF'!V15)/'[1]Undergrad FTF'!V15)*100</f>
        <v>3.8924295669783788</v>
      </c>
      <c r="D17" s="51">
        <f>(('[1]All Undergrad '!AH15-'[1]All Undergrad '!AC15)/'[1]All Undergrad '!AC15)*100</f>
        <v>6.8572271759522758</v>
      </c>
      <c r="E17" s="51">
        <f>(('[1]All Grad-Prof'!AG15-'[1]All Grad-Prof'!AB15)/'[1]All Grad-Prof'!AB15)*100</f>
        <v>18.947252262193775</v>
      </c>
      <c r="F17" s="85">
        <f>(('[1]All PT'!AG15-'[1]All PT'!AB15)/'[1]All PT'!AB15)*100</f>
        <v>8.2159498687804611</v>
      </c>
      <c r="G17" s="62">
        <f>('[1]Undergrad FTF'!AA15-'[1]Undergrad FTF'!V15)</f>
        <v>1307</v>
      </c>
      <c r="H17" s="63">
        <f>('[1]All Undergrad '!AH15-'[1]All Undergrad '!AC15)</f>
        <v>9759</v>
      </c>
      <c r="I17" s="63">
        <f>('[1]All Grad-Prof'!AG15-'[1]All Grad-Prof'!AB15)</f>
        <v>3434</v>
      </c>
      <c r="J17" s="62">
        <f>('[1]All PT'!AG15-'[1]All PT'!AB15)</f>
        <v>3068</v>
      </c>
    </row>
    <row r="18" spans="1:10" x14ac:dyDescent="0.2">
      <c r="A18" s="22" t="s">
        <v>3</v>
      </c>
      <c r="B18" s="22"/>
      <c r="C18" s="51">
        <f>(('[1]Undergrad FTF'!AA16-'[1]Undergrad FTF'!V16)/'[1]Undergrad FTF'!V16)*100</f>
        <v>6.4212831279064524</v>
      </c>
      <c r="D18" s="51">
        <f>(('[1]All Undergrad '!AH16-'[1]All Undergrad '!AC16)/'[1]All Undergrad '!AC16)*100</f>
        <v>8.2901777265454299</v>
      </c>
      <c r="E18" s="51">
        <f>(('[1]All Grad-Prof'!AG16-'[1]All Grad-Prof'!AB16)/'[1]All Grad-Prof'!AB16)*100</f>
        <v>11.99037394715047</v>
      </c>
      <c r="F18" s="85">
        <f>(('[1]All PT'!AG16-'[1]All PT'!AB16)/'[1]All PT'!AB16)*100</f>
        <v>3.3964205207340505</v>
      </c>
      <c r="G18" s="62">
        <f>('[1]Undergrad FTF'!AA16-'[1]Undergrad FTF'!V16)</f>
        <v>5689</v>
      </c>
      <c r="H18" s="63">
        <f>('[1]All Undergrad '!AH16-'[1]All Undergrad '!AC16)</f>
        <v>38548</v>
      </c>
      <c r="I18" s="63">
        <f>('[1]All Grad-Prof'!AG16-'[1]All Grad-Prof'!AB16)</f>
        <v>7673</v>
      </c>
      <c r="J18" s="62">
        <f>('[1]All PT'!AG16-'[1]All PT'!AB16)</f>
        <v>6735</v>
      </c>
    </row>
    <row r="19" spans="1:10" x14ac:dyDescent="0.2">
      <c r="A19" s="22" t="s">
        <v>4</v>
      </c>
      <c r="B19" s="22"/>
      <c r="C19" s="51">
        <f>(('[1]Undergrad FTF'!AA17-'[1]Undergrad FTF'!V17)/'[1]Undergrad FTF'!V17)*100</f>
        <v>10.153273943429616</v>
      </c>
      <c r="D19" s="51">
        <f>(('[1]All Undergrad '!AH17-'[1]All Undergrad '!AC17)/'[1]All Undergrad '!AC17)*100</f>
        <v>6.7911593726006361</v>
      </c>
      <c r="E19" s="51">
        <f>(('[1]All Grad-Prof'!AG17-'[1]All Grad-Prof'!AB17)/'[1]All Grad-Prof'!AB17)*100</f>
        <v>7.1958062005979446</v>
      </c>
      <c r="F19" s="85">
        <f>(('[1]All PT'!AG17-'[1]All PT'!AB17)/'[1]All PT'!AB17)*100</f>
        <v>5.607202791614502</v>
      </c>
      <c r="G19" s="62">
        <f>('[1]Undergrad FTF'!AA17-'[1]Undergrad FTF'!V17)</f>
        <v>3385</v>
      </c>
      <c r="H19" s="63">
        <f>('[1]All Undergrad '!AH17-'[1]All Undergrad '!AC17)</f>
        <v>12383</v>
      </c>
      <c r="I19" s="63">
        <f>('[1]All Grad-Prof'!AG17-'[1]All Grad-Prof'!AB17)</f>
        <v>1757</v>
      </c>
      <c r="J19" s="62">
        <f>('[1]All PT'!AG17-'[1]All PT'!AB17)</f>
        <v>4210</v>
      </c>
    </row>
    <row r="20" spans="1:10" x14ac:dyDescent="0.2">
      <c r="A20" s="22" t="s">
        <v>5</v>
      </c>
      <c r="B20" s="22"/>
      <c r="C20" s="51">
        <f>(('[1]Undergrad FTF'!AA18-'[1]Undergrad FTF'!V18)/'[1]Undergrad FTF'!V18)*100</f>
        <v>10.505702108052068</v>
      </c>
      <c r="D20" s="51">
        <f>(('[1]All Undergrad '!AH18-'[1]All Undergrad '!AC18)/'[1]All Undergrad '!AC18)*100</f>
        <v>12.984319700901095</v>
      </c>
      <c r="E20" s="51">
        <f>(('[1]All Grad-Prof'!AG18-'[1]All Grad-Prof'!AB18)/'[1]All Grad-Prof'!AB18)*100</f>
        <v>1.8870163778779967</v>
      </c>
      <c r="F20" s="85">
        <f>(('[1]All PT'!AG18-'[1]All PT'!AB18)/'[1]All PT'!AB18)*100</f>
        <v>11.756717431370648</v>
      </c>
      <c r="G20" s="62">
        <f>('[1]Undergrad FTF'!AA18-'[1]Undergrad FTF'!V18)</f>
        <v>4560</v>
      </c>
      <c r="H20" s="63">
        <f>('[1]All Undergrad '!AH18-'[1]All Undergrad '!AC18)</f>
        <v>26672</v>
      </c>
      <c r="I20" s="63">
        <f>('[1]All Grad-Prof'!AG18-'[1]All Grad-Prof'!AB18)</f>
        <v>477</v>
      </c>
      <c r="J20" s="62">
        <f>('[1]All PT'!AG18-'[1]All PT'!AB18)</f>
        <v>8484</v>
      </c>
    </row>
    <row r="21" spans="1:10" x14ac:dyDescent="0.2">
      <c r="A21" s="24" t="s">
        <v>6</v>
      </c>
      <c r="B21" s="24"/>
      <c r="C21" s="49">
        <f>(('[1]Undergrad FTF'!AA19-'[1]Undergrad FTF'!V19)/'[1]Undergrad FTF'!V19)*100</f>
        <v>1.7495481731288776</v>
      </c>
      <c r="D21" s="49">
        <f>(('[1]All Undergrad '!AH19-'[1]All Undergrad '!AC19)/'[1]All Undergrad '!AC19)*100</f>
        <v>9.9509529360117472</v>
      </c>
      <c r="E21" s="49">
        <f>(('[1]All Grad-Prof'!AG19-'[1]All Grad-Prof'!AB19)/'[1]All Grad-Prof'!AB19)*100</f>
        <v>9.8976345275971784</v>
      </c>
      <c r="F21" s="84">
        <f>(('[1]All PT'!AG19-'[1]All PT'!AB19)/'[1]All PT'!AB19)*100</f>
        <v>16.763140424639825</v>
      </c>
      <c r="G21" s="60">
        <f>('[1]Undergrad FTF'!AA19-'[1]Undergrad FTF'!V19)</f>
        <v>939</v>
      </c>
      <c r="H21" s="61">
        <f>('[1]All Undergrad '!AH19-'[1]All Undergrad '!AC19)</f>
        <v>26294</v>
      </c>
      <c r="I21" s="61">
        <f>('[1]All Grad-Prof'!AG19-'[1]All Grad-Prof'!AB19)</f>
        <v>4293</v>
      </c>
      <c r="J21" s="60">
        <f>('[1]All PT'!AG19-'[1]All PT'!AB19)</f>
        <v>14393</v>
      </c>
    </row>
    <row r="22" spans="1:10" x14ac:dyDescent="0.2">
      <c r="A22" s="24" t="s">
        <v>7</v>
      </c>
      <c r="B22" s="24"/>
      <c r="C22" s="49">
        <f>(('[1]Undergrad FTF'!AA20-'[1]Undergrad FTF'!V20)/'[1]Undergrad FTF'!V20)*100</f>
        <v>19.526119608895666</v>
      </c>
      <c r="D22" s="49">
        <f>(('[1]All Undergrad '!AH20-'[1]All Undergrad '!AC20)/'[1]All Undergrad '!AC20)*100</f>
        <v>16.662290713257597</v>
      </c>
      <c r="E22" s="49">
        <f>(('[1]All Grad-Prof'!AG20-'[1]All Grad-Prof'!AB20)/'[1]All Grad-Prof'!AB20)*100</f>
        <v>12.138409794842886</v>
      </c>
      <c r="F22" s="84">
        <f>(('[1]All PT'!AG20-'[1]All PT'!AB20)/'[1]All PT'!AB20)*100</f>
        <v>18.398995661576425</v>
      </c>
      <c r="G22" s="60">
        <f>('[1]Undergrad FTF'!AA20-'[1]Undergrad FTF'!V20)</f>
        <v>38922</v>
      </c>
      <c r="H22" s="61">
        <f>('[1]All Undergrad '!AH20-'[1]All Undergrad '!AC20)</f>
        <v>194827</v>
      </c>
      <c r="I22" s="61">
        <f>('[1]All Grad-Prof'!AG20-'[1]All Grad-Prof'!AB20)</f>
        <v>19164</v>
      </c>
      <c r="J22" s="60">
        <f>('[1]All PT'!AG20-'[1]All PT'!AB20)</f>
        <v>110943</v>
      </c>
    </row>
    <row r="23" spans="1:10" x14ac:dyDescent="0.2">
      <c r="A23" s="24" t="s">
        <v>8</v>
      </c>
      <c r="B23" s="24"/>
      <c r="C23" s="49">
        <f>(('[1]Undergrad FTF'!AA21-'[1]Undergrad FTF'!V21)/'[1]Undergrad FTF'!V21)*100</f>
        <v>1.8913165814391624</v>
      </c>
      <c r="D23" s="49">
        <f>(('[1]All Undergrad '!AH21-'[1]All Undergrad '!AC21)/'[1]All Undergrad '!AC21)*100</f>
        <v>15.497232467956762</v>
      </c>
      <c r="E23" s="49">
        <f>(('[1]All Grad-Prof'!AG21-'[1]All Grad-Prof'!AB21)/'[1]All Grad-Prof'!AB21)*100</f>
        <v>22.320722467409883</v>
      </c>
      <c r="F23" s="84">
        <f>(('[1]All PT'!AG21-'[1]All PT'!AB21)/'[1]All PT'!AB21)*100</f>
        <v>16.440570603288823</v>
      </c>
      <c r="G23" s="60">
        <f>('[1]Undergrad FTF'!AA21-'[1]Undergrad FTF'!V21)</f>
        <v>1546</v>
      </c>
      <c r="H23" s="61">
        <f>('[1]All Undergrad '!AH21-'[1]All Undergrad '!AC21)</f>
        <v>65460</v>
      </c>
      <c r="I23" s="61">
        <f>('[1]All Grad-Prof'!AG21-'[1]All Grad-Prof'!AB21)</f>
        <v>17499</v>
      </c>
      <c r="J23" s="60">
        <f>('[1]All PT'!AG21-'[1]All PT'!AB21)</f>
        <v>32443</v>
      </c>
    </row>
    <row r="24" spans="1:10" s="4" customFormat="1" ht="14.25" x14ac:dyDescent="0.2">
      <c r="A24" s="25" t="s">
        <v>60</v>
      </c>
      <c r="B24" s="25"/>
      <c r="C24" s="47">
        <f>(('[1]Undergrad FTF'!AA22-'[1]Undergrad FTF'!V22)/'[1]Undergrad FTF'!V22)*100</f>
        <v>-8.0485115766262396</v>
      </c>
      <c r="D24" s="47">
        <f>(('[1]All Undergrad '!AH22-'[1]All Undergrad '!AC22)/'[1]All Undergrad '!AC22)*100</f>
        <v>-16.036587092572141</v>
      </c>
      <c r="E24" s="47">
        <f>(('[1]All Grad-Prof'!AG22-'[1]All Grad-Prof'!AB22)/'[1]All Grad-Prof'!AB22)*100</f>
        <v>-29.968031349902031</v>
      </c>
      <c r="F24" s="88">
        <f>(('[1]All PT'!AG22-'[1]All PT'!AB22)/'[1]All PT'!AB22)*100</f>
        <v>-44.277698610616319</v>
      </c>
      <c r="G24" s="44">
        <f>('[1]Undergrad FTF'!AA22-'[1]Undergrad FTF'!V22)</f>
        <v>-1606</v>
      </c>
      <c r="H24" s="43">
        <f>('[1]All Undergrad '!AH22-'[1]All Undergrad '!AC22)</f>
        <v>-16989</v>
      </c>
      <c r="I24" s="43">
        <f>('[1]All Grad-Prof'!AG22-'[1]All Grad-Prof'!AB22)</f>
        <v>-5812</v>
      </c>
      <c r="J24" s="44">
        <f>('[1]All PT'!AG22-'[1]All PT'!AB22)</f>
        <v>-19886</v>
      </c>
    </row>
    <row r="25" spans="1:10" x14ac:dyDescent="0.2">
      <c r="A25" s="21" t="s">
        <v>24</v>
      </c>
      <c r="B25" s="21"/>
      <c r="C25" s="49">
        <f>(('[1]Undergrad FTF'!AA23-'[1]Undergrad FTF'!V23)/'[1]Undergrad FTF'!V23)*100</f>
        <v>-9.3652368779038824</v>
      </c>
      <c r="D25" s="49">
        <f>(('[1]All Undergrad '!AH23-'[1]All Undergrad '!AC23)/'[1]All Undergrad '!AC23)*100</f>
        <v>0.77050922525150167</v>
      </c>
      <c r="E25" s="49">
        <f>(('[1]All Grad-Prof'!AG23-'[1]All Grad-Prof'!AB23)/'[1]All Grad-Prof'!AB23)*100</f>
        <v>-1.6357384886040165</v>
      </c>
      <c r="F25" s="84">
        <f>(('[1]All PT'!AG23-'[1]All PT'!AB23)/'[1]All PT'!AB23)*100</f>
        <v>-4.4404731666606185</v>
      </c>
      <c r="G25" s="60">
        <f>('[1]Undergrad FTF'!AA23-'[1]Undergrad FTF'!V23)</f>
        <v>-71254</v>
      </c>
      <c r="H25" s="61">
        <f>('[1]All Undergrad '!AH23-'[1]All Undergrad '!AC23)</f>
        <v>34279</v>
      </c>
      <c r="I25" s="61">
        <f>('[1]All Grad-Prof'!AG23-'[1]All Grad-Prof'!AB23)</f>
        <v>-9177</v>
      </c>
      <c r="J25" s="60">
        <f>('[1]All PT'!AG23-'[1]All PT'!AB23)</f>
        <v>-97900</v>
      </c>
    </row>
    <row r="26" spans="1:10" x14ac:dyDescent="0.2">
      <c r="A26" s="21" t="s">
        <v>23</v>
      </c>
      <c r="B26" s="21"/>
      <c r="C26" s="49"/>
      <c r="D26" s="49"/>
      <c r="E26" s="49"/>
      <c r="F26" s="84"/>
      <c r="G26" s="50">
        <f>(G25/G$6)*100</f>
        <v>129.57393027950027</v>
      </c>
      <c r="H26" s="49">
        <f>(H25/H$6)*100</f>
        <v>3.9143745553663782</v>
      </c>
      <c r="I26" s="49">
        <f>(I25/I$6)*100</f>
        <v>-26.862394988730497</v>
      </c>
      <c r="J26" s="50">
        <f>(J25/J$6)*100</f>
        <v>-44.4567557012724</v>
      </c>
    </row>
    <row r="27" spans="1:10" x14ac:dyDescent="0.2">
      <c r="A27" s="22" t="s">
        <v>25</v>
      </c>
      <c r="B27" s="22"/>
      <c r="C27" s="51">
        <f>(('[1]Undergrad FTF'!AA25-'[1]Undergrad FTF'!V25)/'[1]Undergrad FTF'!V25)*100</f>
        <v>50.046977763858436</v>
      </c>
      <c r="D27" s="51">
        <f>(('[1]All Undergrad '!AH25-'[1]All Undergrad '!AC25)/'[1]All Undergrad '!AC25)*100</f>
        <v>14.138899754631771</v>
      </c>
      <c r="E27" s="51">
        <f>(('[1]All Grad-Prof'!AG25-'[1]All Grad-Prof'!AB25)/'[1]All Grad-Prof'!AB25)*100</f>
        <v>7.5885978428351306</v>
      </c>
      <c r="F27" s="85">
        <f>(('[1]All PT'!AG25-'[1]All PT'!AB25)/'[1]All PT'!AB25)*100</f>
        <v>4.0168776371308015</v>
      </c>
      <c r="G27" s="62">
        <f>('[1]Undergrad FTF'!AA25-'[1]Undergrad FTF'!V25)</f>
        <v>1598</v>
      </c>
      <c r="H27" s="63">
        <f>('[1]All Undergrad '!AH25-'[1]All Undergrad '!AC25)</f>
        <v>3976</v>
      </c>
      <c r="I27" s="63">
        <f>('[1]All Grad-Prof'!AG25-'[1]All Grad-Prof'!AB25)</f>
        <v>197</v>
      </c>
      <c r="J27" s="62">
        <f>('[1]All PT'!AG25-'[1]All PT'!AB25)</f>
        <v>714</v>
      </c>
    </row>
    <row r="28" spans="1:10" ht="14.25" x14ac:dyDescent="0.2">
      <c r="A28" s="22" t="s">
        <v>65</v>
      </c>
      <c r="B28" s="22"/>
      <c r="C28" s="51">
        <f>(('[1]Undergrad FTF'!AA26-'[1]Undergrad FTF'!V26)/'[1]Undergrad FTF'!V26)*100</f>
        <v>-17.782669914847016</v>
      </c>
      <c r="D28" s="51">
        <f>(('[1]All Undergrad '!AH26-'[1]All Undergrad '!AC26)/'[1]All Undergrad '!AC26)*100</f>
        <v>-4.2127541636221624</v>
      </c>
      <c r="E28" s="51">
        <f>(('[1]All Grad-Prof'!AG26-'[1]All Grad-Prof'!AB26)/'[1]All Grad-Prof'!AB26)*100</f>
        <v>-8.1489303094298045</v>
      </c>
      <c r="F28" s="85">
        <f>(('[1]All PT'!AG26-'[1]All PT'!AB26)/'[1]All PT'!AB26)*100</f>
        <v>11.794496817537162</v>
      </c>
      <c r="G28" s="62">
        <f>('[1]Undergrad FTF'!AA26-'[1]Undergrad FTF'!V26)</f>
        <v>-15913</v>
      </c>
      <c r="H28" s="63">
        <f>('[1]All Undergrad '!AH26-'[1]All Undergrad '!AC26)</f>
        <v>-25080</v>
      </c>
      <c r="I28" s="63">
        <f>('[1]All Grad-Prof'!AG26-'[1]All Grad-Prof'!AB26)</f>
        <v>-8875</v>
      </c>
      <c r="J28" s="62">
        <f>('[1]All PT'!AG26-'[1]All PT'!AB26)</f>
        <v>24034</v>
      </c>
    </row>
    <row r="29" spans="1:10" ht="14.25" x14ac:dyDescent="0.2">
      <c r="A29" s="22" t="s">
        <v>66</v>
      </c>
      <c r="B29" s="22"/>
      <c r="C29" s="51">
        <f>(('[1]Undergrad FTF'!AA27-'[1]Undergrad FTF'!V27)/'[1]Undergrad FTF'!V27)*100</f>
        <v>-9.0628151779305632</v>
      </c>
      <c r="D29" s="51">
        <f>(('[1]All Undergrad '!AH27-'[1]All Undergrad '!AC27)/'[1]All Undergrad '!AC27)*100</f>
        <v>-0.8402233662276839</v>
      </c>
      <c r="E29" s="51">
        <f>(('[1]All Grad-Prof'!AG27-'[1]All Grad-Prof'!AB27)/'[1]All Grad-Prof'!AB27)*100</f>
        <v>-2.4346409502423056</v>
      </c>
      <c r="F29" s="85">
        <f>(('[1]All PT'!AG27-'[1]All PT'!AB27)/'[1]All PT'!AB27)*100</f>
        <v>-10.4871312131495</v>
      </c>
      <c r="G29" s="62">
        <f>('[1]Undergrad FTF'!AA27-'[1]Undergrad FTF'!V27)</f>
        <v>-39268</v>
      </c>
      <c r="H29" s="63">
        <f>('[1]All Undergrad '!AH27-'[1]All Undergrad '!AC27)</f>
        <v>-20036</v>
      </c>
      <c r="I29" s="63">
        <f>('[1]All Grad-Prof'!AG27-'[1]All Grad-Prof'!AB27)</f>
        <v>-6516</v>
      </c>
      <c r="J29" s="62">
        <f>('[1]All PT'!AG27-'[1]All PT'!AB27)</f>
        <v>-139536</v>
      </c>
    </row>
    <row r="30" spans="1:10" ht="14.25" x14ac:dyDescent="0.2">
      <c r="A30" s="22" t="s">
        <v>67</v>
      </c>
      <c r="B30" s="22"/>
      <c r="C30" s="51">
        <f>(('[1]Undergrad FTF'!AA28-'[1]Undergrad FTF'!V28)/'[1]Undergrad FTF'!V28)*100</f>
        <v>-21.394012150314669</v>
      </c>
      <c r="D30" s="51">
        <f>(('[1]All Undergrad '!AH28-'[1]All Undergrad '!AC28)/'[1]All Undergrad '!AC28)*100</f>
        <v>0.38325783762277937</v>
      </c>
      <c r="E30" s="51">
        <f>(('[1]All Grad-Prof'!AG28-'[1]All Grad-Prof'!AB28)/'[1]All Grad-Prof'!AB28)*100</f>
        <v>1.5566175753438019</v>
      </c>
      <c r="F30" s="85">
        <f>(('[1]All PT'!AG28-'[1]All PT'!AB28)/'[1]All PT'!AB28)*100</f>
        <v>13.650948545343281</v>
      </c>
      <c r="G30" s="62">
        <f>('[1]Undergrad FTF'!AA28-'[1]Undergrad FTF'!V28)</f>
        <v>-11762</v>
      </c>
      <c r="H30" s="63">
        <f>('[1]All Undergrad '!AH28-'[1]All Undergrad '!AC28)</f>
        <v>1050</v>
      </c>
      <c r="I30" s="63">
        <f>('[1]All Grad-Prof'!AG28-'[1]All Grad-Prof'!AB28)</f>
        <v>798</v>
      </c>
      <c r="J30" s="62">
        <f>('[1]All PT'!AG28-'[1]All PT'!AB28)</f>
        <v>16507</v>
      </c>
    </row>
    <row r="31" spans="1:10" x14ac:dyDescent="0.2">
      <c r="A31" s="23" t="s">
        <v>26</v>
      </c>
      <c r="B31" s="23"/>
      <c r="C31" s="49">
        <f>(('[1]Undergrad FTF'!AA29-'[1]Undergrad FTF'!V29)/'[1]Undergrad FTF'!V29)*100</f>
        <v>4.7062474141497725</v>
      </c>
      <c r="D31" s="49">
        <f>(('[1]All Undergrad '!AH29-'[1]All Undergrad '!AC29)/'[1]All Undergrad '!AC29)*100</f>
        <v>11.507792678506705</v>
      </c>
      <c r="E31" s="49">
        <f>(('[1]All Grad-Prof'!AG29-'[1]All Grad-Prof'!AB29)/'[1]All Grad-Prof'!AB29)*100</f>
        <v>-6.9636402296406548</v>
      </c>
      <c r="F31" s="84">
        <f>(('[1]All PT'!AG29-'[1]All PT'!AB29)/'[1]All PT'!AB29)*100</f>
        <v>4.8375379738475761</v>
      </c>
      <c r="G31" s="60">
        <f>('[1]Undergrad FTF'!AA29-'[1]Undergrad FTF'!V29)</f>
        <v>455</v>
      </c>
      <c r="H31" s="61">
        <f>('[1]All Undergrad '!AH29-'[1]All Undergrad '!AC29)</f>
        <v>6985</v>
      </c>
      <c r="I31" s="61">
        <f>('[1]All Grad-Prof'!AG29-'[1]All Grad-Prof'!AB29)</f>
        <v>-655</v>
      </c>
      <c r="J31" s="60">
        <f>('[1]All PT'!AG29-'[1]All PT'!AB29)</f>
        <v>1465</v>
      </c>
    </row>
    <row r="32" spans="1:10" x14ac:dyDescent="0.2">
      <c r="A32" s="23" t="s">
        <v>27</v>
      </c>
      <c r="B32" s="23"/>
      <c r="C32" s="49">
        <f>(('[1]Undergrad FTF'!AA30-'[1]Undergrad FTF'!V30)/'[1]Undergrad FTF'!V30)*100</f>
        <v>10.243012357966325</v>
      </c>
      <c r="D32" s="49">
        <f>(('[1]All Undergrad '!AH30-'[1]All Undergrad '!AC30)/'[1]All Undergrad '!AC30)*100</f>
        <v>38.612260557397718</v>
      </c>
      <c r="E32" s="49">
        <f>(('[1]All Grad-Prof'!AG30-'[1]All Grad-Prof'!AB30)/'[1]All Grad-Prof'!AB30)*100</f>
        <v>9.1249665507091251</v>
      </c>
      <c r="F32" s="84">
        <f>(('[1]All PT'!AG30-'[1]All PT'!AB30)/'[1]All PT'!AB30)*100</f>
        <v>78.391498795917585</v>
      </c>
      <c r="G32" s="60">
        <f>('[1]Undergrad FTF'!AA30-'[1]Undergrad FTF'!V30)</f>
        <v>1235</v>
      </c>
      <c r="H32" s="61">
        <f>('[1]All Undergrad '!AH30-'[1]All Undergrad '!AC30)</f>
        <v>28180</v>
      </c>
      <c r="I32" s="61">
        <f>('[1]All Grad-Prof'!AG30-'[1]All Grad-Prof'!AB30)</f>
        <v>682</v>
      </c>
      <c r="J32" s="60">
        <f>('[1]All PT'!AG30-'[1]All PT'!AB30)</f>
        <v>20508</v>
      </c>
    </row>
    <row r="33" spans="1:10" x14ac:dyDescent="0.2">
      <c r="A33" s="23" t="s">
        <v>28</v>
      </c>
      <c r="B33" s="23"/>
      <c r="C33" s="49">
        <f>(('[1]Undergrad FTF'!AA31-'[1]Undergrad FTF'!V31)/'[1]Undergrad FTF'!V31)*100</f>
        <v>4.7417840375586859</v>
      </c>
      <c r="D33" s="49">
        <f>(('[1]All Undergrad '!AH31-'[1]All Undergrad '!AC31)/'[1]All Undergrad '!AC31)*100</f>
        <v>10.681608133086876</v>
      </c>
      <c r="E33" s="49">
        <f>(('[1]All Grad-Prof'!AG31-'[1]All Grad-Prof'!AB31)/'[1]All Grad-Prof'!AB31)*100</f>
        <v>6.8859649122807021</v>
      </c>
      <c r="F33" s="84">
        <f>(('[1]All PT'!AG31-'[1]All PT'!AB31)/'[1]All PT'!AB31)*100</f>
        <v>14.838305535979954</v>
      </c>
      <c r="G33" s="60">
        <f>('[1]Undergrad FTF'!AA31-'[1]Undergrad FTF'!V31)</f>
        <v>404</v>
      </c>
      <c r="H33" s="61">
        <f>('[1]All Undergrad '!AH31-'[1]All Undergrad '!AC31)</f>
        <v>4623</v>
      </c>
      <c r="I33" s="61">
        <f>('[1]All Grad-Prof'!AG31-'[1]All Grad-Prof'!AB31)</f>
        <v>314</v>
      </c>
      <c r="J33" s="60">
        <f>('[1]All PT'!AG31-'[1]All PT'!AB31)</f>
        <v>1895</v>
      </c>
    </row>
    <row r="34" spans="1:10" x14ac:dyDescent="0.2">
      <c r="A34" s="23" t="s">
        <v>29</v>
      </c>
      <c r="B34" s="23"/>
      <c r="C34" s="49">
        <f>(('[1]Undergrad FTF'!AA32-'[1]Undergrad FTF'!V32)/'[1]Undergrad FTF'!V32)*100</f>
        <v>-11.588260681916271</v>
      </c>
      <c r="D34" s="49">
        <f>(('[1]All Undergrad '!AH32-'[1]All Undergrad '!AC32)/'[1]All Undergrad '!AC32)*100</f>
        <v>-2.3834858480527772</v>
      </c>
      <c r="E34" s="49">
        <f>(('[1]All Grad-Prof'!AG32-'[1]All Grad-Prof'!AB32)/'[1]All Grad-Prof'!AB32)*100</f>
        <v>-9.4739386127447034</v>
      </c>
      <c r="F34" s="84">
        <f>(('[1]All PT'!AG32-'[1]All PT'!AB32)/'[1]All PT'!AB32)*100</f>
        <v>-12.347646727920496</v>
      </c>
      <c r="G34" s="60">
        <f>('[1]Undergrad FTF'!AA32-'[1]Undergrad FTF'!V32)</f>
        <v>-2148</v>
      </c>
      <c r="H34" s="61">
        <f>('[1]All Undergrad '!AH32-'[1]All Undergrad '!AC32)</f>
        <v>-2576</v>
      </c>
      <c r="I34" s="61">
        <f>('[1]All Grad-Prof'!AG32-'[1]All Grad-Prof'!AB32)</f>
        <v>-1176</v>
      </c>
      <c r="J34" s="60">
        <f>('[1]All PT'!AG32-'[1]All PT'!AB32)</f>
        <v>-7902</v>
      </c>
    </row>
    <row r="35" spans="1:10" x14ac:dyDescent="0.2">
      <c r="A35" s="22" t="s">
        <v>30</v>
      </c>
      <c r="B35" s="22"/>
      <c r="C35" s="51">
        <f>(('[1]Undergrad FTF'!AA33-'[1]Undergrad FTF'!V33)/'[1]Undergrad FTF'!V33)*100</f>
        <v>6.1321477847616129E-2</v>
      </c>
      <c r="D35" s="51">
        <f>(('[1]All Undergrad '!AH33-'[1]All Undergrad '!AC33)/'[1]All Undergrad '!AC33)*100</f>
        <v>7.9783884634819451</v>
      </c>
      <c r="E35" s="51">
        <f>(('[1]All Grad-Prof'!AG33-'[1]All Grad-Prof'!AB33)/'[1]All Grad-Prof'!AB33)*100</f>
        <v>5.653941065466686</v>
      </c>
      <c r="F35" s="85">
        <f>(('[1]All PT'!AG33-'[1]All PT'!AB33)/'[1]All PT'!AB33)*100</f>
        <v>4.1669621456025645</v>
      </c>
      <c r="G35" s="62">
        <f>('[1]Undergrad FTF'!AA33-'[1]Undergrad FTF'!V33)</f>
        <v>12</v>
      </c>
      <c r="H35" s="63">
        <f>('[1]All Undergrad '!AH33-'[1]All Undergrad '!AC33)</f>
        <v>10263</v>
      </c>
      <c r="I35" s="63">
        <f>('[1]All Grad-Prof'!AG33-'[1]All Grad-Prof'!AB33)</f>
        <v>779</v>
      </c>
      <c r="J35" s="62">
        <f>('[1]All PT'!AG33-'[1]All PT'!AB33)</f>
        <v>2938</v>
      </c>
    </row>
    <row r="36" spans="1:10" x14ac:dyDescent="0.2">
      <c r="A36" s="22" t="s">
        <v>31</v>
      </c>
      <c r="B36" s="22"/>
      <c r="C36" s="51">
        <f>(('[1]Undergrad FTF'!AA34-'[1]Undergrad FTF'!V34)/'[1]Undergrad FTF'!V34)*100</f>
        <v>-6.3174114021571652</v>
      </c>
      <c r="D36" s="51">
        <f>(('[1]All Undergrad '!AH34-'[1]All Undergrad '!AC34)/'[1]All Undergrad '!AC34)*100</f>
        <v>13.560217833992258</v>
      </c>
      <c r="E36" s="51">
        <f>(('[1]All Grad-Prof'!AG34-'[1]All Grad-Prof'!AB34)/'[1]All Grad-Prof'!AB34)*100</f>
        <v>14.827347815012917</v>
      </c>
      <c r="F36" s="85">
        <f>(('[1]All PT'!AG34-'[1]All PT'!AB34)/'[1]All PT'!AB34)*100</f>
        <v>6.230441289854415</v>
      </c>
      <c r="G36" s="62">
        <f>('[1]Undergrad FTF'!AA34-'[1]Undergrad FTF'!V34)</f>
        <v>-2132</v>
      </c>
      <c r="H36" s="63">
        <f>('[1]All Undergrad '!AH34-'[1]All Undergrad '!AC34)</f>
        <v>26170</v>
      </c>
      <c r="I36" s="63">
        <f>('[1]All Grad-Prof'!AG34-'[1]All Grad-Prof'!AB34)</f>
        <v>4075</v>
      </c>
      <c r="J36" s="62">
        <f>('[1]All PT'!AG34-'[1]All PT'!AB34)</f>
        <v>5495</v>
      </c>
    </row>
    <row r="37" spans="1:10" ht="14.25" x14ac:dyDescent="0.2">
      <c r="A37" s="22" t="s">
        <v>68</v>
      </c>
      <c r="B37" s="22"/>
      <c r="C37" s="51">
        <f>(('[1]Undergrad FTF'!AA35-'[1]Undergrad FTF'!V35)/'[1]Undergrad FTF'!V35)*100</f>
        <v>-10.846988229863836</v>
      </c>
      <c r="D37" s="51">
        <f>(('[1]All Undergrad '!AH35-'[1]All Undergrad '!AC35)/'[1]All Undergrad '!AC35)*100</f>
        <v>1.2439596922434557</v>
      </c>
      <c r="E37" s="51">
        <f>(('[1]All Grad-Prof'!AG35-'[1]All Grad-Prof'!AB35)/'[1]All Grad-Prof'!AB35)*100</f>
        <v>-12.042236621070314</v>
      </c>
      <c r="F37" s="85">
        <f>(('[1]All PT'!AG35-'[1]All PT'!AB35)/'[1]All PT'!AB35)*100</f>
        <v>2.034979910186717</v>
      </c>
      <c r="G37" s="62">
        <f>('[1]Undergrad FTF'!AA35-'[1]Undergrad FTF'!V35)</f>
        <v>-3290</v>
      </c>
      <c r="H37" s="63">
        <f>('[1]All Undergrad '!AH35-'[1]All Undergrad '!AC35)</f>
        <v>2443</v>
      </c>
      <c r="I37" s="63">
        <f>('[1]All Grad-Prof'!AG35-'[1]All Grad-Prof'!AB35)</f>
        <v>-2509</v>
      </c>
      <c r="J37" s="62">
        <f>('[1]All PT'!AG35-'[1]All PT'!AB35)</f>
        <v>1722</v>
      </c>
    </row>
    <row r="38" spans="1:10" x14ac:dyDescent="0.2">
      <c r="A38" s="22" t="s">
        <v>32</v>
      </c>
      <c r="B38" s="22"/>
      <c r="C38" s="51">
        <f>(('[1]Undergrad FTF'!AA36-'[1]Undergrad FTF'!V36)/'[1]Undergrad FTF'!V36)*100</f>
        <v>1.74910846413236</v>
      </c>
      <c r="D38" s="51">
        <f>(('[1]All Undergrad '!AH36-'[1]All Undergrad '!AC36)/'[1]All Undergrad '!AC36)*100</f>
        <v>-0.82690904908486118</v>
      </c>
      <c r="E38" s="51">
        <f>(('[1]All Grad-Prof'!AG36-'[1]All Grad-Prof'!AB36)/'[1]All Grad-Prof'!AB36)*100</f>
        <v>11.117332337937041</v>
      </c>
      <c r="F38" s="85">
        <f>(('[1]All PT'!AG36-'[1]All PT'!AB36)/'[1]All PT'!AB36)*100</f>
        <v>-18.561888604122299</v>
      </c>
      <c r="G38" s="62">
        <f>('[1]Undergrad FTF'!AA36-'[1]Undergrad FTF'!V36)</f>
        <v>721</v>
      </c>
      <c r="H38" s="63">
        <f>('[1]All Undergrad '!AH36-'[1]All Undergrad '!AC36)</f>
        <v>-2732</v>
      </c>
      <c r="I38" s="63">
        <f>('[1]All Grad-Prof'!AG36-'[1]All Grad-Prof'!AB36)</f>
        <v>3574</v>
      </c>
      <c r="J38" s="62">
        <f>('[1]All PT'!AG36-'[1]All PT'!AB36)</f>
        <v>-25711</v>
      </c>
    </row>
    <row r="39" spans="1:10" x14ac:dyDescent="0.2">
      <c r="A39" s="26" t="s">
        <v>33</v>
      </c>
      <c r="B39" s="26"/>
      <c r="C39" s="56">
        <f>(('[1]Undergrad FTF'!AA37-'[1]Undergrad FTF'!V37)/'[1]Undergrad FTF'!V37)*100</f>
        <v>-18.682903380868453</v>
      </c>
      <c r="D39" s="56">
        <f>(('[1]All Undergrad '!AH37-'[1]All Undergrad '!AC37)/'[1]All Undergrad '!AC37)*100</f>
        <v>3.0320263394193354</v>
      </c>
      <c r="E39" s="56">
        <f>(('[1]All Grad-Prof'!AG37-'[1]All Grad-Prof'!AB37)/'[1]All Grad-Prof'!AB37)*100</f>
        <v>5.3444180522565317</v>
      </c>
      <c r="F39" s="86">
        <f>(('[1]All PT'!AG37-'[1]All PT'!AB37)/'[1]All PT'!AB37)*100</f>
        <v>-0.17412188531972381</v>
      </c>
      <c r="G39" s="64">
        <f>('[1]Undergrad FTF'!AA37-'[1]Undergrad FTF'!V37)</f>
        <v>-1166</v>
      </c>
      <c r="H39" s="65">
        <f>('[1]All Undergrad '!AH37-'[1]All Undergrad '!AC37)</f>
        <v>1013</v>
      </c>
      <c r="I39" s="65">
        <f>('[1]All Grad-Prof'!AG37-'[1]All Grad-Prof'!AB37)</f>
        <v>135</v>
      </c>
      <c r="J39" s="64">
        <f>('[1]All PT'!AG37-'[1]All PT'!AB37)</f>
        <v>-29</v>
      </c>
    </row>
    <row r="40" spans="1:10" x14ac:dyDescent="0.2">
      <c r="A40" s="21" t="s">
        <v>34</v>
      </c>
      <c r="B40" s="21"/>
      <c r="C40" s="49">
        <f>(('[1]Undergrad FTF'!AA38-'[1]Undergrad FTF'!V38)/'[1]Undergrad FTF'!V38)*100</f>
        <v>-5.3945623000466707</v>
      </c>
      <c r="D40" s="49">
        <f>(('[1]All Undergrad '!AH38-'[1]All Undergrad '!AC38)/'[1]All Undergrad '!AC38)*100</f>
        <v>4.2258038051625508</v>
      </c>
      <c r="E40" s="49">
        <f>(('[1]All Grad-Prof'!AG38-'[1]All Grad-Prof'!AB38)/'[1]All Grad-Prof'!AB38)*100</f>
        <v>-5.6254734273538372</v>
      </c>
      <c r="F40" s="84">
        <f>(('[1]All PT'!AG38-'[1]All PT'!AB38)/'[1]All PT'!AB38)*100</f>
        <v>5.3862853517859683</v>
      </c>
      <c r="G40" s="60">
        <f>('[1]Undergrad FTF'!AA38-'[1]Undergrad FTF'!V38)</f>
        <v>-36641</v>
      </c>
      <c r="H40" s="61">
        <f>('[1]All Undergrad '!AH38-'[1]All Undergrad '!AC38)</f>
        <v>158648</v>
      </c>
      <c r="I40" s="61">
        <f>('[1]All Grad-Prof'!AG38-'[1]All Grad-Prof'!AB38)</f>
        <v>-38915</v>
      </c>
      <c r="J40" s="60">
        <f>('[1]All PT'!AG38-'[1]All PT'!AB38)</f>
        <v>89492</v>
      </c>
    </row>
    <row r="41" spans="1:10" x14ac:dyDescent="0.2">
      <c r="A41" s="21" t="s">
        <v>23</v>
      </c>
      <c r="B41" s="21"/>
      <c r="C41" s="49"/>
      <c r="D41" s="49"/>
      <c r="E41" s="49"/>
      <c r="F41" s="84"/>
      <c r="G41" s="50">
        <f>(G40/G$6)*100</f>
        <v>66.630903238711795</v>
      </c>
      <c r="H41" s="49">
        <f>(H40/H$6)*100</f>
        <v>18.116272191714028</v>
      </c>
      <c r="I41" s="49">
        <f>(I40/I$6)*100</f>
        <v>-113.90978544038872</v>
      </c>
      <c r="J41" s="50">
        <f>(J40/J$6)*100</f>
        <v>40.638651493547187</v>
      </c>
    </row>
    <row r="42" spans="1:10" ht="14.25" x14ac:dyDescent="0.2">
      <c r="A42" s="22" t="s">
        <v>69</v>
      </c>
      <c r="B42" s="22"/>
      <c r="C42" s="51">
        <f>(('[1]Undergrad FTF'!AA40-'[1]Undergrad FTF'!V40)/'[1]Undergrad FTF'!V40)*100</f>
        <v>-14.937174225064838</v>
      </c>
      <c r="D42" s="51">
        <f>(('[1]All Undergrad '!AH40-'[1]All Undergrad '!AC40)/'[1]All Undergrad '!AC40)*100</f>
        <v>-3.6320062893347589</v>
      </c>
      <c r="E42" s="51">
        <f>(('[1]All Grad-Prof'!AG40-'[1]All Grad-Prof'!AB40)/'[1]All Grad-Prof'!AB40)*100</f>
        <v>-1.4678629013374012</v>
      </c>
      <c r="F42" s="85">
        <f>(('[1]All PT'!AG40-'[1]All PT'!AB40)/'[1]All PT'!AB40)*100</f>
        <v>0.37821137655260473</v>
      </c>
      <c r="G42" s="62">
        <f>('[1]Undergrad FTF'!AA40-'[1]Undergrad FTF'!V40)</f>
        <v>-17796</v>
      </c>
      <c r="H42" s="63">
        <f>('[1]All Undergrad '!AH40-'[1]All Undergrad '!AC40)</f>
        <v>-25779</v>
      </c>
      <c r="I42" s="63">
        <f>('[1]All Grad-Prof'!AG40-'[1]All Grad-Prof'!AB40)</f>
        <v>-2194</v>
      </c>
      <c r="J42" s="62">
        <f>('[1]All PT'!AG40-'[1]All PT'!AB40)</f>
        <v>1327</v>
      </c>
    </row>
    <row r="43" spans="1:10" x14ac:dyDescent="0.2">
      <c r="A43" s="22" t="s">
        <v>35</v>
      </c>
      <c r="B43" s="22"/>
      <c r="C43" s="51">
        <f>(('[1]Undergrad FTF'!AA41-'[1]Undergrad FTF'!V41)/'[1]Undergrad FTF'!V41)*100</f>
        <v>-4.6719045738640235</v>
      </c>
      <c r="D43" s="51">
        <f>(('[1]All Undergrad '!AH41-'[1]All Undergrad '!AC41)/'[1]All Undergrad '!AC41)*100</f>
        <v>11.659343114619796</v>
      </c>
      <c r="E43" s="51">
        <f>(('[1]All Grad-Prof'!AG41-'[1]All Grad-Prof'!AB41)/'[1]All Grad-Prof'!AB41)*100</f>
        <v>3.225867484012563</v>
      </c>
      <c r="F43" s="85">
        <f>(('[1]All PT'!AG41-'[1]All PT'!AB41)/'[1]All PT'!AB41)*100</f>
        <v>27.576736672051695</v>
      </c>
      <c r="G43" s="62">
        <f>('[1]Undergrad FTF'!AA41-'[1]Undergrad FTF'!V41)</f>
        <v>-3431</v>
      </c>
      <c r="H43" s="63">
        <f>('[1]All Undergrad '!AH41-'[1]All Undergrad '!AC41)</f>
        <v>40703</v>
      </c>
      <c r="I43" s="63">
        <f>('[1]All Grad-Prof'!AG41-'[1]All Grad-Prof'!AB41)</f>
        <v>1705</v>
      </c>
      <c r="J43" s="62">
        <f>('[1]All PT'!AG41-'[1]All PT'!AB41)</f>
        <v>34140</v>
      </c>
    </row>
    <row r="44" spans="1:10" x14ac:dyDescent="0.2">
      <c r="A44" s="22" t="s">
        <v>36</v>
      </c>
      <c r="B44" s="22"/>
      <c r="C44" s="51">
        <f>(('[1]Undergrad FTF'!AA42-'[1]Undergrad FTF'!V42)/'[1]Undergrad FTF'!V42)*100</f>
        <v>-3.27846885677915</v>
      </c>
      <c r="D44" s="51">
        <f>(('[1]All Undergrad '!AH42-'[1]All Undergrad '!AC42)/'[1]All Undergrad '!AC42)*100</f>
        <v>15.206304871446841</v>
      </c>
      <c r="E44" s="51">
        <f>(('[1]All Grad-Prof'!AG42-'[1]All Grad-Prof'!AB42)/'[1]All Grad-Prof'!AB42)*100</f>
        <v>44.044156737655186</v>
      </c>
      <c r="F44" s="85">
        <f>(('[1]All PT'!AG42-'[1]All PT'!AB42)/'[1]All PT'!AB42)*100</f>
        <v>4.4034966810548077</v>
      </c>
      <c r="G44" s="62">
        <f>('[1]Undergrad FTF'!AA42-'[1]Undergrad FTF'!V42)</f>
        <v>-1468</v>
      </c>
      <c r="H44" s="63">
        <f>('[1]All Undergrad '!AH42-'[1]All Undergrad '!AC42)</f>
        <v>38763</v>
      </c>
      <c r="I44" s="63">
        <f>('[1]All Grad-Prof'!AG42-'[1]All Grad-Prof'!AB42)</f>
        <v>14084</v>
      </c>
      <c r="J44" s="62">
        <f>('[1]All PT'!AG42-'[1]All PT'!AB42)</f>
        <v>4856</v>
      </c>
    </row>
    <row r="45" spans="1:10" x14ac:dyDescent="0.2">
      <c r="A45" s="22" t="s">
        <v>37</v>
      </c>
      <c r="B45" s="22"/>
      <c r="C45" s="51">
        <f>(('[1]Undergrad FTF'!AA43-'[1]Undergrad FTF'!V43)/'[1]Undergrad FTF'!V43)*100</f>
        <v>8.7115196161254342</v>
      </c>
      <c r="D45" s="51">
        <f>(('[1]All Undergrad '!AH43-'[1]All Undergrad '!AC43)/'[1]All Undergrad '!AC43)*100</f>
        <v>9.864784124461254</v>
      </c>
      <c r="E45" s="51">
        <f>(('[1]All Grad-Prof'!AG43-'[1]All Grad-Prof'!AB43)/'[1]All Grad-Prof'!AB43)*100</f>
        <v>-2.2556390977443606</v>
      </c>
      <c r="F45" s="85">
        <f>(('[1]All PT'!AG43-'[1]All PT'!AB43)/'[1]All PT'!AB43)*100</f>
        <v>7.165571337714649</v>
      </c>
      <c r="G45" s="62">
        <f>('[1]Undergrad FTF'!AA43-'[1]Undergrad FTF'!V43)</f>
        <v>2578</v>
      </c>
      <c r="H45" s="63">
        <f>('[1]All Undergrad '!AH43-'[1]All Undergrad '!AC43)</f>
        <v>17006</v>
      </c>
      <c r="I45" s="63">
        <f>('[1]All Grad-Prof'!AG43-'[1]All Grad-Prof'!AB43)</f>
        <v>-600</v>
      </c>
      <c r="J45" s="62">
        <f>('[1]All PT'!AG43-'[1]All PT'!AB43)</f>
        <v>5746</v>
      </c>
    </row>
    <row r="46" spans="1:10" x14ac:dyDescent="0.2">
      <c r="A46" s="23" t="s">
        <v>38</v>
      </c>
      <c r="B46" s="23"/>
      <c r="C46" s="49">
        <f>(('[1]Undergrad FTF'!AA44-'[1]Undergrad FTF'!V44)/'[1]Undergrad FTF'!V44)*100</f>
        <v>-5.1412628609359441</v>
      </c>
      <c r="D46" s="49">
        <f>(('[1]All Undergrad '!AH44-'[1]All Undergrad '!AC44)/'[1]All Undergrad '!AC44)*100</f>
        <v>-0.73341626756790912</v>
      </c>
      <c r="E46" s="49">
        <f>(('[1]All Grad-Prof'!AG44-'[1]All Grad-Prof'!AB44)/'[1]All Grad-Prof'!AB44)*100</f>
        <v>-5.5946671360056319</v>
      </c>
      <c r="F46" s="84">
        <f>(('[1]All PT'!AG44-'[1]All PT'!AB44)/'[1]All PT'!AB44)*100</f>
        <v>0.11129848229342328</v>
      </c>
      <c r="G46" s="60">
        <f>('[1]Undergrad FTF'!AA44-'[1]Undergrad FTF'!V44)</f>
        <v>-4957</v>
      </c>
      <c r="H46" s="61">
        <f>('[1]All Undergrad '!AH44-'[1]All Undergrad '!AC44)</f>
        <v>-4121</v>
      </c>
      <c r="I46" s="61">
        <f>('[1]All Grad-Prof'!AG44-'[1]All Grad-Prof'!AB44)</f>
        <v>-5086</v>
      </c>
      <c r="J46" s="60">
        <f>('[1]All PT'!AG44-'[1]All PT'!AB44)</f>
        <v>297</v>
      </c>
    </row>
    <row r="47" spans="1:10" ht="14.25" x14ac:dyDescent="0.2">
      <c r="A47" s="23" t="s">
        <v>70</v>
      </c>
      <c r="B47" s="23"/>
      <c r="C47" s="49">
        <f>(('[1]Undergrad FTF'!AA45-'[1]Undergrad FTF'!V45)/'[1]Undergrad FTF'!V45)*100</f>
        <v>-13.516165966959271</v>
      </c>
      <c r="D47" s="49">
        <f>(('[1]All Undergrad '!AH45-'[1]All Undergrad '!AC45)/'[1]All Undergrad '!AC45)*100</f>
        <v>0.1595200191165691</v>
      </c>
      <c r="E47" s="49">
        <f>(('[1]All Grad-Prof'!AG45-'[1]All Grad-Prof'!AB45)/'[1]All Grad-Prof'!AB45)*100</f>
        <v>-54.333372790404042</v>
      </c>
      <c r="F47" s="84">
        <f>(('[1]All PT'!AG45-'[1]All PT'!AB45)/'[1]All PT'!AB45)*100</f>
        <v>-12.444696749989202</v>
      </c>
      <c r="G47" s="60">
        <f>('[1]Undergrad FTF'!AA45-'[1]Undergrad FTF'!V45)</f>
        <v>-7437</v>
      </c>
      <c r="H47" s="61">
        <f>('[1]All Undergrad '!AH45-'[1]All Undergrad '!AC45)</f>
        <v>494</v>
      </c>
      <c r="I47" s="61">
        <f>('[1]All Grad-Prof'!AG45-'[1]All Grad-Prof'!AB45)</f>
        <v>-55081</v>
      </c>
      <c r="J47" s="60">
        <f>('[1]All PT'!AG45-'[1]All PT'!AB45)</f>
        <v>-20168</v>
      </c>
    </row>
    <row r="48" spans="1:10" ht="14.25" x14ac:dyDescent="0.2">
      <c r="A48" s="23" t="s">
        <v>71</v>
      </c>
      <c r="B48" s="23"/>
      <c r="C48" s="49">
        <f>(('[1]Undergrad FTF'!AA46-'[1]Undergrad FTF'!V46)/'[1]Undergrad FTF'!V46)*100</f>
        <v>1.1792575173343938</v>
      </c>
      <c r="D48" s="49">
        <f>(('[1]All Undergrad '!AH46-'[1]All Undergrad '!AC46)/'[1]All Undergrad '!AC46)*100</f>
        <v>8.4365869915964282</v>
      </c>
      <c r="E48" s="49">
        <f>(('[1]All Grad-Prof'!AG46-'[1]All Grad-Prof'!AB46)/'[1]All Grad-Prof'!AB46)*100</f>
        <v>2.1750381527436797</v>
      </c>
      <c r="F48" s="84">
        <f>(('[1]All PT'!AG46-'[1]All PT'!AB46)/'[1]All PT'!AB46)*100</f>
        <v>5.0442660078237598</v>
      </c>
      <c r="G48" s="60">
        <f>('[1]Undergrad FTF'!AA46-'[1]Undergrad FTF'!V46)</f>
        <v>682</v>
      </c>
      <c r="H48" s="61">
        <f>('[1]All Undergrad '!AH46-'[1]All Undergrad '!AC46)</f>
        <v>27086</v>
      </c>
      <c r="I48" s="61">
        <f>('[1]All Grad-Prof'!AG46-'[1]All Grad-Prof'!AB46)</f>
        <v>1639</v>
      </c>
      <c r="J48" s="60">
        <f>('[1]All PT'!AG46-'[1]All PT'!AB46)</f>
        <v>7840</v>
      </c>
    </row>
    <row r="49" spans="1:10" x14ac:dyDescent="0.2">
      <c r="A49" s="23" t="s">
        <v>39</v>
      </c>
      <c r="B49" s="23"/>
      <c r="C49" s="49">
        <f>(('[1]Undergrad FTF'!AA47-'[1]Undergrad FTF'!V47)/'[1]Undergrad FTF'!V47)*100</f>
        <v>3.7550389309183281</v>
      </c>
      <c r="D49" s="49">
        <f>(('[1]All Undergrad '!AH47-'[1]All Undergrad '!AC47)/'[1]All Undergrad '!AC47)*100</f>
        <v>3.3850416522357318</v>
      </c>
      <c r="E49" s="49">
        <f>(('[1]All Grad-Prof'!AG47-'[1]All Grad-Prof'!AB47)/'[1]All Grad-Prof'!AB47)*100</f>
        <v>18.182256509161039</v>
      </c>
      <c r="F49" s="84">
        <f>(('[1]All PT'!AG47-'[1]All PT'!AB47)/'[1]All PT'!AB47)*100</f>
        <v>0.33236039798027145</v>
      </c>
      <c r="G49" s="60">
        <f>('[1]Undergrad FTF'!AA47-'[1]Undergrad FTF'!V47)</f>
        <v>680</v>
      </c>
      <c r="H49" s="61">
        <f>('[1]All Undergrad '!AH47-'[1]All Undergrad '!AC47)</f>
        <v>3714</v>
      </c>
      <c r="I49" s="61">
        <f>('[1]All Grad-Prof'!AG47-'[1]All Grad-Prof'!AB47)</f>
        <v>3771</v>
      </c>
      <c r="J49" s="60">
        <f>('[1]All PT'!AG47-'[1]All PT'!AB47)</f>
        <v>156</v>
      </c>
    </row>
    <row r="50" spans="1:10" x14ac:dyDescent="0.2">
      <c r="A50" s="22" t="s">
        <v>40</v>
      </c>
      <c r="B50" s="22"/>
      <c r="C50" s="51">
        <f>(('[1]Undergrad FTF'!AA48-'[1]Undergrad FTF'!V48)/'[1]Undergrad FTF'!V48)*100</f>
        <v>1.1450818733539447</v>
      </c>
      <c r="D50" s="51">
        <f>(('[1]All Undergrad '!AH48-'[1]All Undergrad '!AC48)/'[1]All Undergrad '!AC48)*100</f>
        <v>4.8512888301387971</v>
      </c>
      <c r="E50" s="51">
        <f>(('[1]All Grad-Prof'!AG48-'[1]All Grad-Prof'!AB48)/'[1]All Grad-Prof'!AB48)*100</f>
        <v>25.837965302341249</v>
      </c>
      <c r="F50" s="85">
        <f>(('[1]All PT'!AG48-'[1]All PT'!AB48)/'[1]All PT'!AB48)*100</f>
        <v>23.826611166929812</v>
      </c>
      <c r="G50" s="62">
        <f>('[1]Undergrad FTF'!AA48-'[1]Undergrad FTF'!V48)</f>
        <v>100</v>
      </c>
      <c r="H50" s="63">
        <f>('[1]All Undergrad '!AH48-'[1]All Undergrad '!AC48)</f>
        <v>2202</v>
      </c>
      <c r="I50" s="63">
        <f>('[1]All Grad-Prof'!AG48-'[1]All Grad-Prof'!AB48)</f>
        <v>1534</v>
      </c>
      <c r="J50" s="62">
        <f>('[1]All PT'!AG48-'[1]All PT'!AB48)</f>
        <v>3320</v>
      </c>
    </row>
    <row r="51" spans="1:10" x14ac:dyDescent="0.2">
      <c r="A51" s="22" t="s">
        <v>41</v>
      </c>
      <c r="B51" s="22"/>
      <c r="C51" s="51">
        <f>(('[1]Undergrad FTF'!AA49-'[1]Undergrad FTF'!V49)/'[1]Undergrad FTF'!V49)*100</f>
        <v>-1.6313378439166797</v>
      </c>
      <c r="D51" s="51">
        <f>(('[1]All Undergrad '!AH49-'[1]All Undergrad '!AC49)/'[1]All Undergrad '!AC49)*100</f>
        <v>7.4697809060324802</v>
      </c>
      <c r="E51" s="51">
        <f>(('[1]All Grad-Prof'!AG49-'[1]All Grad-Prof'!AB49)/'[1]All Grad-Prof'!AB49)*100</f>
        <v>2.1296171626049101</v>
      </c>
      <c r="F51" s="85">
        <f>(('[1]All PT'!AG49-'[1]All PT'!AB49)/'[1]All PT'!AB49)*100</f>
        <v>20.556168192932827</v>
      </c>
      <c r="G51" s="62">
        <f>('[1]Undergrad FTF'!AA49-'[1]Undergrad FTF'!V49)</f>
        <v>-1777</v>
      </c>
      <c r="H51" s="63">
        <f>('[1]All Undergrad '!AH49-'[1]All Undergrad '!AC49)</f>
        <v>42164</v>
      </c>
      <c r="I51" s="63">
        <f>('[1]All Grad-Prof'!AG49-'[1]All Grad-Prof'!AB49)</f>
        <v>1898</v>
      </c>
      <c r="J51" s="62">
        <f>('[1]All PT'!AG49-'[1]All PT'!AB49)</f>
        <v>42874</v>
      </c>
    </row>
    <row r="52" spans="1:10" x14ac:dyDescent="0.2">
      <c r="A52" s="22" t="s">
        <v>42</v>
      </c>
      <c r="B52" s="22"/>
      <c r="C52" s="51">
        <f>(('[1]Undergrad FTF'!AA50-'[1]Undergrad FTF'!V50)/'[1]Undergrad FTF'!V50)*100</f>
        <v>3.7331838565022424</v>
      </c>
      <c r="D52" s="51">
        <f>(('[1]All Undergrad '!AH50-'[1]All Undergrad '!AC50)/'[1]All Undergrad '!AC50)*100</f>
        <v>9.530195240584586</v>
      </c>
      <c r="E52" s="51">
        <f>(('[1]All Grad-Prof'!AG50-'[1]All Grad-Prof'!AB50)/'[1]All Grad-Prof'!AB50)*100</f>
        <v>7.6314564913913445</v>
      </c>
      <c r="F52" s="85">
        <f>(('[1]All PT'!AG50-'[1]All PT'!AB50)/'[1]All PT'!AB50)*100</f>
        <v>19.121374260771614</v>
      </c>
      <c r="G52" s="62">
        <f>('[1]Undergrad FTF'!AA50-'[1]Undergrad FTF'!V50)</f>
        <v>333</v>
      </c>
      <c r="H52" s="63">
        <f>('[1]All Undergrad '!AH50-'[1]All Undergrad '!AC50)</f>
        <v>4193</v>
      </c>
      <c r="I52" s="63">
        <f>('[1]All Grad-Prof'!AG50-'[1]All Grad-Prof'!AB50)</f>
        <v>492</v>
      </c>
      <c r="J52" s="62">
        <f>('[1]All PT'!AG50-'[1]All PT'!AB50)</f>
        <v>3395</v>
      </c>
    </row>
    <row r="53" spans="1:10" x14ac:dyDescent="0.2">
      <c r="A53" s="22" t="s">
        <v>43</v>
      </c>
      <c r="B53" s="22"/>
      <c r="C53" s="56">
        <f>(('[1]Undergrad FTF'!AA51-'[1]Undergrad FTF'!V51)/'[1]Undergrad FTF'!V51)*100</f>
        <v>-7.1137026239067049</v>
      </c>
      <c r="D53" s="56">
        <f>(('[1]All Undergrad '!AH51-'[1]All Undergrad '!AC51)/'[1]All Undergrad '!AC51)*100</f>
        <v>3.9189093870431999</v>
      </c>
      <c r="E53" s="56">
        <f>(('[1]All Grad-Prof'!AG51-'[1]All Grad-Prof'!AB51)/'[1]All Grad-Prof'!AB51)*100</f>
        <v>-2.6283036825536277</v>
      </c>
      <c r="F53" s="86">
        <f>(('[1]All PT'!AG51-'[1]All PT'!AB51)/'[1]All PT'!AB51)*100</f>
        <v>4.5737496094407195</v>
      </c>
      <c r="G53" s="64">
        <f>('[1]Undergrad FTF'!AA51-'[1]Undergrad FTF'!V51)</f>
        <v>-4148</v>
      </c>
      <c r="H53" s="65">
        <f>('[1]All Undergrad '!AH51-'[1]All Undergrad '!AC51)</f>
        <v>12223</v>
      </c>
      <c r="I53" s="65">
        <f>('[1]All Grad-Prof'!AG51-'[1]All Grad-Prof'!AB51)</f>
        <v>-1077</v>
      </c>
      <c r="J53" s="64">
        <f>('[1]All PT'!AG51-'[1]All PT'!AB51)</f>
        <v>5709</v>
      </c>
    </row>
    <row r="54" spans="1:10" x14ac:dyDescent="0.2">
      <c r="A54" s="27" t="s">
        <v>44</v>
      </c>
      <c r="B54" s="27"/>
      <c r="C54" s="49">
        <f>(('[1]Undergrad FTF'!AA52-'[1]Undergrad FTF'!V52)/'[1]Undergrad FTF'!V52)*100</f>
        <v>-2.4630312994219037</v>
      </c>
      <c r="D54" s="49">
        <f>(('[1]All Undergrad '!AH52-'[1]All Undergrad '!AC52)/'[1]All Undergrad '!AC52)*100</f>
        <v>4.275506701028819</v>
      </c>
      <c r="E54" s="49">
        <f>(('[1]All Grad-Prof'!AG52-'[1]All Grad-Prof'!AB52)/'[1]All Grad-Prof'!AB52)*100</f>
        <v>2.9537223468957885</v>
      </c>
      <c r="F54" s="84">
        <f>(('[1]All PT'!AG52-'[1]All PT'!AB52)/'[1]All PT'!AB52)*100</f>
        <v>0.62423782935747496</v>
      </c>
      <c r="G54" s="60">
        <f>('[1]Undergrad FTF'!AA52-'[1]Undergrad FTF'!V52)</f>
        <v>-13783</v>
      </c>
      <c r="H54" s="61">
        <f>('[1]All Undergrad '!AH52-'[1]All Undergrad '!AC52)</f>
        <v>114952</v>
      </c>
      <c r="I54" s="61">
        <f>('[1]All Grad-Prof'!AG52-'[1]All Grad-Prof'!AB52)</f>
        <v>18440</v>
      </c>
      <c r="J54" s="60">
        <f>('[1]All PT'!AG52-'[1]All PT'!AB52)</f>
        <v>6414</v>
      </c>
    </row>
    <row r="55" spans="1:10" x14ac:dyDescent="0.2">
      <c r="A55" s="23" t="s">
        <v>23</v>
      </c>
      <c r="B55" s="23"/>
      <c r="C55" s="49"/>
      <c r="D55" s="49"/>
      <c r="E55" s="49"/>
      <c r="F55" s="84"/>
      <c r="G55" s="50">
        <f>(G54/G$6)*100</f>
        <v>25.064101398410649</v>
      </c>
      <c r="H55" s="49">
        <f>(H54/H$6)*100</f>
        <v>13.126555147130192</v>
      </c>
      <c r="I55" s="49">
        <f>(I54/I$6)*100</f>
        <v>53.976524309925942</v>
      </c>
      <c r="J55" s="50">
        <f>(J54/J$6)*100</f>
        <v>2.912621359223301</v>
      </c>
    </row>
    <row r="56" spans="1:10" ht="14.25" x14ac:dyDescent="0.2">
      <c r="A56" s="22" t="s">
        <v>72</v>
      </c>
      <c r="B56" s="22"/>
      <c r="C56" s="51">
        <f>(('[1]Undergrad FTF'!AA54-'[1]Undergrad FTF'!V54)/'[1]Undergrad FTF'!V54)*100</f>
        <v>4.7148338427521619</v>
      </c>
      <c r="D56" s="51">
        <f>(('[1]All Undergrad '!AH54-'[1]All Undergrad '!AC54)/'[1]All Undergrad '!AC54)*100</f>
        <v>9.4581654231337033</v>
      </c>
      <c r="E56" s="51">
        <f>(('[1]All Grad-Prof'!AG54-'[1]All Grad-Prof'!AB54)/'[1]All Grad-Prof'!AB54)*100</f>
        <v>2.9142011834319526</v>
      </c>
      <c r="F56" s="85">
        <f>(('[1]All PT'!AG54-'[1]All PT'!AB54)/'[1]All PT'!AB54)*100</f>
        <v>12.042535990796306</v>
      </c>
      <c r="G56" s="62">
        <f>('[1]Undergrad FTF'!AA54-'[1]Undergrad FTF'!V54)</f>
        <v>1450</v>
      </c>
      <c r="H56" s="63">
        <f>('[1]All Undergrad '!AH54-'[1]All Undergrad '!AC54)</f>
        <v>14223</v>
      </c>
      <c r="I56" s="63">
        <f>('[1]All Grad-Prof'!AG54-'[1]All Grad-Prof'!AB54)</f>
        <v>985</v>
      </c>
      <c r="J56" s="62">
        <f>('[1]All PT'!AG54-'[1]All PT'!AB54)</f>
        <v>7746</v>
      </c>
    </row>
    <row r="57" spans="1:10" x14ac:dyDescent="0.2">
      <c r="A57" s="22" t="s">
        <v>45</v>
      </c>
      <c r="B57" s="22"/>
      <c r="C57" s="51">
        <f>(('[1]Undergrad FTF'!AA55-'[1]Undergrad FTF'!V55)/'[1]Undergrad FTF'!V55)*100</f>
        <v>-3.2449349365837592</v>
      </c>
      <c r="D57" s="51">
        <f>(('[1]All Undergrad '!AH55-'[1]All Undergrad '!AC55)/'[1]All Undergrad '!AC55)*100</f>
        <v>3.4211534936426204</v>
      </c>
      <c r="E57" s="51">
        <f>(('[1]All Grad-Prof'!AG55-'[1]All Grad-Prof'!AB55)/'[1]All Grad-Prof'!AB55)*100</f>
        <v>12.84191601386927</v>
      </c>
      <c r="F57" s="85">
        <f>(('[1]All PT'!AG55-'[1]All PT'!AB55)/'[1]All PT'!AB55)*100</f>
        <v>5.7097052657541001</v>
      </c>
      <c r="G57" s="62">
        <f>('[1]Undergrad FTF'!AA55-'[1]Undergrad FTF'!V55)</f>
        <v>-394</v>
      </c>
      <c r="H57" s="63">
        <f>('[1]All Undergrad '!AH55-'[1]All Undergrad '!AC55)</f>
        <v>2053</v>
      </c>
      <c r="I57" s="63">
        <f>('[1]All Grad-Prof'!AG55-'[1]All Grad-Prof'!AB55)</f>
        <v>1000</v>
      </c>
      <c r="J57" s="62">
        <f>('[1]All PT'!AG55-'[1]All PT'!AB55)</f>
        <v>1389</v>
      </c>
    </row>
    <row r="58" spans="1:10" ht="14.25" x14ac:dyDescent="0.2">
      <c r="A58" s="22" t="s">
        <v>73</v>
      </c>
      <c r="B58" s="22"/>
      <c r="C58" s="51">
        <f>(('[1]Undergrad FTF'!AA56-'[1]Undergrad FTF'!V56)/'[1]Undergrad FTF'!V56)*100</f>
        <v>1.4219515424334701</v>
      </c>
      <c r="D58" s="51">
        <f>(('[1]All Undergrad '!AH56-'[1]All Undergrad '!AC56)/'[1]All Undergrad '!AC56)*100</f>
        <v>7.2621376765563639</v>
      </c>
      <c r="E58" s="51">
        <f>(('[1]All Grad-Prof'!AG56-'[1]All Grad-Prof'!AB56)/'[1]All Grad-Prof'!AB56)*100</f>
        <v>8.2084510252423701</v>
      </c>
      <c r="F58" s="85">
        <f>(('[1]All PT'!AG56-'[1]All PT'!AB56)/'[1]All PT'!AB56)*100</f>
        <v>8.071603588279368</v>
      </c>
      <c r="G58" s="62">
        <f>('[1]Undergrad FTF'!AA56-'[1]Undergrad FTF'!V56)</f>
        <v>1074</v>
      </c>
      <c r="H58" s="63">
        <f>('[1]All Undergrad '!AH56-'[1]All Undergrad '!AC56)</f>
        <v>25723</v>
      </c>
      <c r="I58" s="63">
        <f>('[1]All Grad-Prof'!AG56-'[1]All Grad-Prof'!AB56)</f>
        <v>10084</v>
      </c>
      <c r="J58" s="62">
        <f>('[1]All PT'!AG56-'[1]All PT'!AB56)</f>
        <v>11958</v>
      </c>
    </row>
    <row r="59" spans="1:10" x14ac:dyDescent="0.2">
      <c r="A59" s="22" t="s">
        <v>46</v>
      </c>
      <c r="B59" s="22"/>
      <c r="C59" s="51">
        <f>(('[1]Undergrad FTF'!AA57-'[1]Undergrad FTF'!V57)/'[1]Undergrad FTF'!V57)*100</f>
        <v>7.2993259803921573</v>
      </c>
      <c r="D59" s="51">
        <f>(('[1]All Undergrad '!AH57-'[1]All Undergrad '!AC57)/'[1]All Undergrad '!AC57)*100</f>
        <v>22.770638793671164</v>
      </c>
      <c r="E59" s="51">
        <f>(('[1]All Grad-Prof'!AG57-'[1]All Grad-Prof'!AB57)/'[1]All Grad-Prof'!AB57)*100</f>
        <v>57.644991212653771</v>
      </c>
      <c r="F59" s="85">
        <f>(('[1]All PT'!AG57-'[1]All PT'!AB57)/'[1]All PT'!AB57)*100</f>
        <v>51.998311286236984</v>
      </c>
      <c r="G59" s="62">
        <f>('[1]Undergrad FTF'!AA57-'[1]Undergrad FTF'!V57)</f>
        <v>953</v>
      </c>
      <c r="H59" s="63">
        <f>('[1]All Undergrad '!AH57-'[1]All Undergrad '!AC57)</f>
        <v>13485</v>
      </c>
      <c r="I59" s="63">
        <f>('[1]All Grad-Prof'!AG57-'[1]All Grad-Prof'!AB57)</f>
        <v>7216</v>
      </c>
      <c r="J59" s="62">
        <f>('[1]All PT'!AG57-'[1]All PT'!AB57)</f>
        <v>11085</v>
      </c>
    </row>
    <row r="60" spans="1:10" x14ac:dyDescent="0.2">
      <c r="A60" s="23" t="s">
        <v>47</v>
      </c>
      <c r="B60" s="23"/>
      <c r="C60" s="49">
        <f>(('[1]Undergrad FTF'!AA58-'[1]Undergrad FTF'!V58)/'[1]Undergrad FTF'!V58)*100</f>
        <v>2.9518337148834881</v>
      </c>
      <c r="D60" s="49">
        <f>(('[1]All Undergrad '!AH58-'[1]All Undergrad '!AC58)/'[1]All Undergrad '!AC58)*100</f>
        <v>7.3293967773034012</v>
      </c>
      <c r="E60" s="49">
        <f>(('[1]All Grad-Prof'!AG58-'[1]All Grad-Prof'!AB58)/'[1]All Grad-Prof'!AB58)*100</f>
        <v>2.0022066458982346</v>
      </c>
      <c r="F60" s="84">
        <f>(('[1]All PT'!AG58-'[1]All PT'!AB58)/'[1]All PT'!AB58)*100</f>
        <v>2.8165032700733681</v>
      </c>
      <c r="G60" s="60">
        <f>('[1]Undergrad FTF'!AA58-'[1]Undergrad FTF'!V58)</f>
        <v>1947</v>
      </c>
      <c r="H60" s="61">
        <f>('[1]All Undergrad '!AH58-'[1]All Undergrad '!AC58)</f>
        <v>25545</v>
      </c>
      <c r="I60" s="61">
        <f>('[1]All Grad-Prof'!AG58-'[1]All Grad-Prof'!AB58)</f>
        <v>1234</v>
      </c>
      <c r="J60" s="60">
        <f>('[1]All PT'!AG58-'[1]All PT'!AB58)</f>
        <v>4384</v>
      </c>
    </row>
    <row r="61" spans="1:10" ht="14.25" x14ac:dyDescent="0.2">
      <c r="A61" s="23" t="s">
        <v>74</v>
      </c>
      <c r="B61" s="23"/>
      <c r="C61" s="49">
        <f>(('[1]Undergrad FTF'!AA59-'[1]Undergrad FTF'!V59)/'[1]Undergrad FTF'!V59)*100</f>
        <v>-1.7511563510356882</v>
      </c>
      <c r="D61" s="49">
        <f>(('[1]All Undergrad '!AH59-'[1]All Undergrad '!AC59)/'[1]All Undergrad '!AC59)*100</f>
        <v>3.0078516320593924</v>
      </c>
      <c r="E61" s="49">
        <f>(('[1]All Grad-Prof'!AG59-'[1]All Grad-Prof'!AB59)/'[1]All Grad-Prof'!AB59)*100</f>
        <v>-1.1021153910623889</v>
      </c>
      <c r="F61" s="84">
        <f>(('[1]All PT'!AG59-'[1]All PT'!AB59)/'[1]All PT'!AB59)*100</f>
        <v>-6.7480115929753977</v>
      </c>
      <c r="G61" s="60">
        <f>('[1]Undergrad FTF'!AA59-'[1]Undergrad FTF'!V59)</f>
        <v>-3396</v>
      </c>
      <c r="H61" s="61">
        <f>('[1]All Undergrad '!AH59-'[1]All Undergrad '!AC59)</f>
        <v>29965</v>
      </c>
      <c r="I61" s="61">
        <f>('[1]All Grad-Prof'!AG59-'[1]All Grad-Prof'!AB59)</f>
        <v>-2630</v>
      </c>
      <c r="J61" s="60">
        <f>('[1]All PT'!AG59-'[1]All PT'!AB59)</f>
        <v>-25495</v>
      </c>
    </row>
    <row r="62" spans="1:10" ht="14.25" x14ac:dyDescent="0.2">
      <c r="A62" s="23" t="s">
        <v>75</v>
      </c>
      <c r="B62" s="23"/>
      <c r="C62" s="49">
        <f>(('[1]Undergrad FTF'!AA60-'[1]Undergrad FTF'!V60)/'[1]Undergrad FTF'!V60)*100</f>
        <v>-9.9313593352693523</v>
      </c>
      <c r="D62" s="49">
        <f>(('[1]All Undergrad '!AH60-'[1]All Undergrad '!AC60)/'[1]All Undergrad '!AC60)*100</f>
        <v>0.5699032737485642</v>
      </c>
      <c r="E62" s="49">
        <f>(('[1]All Grad-Prof'!AG60-'[1]All Grad-Prof'!AB60)/'[1]All Grad-Prof'!AB60)*100</f>
        <v>0.7776384711827643</v>
      </c>
      <c r="F62" s="84">
        <f>(('[1]All PT'!AG60-'[1]All PT'!AB60)/'[1]All PT'!AB60)*100</f>
        <v>-2.3088207784024339</v>
      </c>
      <c r="G62" s="60">
        <f>('[1]Undergrad FTF'!AA60-'[1]Undergrad FTF'!V60)</f>
        <v>-14295</v>
      </c>
      <c r="H62" s="61">
        <f>('[1]All Undergrad '!AH60-'[1]All Undergrad '!AC60)</f>
        <v>3478</v>
      </c>
      <c r="I62" s="61">
        <f>('[1]All Grad-Prof'!AG60-'[1]All Grad-Prof'!AB60)</f>
        <v>1011</v>
      </c>
      <c r="J62" s="60">
        <f>('[1]All PT'!AG60-'[1]All PT'!AB60)</f>
        <v>-4690</v>
      </c>
    </row>
    <row r="63" spans="1:10" ht="14.25" x14ac:dyDescent="0.2">
      <c r="A63" s="23" t="s">
        <v>76</v>
      </c>
      <c r="B63" s="23"/>
      <c r="C63" s="49">
        <f>(('[1]Undergrad FTF'!AA61-'[1]Undergrad FTF'!V61)/'[1]Undergrad FTF'!V61)*100</f>
        <v>-6.3410505954180021</v>
      </c>
      <c r="D63" s="49">
        <f>(('[1]All Undergrad '!AH61-'[1]All Undergrad '!AC61)/'[1]All Undergrad '!AC61)*100</f>
        <v>-2.7338090161021351E-2</v>
      </c>
      <c r="E63" s="49">
        <f>(('[1]All Grad-Prof'!AG61-'[1]All Grad-Prof'!AB61)/'[1]All Grad-Prof'!AB61)*100</f>
        <v>-5.1047973917093623</v>
      </c>
      <c r="F63" s="84">
        <f>(('[1]All PT'!AG61-'[1]All PT'!AB61)/'[1]All PT'!AB61)*100</f>
        <v>-2.0248940200234511</v>
      </c>
      <c r="G63" s="60">
        <f>('[1]Undergrad FTF'!AA61-'[1]Undergrad FTF'!V61)</f>
        <v>-1049</v>
      </c>
      <c r="H63" s="61">
        <f>('[1]All Undergrad '!AH61-'[1]All Undergrad '!AC61)</f>
        <v>-20</v>
      </c>
      <c r="I63" s="61">
        <f>('[1]All Grad-Prof'!AG61-'[1]All Grad-Prof'!AB61)</f>
        <v>-548</v>
      </c>
      <c r="J63" s="60">
        <f>('[1]All PT'!AG61-'[1]All PT'!AB61)</f>
        <v>-449</v>
      </c>
    </row>
    <row r="64" spans="1:10" x14ac:dyDescent="0.2">
      <c r="A64" s="20" t="s">
        <v>48</v>
      </c>
      <c r="B64" s="20"/>
      <c r="C64" s="47">
        <f>(('[1]Undergrad FTF'!AA62-'[1]Undergrad FTF'!V62)/'[1]Undergrad FTF'!V62)*100</f>
        <v>-0.9426652892561983</v>
      </c>
      <c r="D64" s="47">
        <f>(('[1]All Undergrad '!AH62-'[1]All Undergrad '!AC62)/'[1]All Undergrad '!AC62)*100</f>
        <v>1.3657097593619403</v>
      </c>
      <c r="E64" s="47">
        <f>(('[1]All Grad-Prof'!AG62-'[1]All Grad-Prof'!AB62)/'[1]All Grad-Prof'!AB62)*100</f>
        <v>1.3891081294396213</v>
      </c>
      <c r="F64" s="88">
        <f>(('[1]All PT'!AG62-'[1]All PT'!AB62)/'[1]All PT'!AB62)*100</f>
        <v>4.584905660377359</v>
      </c>
      <c r="G64" s="44">
        <f>('[1]Undergrad FTF'!AA62-'[1]Undergrad FTF'!V62)</f>
        <v>-73</v>
      </c>
      <c r="H64" s="43">
        <f>('[1]All Undergrad '!AH62-'[1]All Undergrad '!AC62)</f>
        <v>500</v>
      </c>
      <c r="I64" s="43">
        <f>('[1]All Grad-Prof'!AG62-'[1]All Grad-Prof'!AB62)</f>
        <v>88</v>
      </c>
      <c r="J64" s="44">
        <f>('[1]All PT'!AG62-'[1]All PT'!AB62)</f>
        <v>486</v>
      </c>
    </row>
    <row r="65" spans="1:14" ht="14.25" x14ac:dyDescent="0.2">
      <c r="A65" s="28" t="s">
        <v>100</v>
      </c>
      <c r="B65" s="28"/>
      <c r="C65" s="51">
        <f>(('[1]Undergrad FTF'!AA63-'[1]Undergrad FTF'!V63)/'[1]Undergrad FTF'!V63)*100</f>
        <v>-30.056793359545651</v>
      </c>
      <c r="D65" s="51">
        <f>(('[1]All Undergrad '!AH63-'[1]All Undergrad '!AC63)/'[1]All Undergrad '!AC63)*100</f>
        <v>-38.38691144595618</v>
      </c>
      <c r="E65" s="51">
        <f>(('[1]All Grad-Prof'!AG63-'[1]All Grad-Prof'!AB63)/'[1]All Grad-Prof'!AB63)*100</f>
        <v>-15.051288264275906</v>
      </c>
      <c r="F65" s="85">
        <f>(('[1]All PT'!AG63-'[1]All PT'!AB63)/'[1]All PT'!AB63)*100</f>
        <v>-56.737282507637133</v>
      </c>
      <c r="G65" s="62">
        <f>('[1]Undergrad FTF'!AA63-'[1]Undergrad FTF'!V63)</f>
        <v>-4128</v>
      </c>
      <c r="H65" s="63">
        <f>('[1]All Undergrad '!AH63-'[1]All Undergrad '!AC63)</f>
        <v>-29399</v>
      </c>
      <c r="I65" s="63">
        <f>('[1]All Grad-Prof'!AG63-'[1]All Grad-Prof'!AB63)</f>
        <v>-7454</v>
      </c>
      <c r="J65" s="62">
        <f>('[1]All PT'!AG63-'[1]All PT'!AB63)</f>
        <v>-34174</v>
      </c>
    </row>
    <row r="66" spans="1:14" s="12" customFormat="1" ht="33.75" customHeight="1" x14ac:dyDescent="0.2">
      <c r="A66" s="120" t="s">
        <v>93</v>
      </c>
      <c r="B66" s="121"/>
      <c r="C66" s="121"/>
      <c r="D66" s="121"/>
      <c r="E66" s="121"/>
      <c r="F66" s="121"/>
      <c r="G66" s="122"/>
      <c r="H66" s="122"/>
      <c r="I66" s="122"/>
      <c r="J66" s="122"/>
    </row>
    <row r="67" spans="1:14" s="7" customFormat="1" ht="50.25" customHeight="1" x14ac:dyDescent="0.2">
      <c r="A67" s="126" t="s">
        <v>110</v>
      </c>
      <c r="B67" s="127"/>
      <c r="C67" s="127"/>
      <c r="D67" s="127"/>
      <c r="E67" s="127"/>
      <c r="F67" s="127"/>
      <c r="G67" s="125"/>
      <c r="H67" s="125"/>
      <c r="I67" s="125"/>
      <c r="J67" s="125"/>
    </row>
    <row r="68" spans="1:14" s="75" customFormat="1" ht="34.5" customHeight="1" x14ac:dyDescent="0.2">
      <c r="A68" s="126" t="s">
        <v>113</v>
      </c>
      <c r="B68" s="127"/>
      <c r="C68" s="127"/>
      <c r="D68" s="127"/>
      <c r="E68" s="127"/>
      <c r="F68" s="127"/>
      <c r="G68" s="125"/>
      <c r="H68" s="125"/>
      <c r="I68" s="125"/>
      <c r="J68" s="125"/>
      <c r="K68" s="126"/>
      <c r="L68" s="127"/>
      <c r="M68" s="127"/>
      <c r="N68" s="127"/>
    </row>
    <row r="69" spans="1:14" ht="18" customHeight="1" x14ac:dyDescent="0.2">
      <c r="A69" s="8" t="s">
        <v>11</v>
      </c>
      <c r="B69" s="123" t="s">
        <v>101</v>
      </c>
      <c r="C69" s="124"/>
      <c r="D69" s="124"/>
      <c r="E69" s="124"/>
      <c r="F69" s="124"/>
      <c r="G69" s="125"/>
      <c r="H69" s="125"/>
      <c r="I69" s="125"/>
      <c r="J69" s="125"/>
    </row>
    <row r="70" spans="1:14" x14ac:dyDescent="0.2">
      <c r="A70" s="3"/>
      <c r="C70" s="3"/>
      <c r="D70" s="3"/>
      <c r="E70" s="3"/>
      <c r="F70" s="3"/>
      <c r="G70" s="3"/>
      <c r="H70" s="3"/>
      <c r="I70" s="3"/>
      <c r="J70" s="90" t="s">
        <v>105</v>
      </c>
    </row>
    <row r="71" spans="1:14" x14ac:dyDescent="0.2">
      <c r="A71" s="70"/>
      <c r="B71" s="3"/>
      <c r="C71" s="3"/>
      <c r="D71" s="3"/>
      <c r="E71" s="3"/>
      <c r="F71" s="3"/>
      <c r="G71" s="3"/>
      <c r="H71" s="3"/>
      <c r="I71" s="3"/>
    </row>
  </sheetData>
  <mergeCells count="5">
    <mergeCell ref="A66:J66"/>
    <mergeCell ref="B69:J69"/>
    <mergeCell ref="A67:J67"/>
    <mergeCell ref="A68:J68"/>
    <mergeCell ref="K68:N68"/>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indexed="16"/>
  </sheetPr>
  <dimension ref="A1:W73"/>
  <sheetViews>
    <sheetView showGridLines="0" tabSelected="1" view="pageBreakPreview" zoomScaleNormal="80" zoomScaleSheetLayoutView="100" workbookViewId="0">
      <selection activeCell="K37" sqref="K37"/>
    </sheetView>
  </sheetViews>
  <sheetFormatPr defaultColWidth="9.7109375" defaultRowHeight="12.75" x14ac:dyDescent="0.2"/>
  <cols>
    <col min="1" max="1" width="7.42578125" style="2" customWidth="1"/>
    <col min="2" max="2" width="12.140625" style="2" customWidth="1"/>
    <col min="3" max="3" width="8" style="2" customWidth="1"/>
    <col min="4" max="4" width="6.7109375" style="2" customWidth="1"/>
    <col min="5" max="5" width="7.28515625" style="2" customWidth="1"/>
    <col min="6" max="6" width="6.7109375" style="2" customWidth="1"/>
    <col min="7" max="7" width="8" style="2" customWidth="1"/>
    <col min="8" max="8" width="9.28515625" style="2" customWidth="1"/>
    <col min="9" max="9" width="10.140625" style="2" bestFit="1" customWidth="1"/>
    <col min="10" max="10" width="9.7109375" style="2" customWidth="1"/>
    <col min="11" max="11" width="10.42578125" style="2" customWidth="1"/>
    <col min="12" max="12" width="8.5703125" style="2" customWidth="1"/>
    <col min="13" max="13" width="9" style="2" bestFit="1" customWidth="1"/>
    <col min="14" max="14" width="9" style="2" customWidth="1"/>
    <col min="15" max="16" width="10.5703125" style="2" bestFit="1" customWidth="1"/>
    <col min="17" max="17" width="10.5703125" style="2" customWidth="1"/>
    <col min="18" max="19" width="11.5703125" style="2" customWidth="1"/>
    <col min="20" max="20" width="2.140625" style="2" customWidth="1"/>
    <col min="21" max="23" width="15" style="2" customWidth="1"/>
    <col min="24" max="26" width="9.7109375" style="2"/>
    <col min="27" max="27" width="9.85546875" style="2" bestFit="1" customWidth="1"/>
    <col min="28" max="16384" width="9.7109375" style="2"/>
  </cols>
  <sheetData>
    <row r="1" spans="1:23" x14ac:dyDescent="0.2">
      <c r="A1" s="91" t="s">
        <v>108</v>
      </c>
      <c r="B1" s="5"/>
      <c r="C1" s="3"/>
      <c r="D1" s="3"/>
      <c r="E1" s="3"/>
      <c r="F1" s="3"/>
      <c r="G1" s="3"/>
      <c r="H1" s="3"/>
      <c r="I1" s="3"/>
      <c r="J1" s="3"/>
      <c r="K1" s="3"/>
      <c r="L1" s="3"/>
      <c r="M1" s="3"/>
    </row>
    <row r="2" spans="1:23" ht="14.25" x14ac:dyDescent="0.2">
      <c r="A2" s="5" t="s">
        <v>114</v>
      </c>
      <c r="B2" s="5"/>
      <c r="C2" s="3"/>
      <c r="D2" s="3"/>
      <c r="E2" s="3"/>
      <c r="F2" s="3"/>
      <c r="G2" s="1"/>
      <c r="H2" s="1"/>
      <c r="I2" s="1"/>
      <c r="J2" s="1"/>
      <c r="K2" s="1"/>
      <c r="L2" s="1"/>
      <c r="M2" s="1"/>
    </row>
    <row r="3" spans="1:23" x14ac:dyDescent="0.2">
      <c r="A3" s="6"/>
      <c r="B3" s="6"/>
      <c r="C3" s="9"/>
      <c r="D3" s="9"/>
      <c r="E3" s="9"/>
      <c r="F3" s="9"/>
      <c r="G3" s="9"/>
      <c r="H3" s="9"/>
      <c r="I3" s="13"/>
      <c r="J3" s="13"/>
      <c r="K3" s="13"/>
      <c r="L3" s="13"/>
      <c r="M3" s="13"/>
      <c r="P3" s="14" t="s">
        <v>103</v>
      </c>
      <c r="Q3" s="89"/>
      <c r="R3" s="67"/>
      <c r="S3" s="68"/>
      <c r="U3" s="14" t="s">
        <v>104</v>
      </c>
      <c r="V3" s="67"/>
      <c r="W3" s="68"/>
    </row>
    <row r="4" spans="1:23" ht="12.75" customHeight="1" x14ac:dyDescent="0.2">
      <c r="A4" s="3"/>
      <c r="B4" s="3"/>
      <c r="C4" s="17" t="s">
        <v>103</v>
      </c>
      <c r="D4" s="17"/>
      <c r="E4" s="17"/>
      <c r="F4" s="108"/>
      <c r="G4" s="108"/>
      <c r="H4" s="17"/>
      <c r="I4" s="19" t="s">
        <v>104</v>
      </c>
      <c r="J4" s="17"/>
      <c r="K4" s="17"/>
      <c r="L4" s="108"/>
      <c r="M4" s="108"/>
      <c r="N4" s="17"/>
    </row>
    <row r="5" spans="1:23" s="11" customFormat="1" ht="18.75" customHeight="1" x14ac:dyDescent="0.2">
      <c r="A5" s="29"/>
      <c r="B5" s="29"/>
      <c r="C5" s="115" t="s">
        <v>12</v>
      </c>
      <c r="D5" s="116" t="s">
        <v>13</v>
      </c>
      <c r="E5" s="117" t="s">
        <v>14</v>
      </c>
      <c r="F5" s="116" t="s">
        <v>15</v>
      </c>
      <c r="G5" s="116" t="s">
        <v>17</v>
      </c>
      <c r="H5" s="116" t="s">
        <v>16</v>
      </c>
      <c r="I5" s="106" t="s">
        <v>12</v>
      </c>
      <c r="J5" s="116" t="s">
        <v>13</v>
      </c>
      <c r="K5" s="117" t="s">
        <v>14</v>
      </c>
      <c r="L5" s="116" t="s">
        <v>15</v>
      </c>
      <c r="M5" s="116" t="s">
        <v>17</v>
      </c>
      <c r="N5" s="116" t="s">
        <v>16</v>
      </c>
    </row>
    <row r="6" spans="1:23" x14ac:dyDescent="0.2">
      <c r="A6" s="20" t="s">
        <v>51</v>
      </c>
      <c r="B6" s="20"/>
      <c r="C6" s="37">
        <f>+'[2]TABLE 31'!E9</f>
        <v>3.4905422779258233</v>
      </c>
      <c r="D6" s="37">
        <f>+'[3]TABLE 32'!E9</f>
        <v>6.4703478673626869</v>
      </c>
      <c r="E6" s="38">
        <f>+'[4]TABLE 35'!D8</f>
        <v>-3.5422099757684742</v>
      </c>
      <c r="F6" s="37">
        <f>+'[5]Table 33'!D9</f>
        <v>9.3573074325079766</v>
      </c>
      <c r="G6" s="37">
        <f>+'[6]TABLE 34'!D9</f>
        <v>38.881203382475285</v>
      </c>
      <c r="H6" s="37">
        <f>(('[1]All Other Races'!AE4-'[1]All Other Races'!Z4)/'[1]All Other Races'!Z4)*100</f>
        <v>-1.5666449179837936</v>
      </c>
      <c r="I6" s="30">
        <f>('[2]All Women'!AG4-'[2]All Women'!AB4)</f>
        <v>380856</v>
      </c>
      <c r="J6" s="20">
        <f>+'[3]All Men'!AG4-'[3]All Men'!AB4</f>
        <v>529028</v>
      </c>
      <c r="K6" s="30">
        <f>+'[4]All White'!AE4-'[4]All White'!Z4</f>
        <v>-392703</v>
      </c>
      <c r="L6" s="20">
        <f>+'[5]All Black'!AE4-'[5]All Black'!Z4</f>
        <v>221784</v>
      </c>
      <c r="M6" s="98">
        <f>+'[6]All Hispanic'!AE4-'[6]All Hispanic'!Z4</f>
        <v>810850</v>
      </c>
      <c r="N6" s="20">
        <f>('[1]All Other Races'!AE4-'[1]All Other Races'!Z4)</f>
        <v>-21178</v>
      </c>
      <c r="O6" s="11"/>
      <c r="P6" s="11"/>
      <c r="Q6" s="11"/>
    </row>
    <row r="7" spans="1:23" x14ac:dyDescent="0.2">
      <c r="A7" s="21" t="s">
        <v>10</v>
      </c>
      <c r="B7" s="21"/>
      <c r="C7" s="35">
        <f>+'[2]TABLE 31'!E10</f>
        <v>9.8758671098600139</v>
      </c>
      <c r="D7" s="35">
        <f>+'[3]TABLE 32'!E10</f>
        <v>12.069470763308896</v>
      </c>
      <c r="E7" s="36">
        <f>+'[4]TABLE 35'!D9</f>
        <v>-0.24910763330345914</v>
      </c>
      <c r="F7" s="35">
        <f>+'[5]Table 33'!D10</f>
        <v>15.094680085852326</v>
      </c>
      <c r="G7" s="35">
        <f>+'[6]TABLE 34'!D10</f>
        <v>43.632352545534445</v>
      </c>
      <c r="H7" s="35">
        <f>(('[1]All Other Races'!AE5-'[1]All Other Races'!Z5)/'[1]All Other Races'!Z5)*100</f>
        <v>9.1702743771323725</v>
      </c>
      <c r="I7" s="31">
        <f>('[2]All Women'!AG5-'[2]All Women'!AB5)</f>
        <v>355079</v>
      </c>
      <c r="J7" s="21">
        <f>+'[3]All Men'!AG5-'[3]All Men'!AB5</f>
        <v>313431</v>
      </c>
      <c r="K7" s="31">
        <f>+'[4]All White'!AE5-'[4]All White'!Z5</f>
        <v>-8875</v>
      </c>
      <c r="L7" s="21">
        <f>+'[5]All Black'!AE5-'[5]All Black'!Z5</f>
        <v>182362</v>
      </c>
      <c r="M7" s="97">
        <f>+'[6]All Hispanic'!AE5-'[6]All Hispanic'!Z5</f>
        <v>291924</v>
      </c>
      <c r="N7" s="21">
        <f>('[1]All Other Races'!AE5-'[1]All Other Races'!Z5)</f>
        <v>25588</v>
      </c>
      <c r="O7" s="11"/>
      <c r="P7" s="11"/>
      <c r="Q7" s="11"/>
    </row>
    <row r="8" spans="1:23" x14ac:dyDescent="0.2">
      <c r="A8" s="21" t="s">
        <v>23</v>
      </c>
      <c r="B8" s="21"/>
      <c r="C8" s="35"/>
      <c r="D8" s="35"/>
      <c r="E8" s="36"/>
      <c r="F8" s="35"/>
      <c r="G8" s="35"/>
      <c r="H8" s="35"/>
      <c r="I8" s="36">
        <f>(I7/I$6)*100</f>
        <v>93.231825151763388</v>
      </c>
      <c r="J8" s="35">
        <f t="shared" ref="J8:N8" si="0">(J7/J$6)*100</f>
        <v>59.246580521257854</v>
      </c>
      <c r="K8" s="36">
        <f t="shared" si="0"/>
        <v>2.2599776421366782</v>
      </c>
      <c r="L8" s="35">
        <f t="shared" si="0"/>
        <v>82.225047794250258</v>
      </c>
      <c r="M8" s="35">
        <f t="shared" si="0"/>
        <v>36.002219892705185</v>
      </c>
      <c r="N8" s="35">
        <f t="shared" si="0"/>
        <v>-120.82349608083859</v>
      </c>
      <c r="O8" s="11"/>
      <c r="P8" s="11"/>
      <c r="Q8" s="11"/>
    </row>
    <row r="9" spans="1:23" ht="14.25" x14ac:dyDescent="0.2">
      <c r="A9" s="22" t="s">
        <v>77</v>
      </c>
      <c r="B9" s="22"/>
      <c r="C9" s="39">
        <f>+'[2]TABLE 31'!E12</f>
        <v>-1.6841539477957068</v>
      </c>
      <c r="D9" s="39">
        <f>+'[3]TABLE 32'!E12</f>
        <v>-1.6783163940000754</v>
      </c>
      <c r="E9" s="40">
        <f>+'[4]TABLE 35'!D11</f>
        <v>-0.692890928190809</v>
      </c>
      <c r="F9" s="39">
        <f>+'[5]Table 33'!D12</f>
        <v>1.1001165528888466</v>
      </c>
      <c r="G9" s="39">
        <f>+'[6]TABLE 34'!D12</f>
        <v>39.20282542885974</v>
      </c>
      <c r="H9" s="39">
        <f>(('[1]All Other Races'!AE7-'[1]All Other Races'!Z7)/'[1]All Other Races'!Z7)*100</f>
        <v>2.2106986899563319</v>
      </c>
      <c r="I9" s="32">
        <f>('[2]All Women'!AG7-'[2]All Women'!AB7)</f>
        <v>-3008</v>
      </c>
      <c r="J9" s="22">
        <f>+'[3]All Men'!AG7-'[3]All Men'!AB7</f>
        <v>-2221</v>
      </c>
      <c r="K9" s="32">
        <f>+'[4]All White'!AE7-'[4]All White'!Z7</f>
        <v>-1273</v>
      </c>
      <c r="L9" s="22">
        <f>+'[5]All Black'!AE7-'[5]All Black'!Z7</f>
        <v>925</v>
      </c>
      <c r="M9" s="22">
        <f>+'[6]All Hispanic'!AE7-'[6]All Hispanic'!Z7</f>
        <v>2331</v>
      </c>
      <c r="N9" s="22">
        <f>('[1]All Other Races'!AE7-'[1]All Other Races'!Z7)</f>
        <v>162</v>
      </c>
      <c r="O9" s="11"/>
      <c r="P9" s="11"/>
      <c r="Q9" s="11"/>
    </row>
    <row r="10" spans="1:23" x14ac:dyDescent="0.2">
      <c r="A10" s="22" t="s">
        <v>0</v>
      </c>
      <c r="B10" s="22"/>
      <c r="C10" s="39">
        <f>+'[2]TABLE 31'!E13</f>
        <v>6.474843000413018</v>
      </c>
      <c r="D10" s="39">
        <f>+'[3]TABLE 32'!E13</f>
        <v>12.097518257306831</v>
      </c>
      <c r="E10" s="40">
        <f>+'[4]TABLE 35'!D12</f>
        <v>4.764784886461678</v>
      </c>
      <c r="F10" s="39">
        <f>+'[5]Table 33'!D13</f>
        <v>2.8783090359193939</v>
      </c>
      <c r="G10" s="39">
        <f>+'[6]TABLE 34'!D13</f>
        <v>55.06633339742357</v>
      </c>
      <c r="H10" s="39">
        <f>(('[1]All Other Races'!AE8-'[1]All Other Races'!Z8)/'[1]All Other Races'!Z8)*100</f>
        <v>-7.1785947356971942</v>
      </c>
      <c r="I10" s="32">
        <f>('[2]All Women'!AG8-'[2]All Women'!AB8)</f>
        <v>6114</v>
      </c>
      <c r="J10" s="22">
        <f>+'[3]All Men'!AG8-'[3]All Men'!AB8</f>
        <v>7736</v>
      </c>
      <c r="K10" s="32">
        <f>+'[4]All White'!AE8-'[4]All White'!Z8</f>
        <v>5357</v>
      </c>
      <c r="L10" s="22">
        <f>+'[5]All Black'!AE8-'[5]All Black'!Z8</f>
        <v>847</v>
      </c>
      <c r="M10" s="22">
        <f>+'[6]All Hispanic'!AE8-'[6]All Hispanic'!Z8</f>
        <v>2864</v>
      </c>
      <c r="N10" s="22">
        <f>('[1]All Other Races'!AE8-'[1]All Other Races'!Z8)</f>
        <v>-330</v>
      </c>
    </row>
    <row r="11" spans="1:23" x14ac:dyDescent="0.2">
      <c r="A11" s="22" t="s">
        <v>9</v>
      </c>
      <c r="B11" s="22"/>
      <c r="C11" s="39">
        <f>+'[2]TABLE 31'!E14</f>
        <v>10.269376033960732</v>
      </c>
      <c r="D11" s="39">
        <f>+'[3]TABLE 32'!E14</f>
        <v>15.376941712982756</v>
      </c>
      <c r="E11" s="40">
        <f>+'[4]TABLE 35'!D13</f>
        <v>3.7705788635156665</v>
      </c>
      <c r="F11" s="39">
        <f>+'[5]Table 33'!D14</f>
        <v>31.501311188811187</v>
      </c>
      <c r="G11" s="39">
        <f>+'[6]TABLE 34'!D14</f>
        <v>61.804222648752393</v>
      </c>
      <c r="H11" s="39">
        <f>(('[1]All Other Races'!AE9-'[1]All Other Races'!Z9)/'[1]All Other Races'!Z9)*100</f>
        <v>4.2904290429042904</v>
      </c>
      <c r="I11" s="32">
        <f>('[2]All Women'!AG9-'[2]All Women'!AB9)</f>
        <v>3290</v>
      </c>
      <c r="J11" s="22">
        <f>+'[3]All Men'!AG9-'[3]All Men'!AB9</f>
        <v>3237</v>
      </c>
      <c r="K11" s="32">
        <f>+'[4]All White'!AE9-'[4]All White'!Z9</f>
        <v>1207</v>
      </c>
      <c r="L11" s="22">
        <f>+'[5]All Black'!AE9-'[5]All Black'!Z9</f>
        <v>2883</v>
      </c>
      <c r="M11" s="22">
        <f>+'[6]All Hispanic'!AE9-'[6]All Hispanic'!Z9</f>
        <v>1288</v>
      </c>
      <c r="N11" s="22">
        <f>('[1]All Other Races'!AE9-'[1]All Other Races'!Z9)</f>
        <v>91</v>
      </c>
    </row>
    <row r="12" spans="1:23" ht="13.5" customHeight="1" x14ac:dyDescent="0.2">
      <c r="A12" s="22" t="s">
        <v>78</v>
      </c>
      <c r="B12" s="22"/>
      <c r="C12" s="39">
        <f>+'[2]TABLE 31'!E15</f>
        <v>14.048066288643504</v>
      </c>
      <c r="D12" s="39">
        <f>+'[3]TABLE 32'!E15</f>
        <v>16.904549841342302</v>
      </c>
      <c r="E12" s="40">
        <f>+'[4]TABLE 35'!D14</f>
        <v>-0.79374612135407285</v>
      </c>
      <c r="F12" s="39">
        <f>+'[5]Table 33'!D15</f>
        <v>23.122464510639318</v>
      </c>
      <c r="G12" s="39">
        <f>+'[6]TABLE 34'!D15</f>
        <v>35.813773951084563</v>
      </c>
      <c r="H12" s="39">
        <f>(('[1]All Other Races'!AE10-'[1]All Other Races'!Z10)/'[1]All Other Races'!Z10)*100</f>
        <v>2.7517886626307098</v>
      </c>
      <c r="I12" s="32">
        <f>('[2]All Women'!AG10-'[2]All Women'!AB10)</f>
        <v>80022</v>
      </c>
      <c r="J12" s="22">
        <f>+'[3]All Men'!AG10-'[3]All Men'!AB10</f>
        <v>68137</v>
      </c>
      <c r="K12" s="32">
        <f>+'[4]All White'!AE10-'[4]All White'!Z10</f>
        <v>-3965</v>
      </c>
      <c r="L12" s="22">
        <f>+'[5]All Black'!AE10-'[5]All Black'!Z10</f>
        <v>38587</v>
      </c>
      <c r="M12" s="22">
        <f>+'[6]All Hispanic'!AE10-'[6]All Hispanic'!Z10</f>
        <v>66802</v>
      </c>
      <c r="N12" s="22">
        <f>('[1]All Other Races'!AE10-'[1]All Other Races'!Z10)</f>
        <v>1050</v>
      </c>
    </row>
    <row r="13" spans="1:23" ht="14.25" x14ac:dyDescent="0.2">
      <c r="A13" s="23" t="s">
        <v>79</v>
      </c>
      <c r="B13" s="23"/>
      <c r="C13" s="35">
        <f>+'[2]TABLE 31'!E16</f>
        <v>7.6539767599476063</v>
      </c>
      <c r="D13" s="35">
        <f>+'[3]TABLE 32'!E16</f>
        <v>12.462072632863086</v>
      </c>
      <c r="E13" s="36">
        <f>+'[4]TABLE 35'!D15</f>
        <v>-1.0362573281533443</v>
      </c>
      <c r="F13" s="35">
        <f>+'[5]Table 33'!D16</f>
        <v>15.937676507459809</v>
      </c>
      <c r="G13" s="35">
        <f>+'[6]TABLE 34'!D16</f>
        <v>88.360076149034541</v>
      </c>
      <c r="H13" s="35">
        <f>(('[1]All Other Races'!AE11-'[1]All Other Races'!Z11)/'[1]All Other Races'!Z11)*100</f>
        <v>20.355151159377751</v>
      </c>
      <c r="I13" s="31">
        <f>('[2]All Women'!AG11-'[2]All Women'!AB11)</f>
        <v>21796</v>
      </c>
      <c r="J13" s="21">
        <f>+'[3]All Men'!AG11-'[3]All Men'!AB11</f>
        <v>23904</v>
      </c>
      <c r="K13" s="31">
        <f>+'[4]All White'!AE11-'[4]All White'!Z11</f>
        <v>-2662</v>
      </c>
      <c r="L13" s="21">
        <f>+'[5]All Black'!AE11-'[5]All Black'!Z11</f>
        <v>23138</v>
      </c>
      <c r="M13" s="21">
        <f>+'[6]All Hispanic'!AE11-'[6]All Hispanic'!Z11</f>
        <v>12996</v>
      </c>
      <c r="N13" s="21">
        <f>('[1]All Other Races'!AE11-'[1]All Other Races'!Z11)</f>
        <v>4161</v>
      </c>
    </row>
    <row r="14" spans="1:23" ht="14.25" x14ac:dyDescent="0.2">
      <c r="A14" s="23" t="s">
        <v>54</v>
      </c>
      <c r="B14" s="23"/>
      <c r="C14" s="35">
        <f>+'[2]TABLE 31'!E17</f>
        <v>5.3293449728343818</v>
      </c>
      <c r="D14" s="35">
        <f>+'[3]TABLE 32'!E17</f>
        <v>5.299852933166294</v>
      </c>
      <c r="E14" s="36">
        <f>+'[4]TABLE 35'!D16</f>
        <v>1.6250374734117219</v>
      </c>
      <c r="F14" s="35">
        <f>+'[5]Table 33'!D17</f>
        <v>12.673353685128653</v>
      </c>
      <c r="G14" s="35">
        <f>+'[6]TABLE 34'!D17</f>
        <v>87.274774774774784</v>
      </c>
      <c r="H14" s="35">
        <f>(('[1]All Other Races'!AE12-'[1]All Other Races'!Z12)/'[1]All Other Races'!Z12)*100</f>
        <v>17.148554336989033</v>
      </c>
      <c r="I14" s="31">
        <f>('[2]All Women'!AG12-'[2]All Women'!AB12)</f>
        <v>7857</v>
      </c>
      <c r="J14" s="21">
        <f>+'[3]All Men'!AG12-'[3]All Men'!AB12</f>
        <v>5838</v>
      </c>
      <c r="K14" s="31">
        <f>+'[4]All White'!AE12-'[4]All White'!Z12</f>
        <v>3415</v>
      </c>
      <c r="L14" s="21">
        <f>+'[5]All Black'!AE12-'[5]All Black'!Z12</f>
        <v>2906</v>
      </c>
      <c r="M14" s="21">
        <f>+'[6]All Hispanic'!AE12-'[6]All Hispanic'!Z12</f>
        <v>3100</v>
      </c>
      <c r="N14" s="21">
        <f>('[1]All Other Races'!AE12-'[1]All Other Races'!Z12)</f>
        <v>688</v>
      </c>
    </row>
    <row r="15" spans="1:23" x14ac:dyDescent="0.2">
      <c r="A15" s="23" t="s">
        <v>58</v>
      </c>
      <c r="B15" s="23"/>
      <c r="C15" s="35">
        <f>+'[2]TABLE 31'!E18</f>
        <v>6.0455192034139404</v>
      </c>
      <c r="D15" s="35">
        <f>+'[3]TABLE 32'!E18</f>
        <v>7.321326024536674</v>
      </c>
      <c r="E15" s="36">
        <f>+'[4]TABLE 35'!D17</f>
        <v>-1.715613745119126</v>
      </c>
      <c r="F15" s="35">
        <f>+'[5]Table 33'!D18</f>
        <v>10.63988530633741</v>
      </c>
      <c r="G15" s="35">
        <f>+'[6]TABLE 34'!D18</f>
        <v>77.852236555536933</v>
      </c>
      <c r="H15" s="35">
        <f>(('[1]All Other Races'!AE13-'[1]All Other Races'!Z13)/'[1]All Other Races'!Z13)*100</f>
        <v>3.3314350797266514</v>
      </c>
      <c r="I15" s="31">
        <f>('[2]All Women'!AG13-'[2]All Women'!AB13)</f>
        <v>8500</v>
      </c>
      <c r="J15" s="21">
        <f>+'[3]All Men'!AG13-'[3]All Men'!AB13</f>
        <v>7012</v>
      </c>
      <c r="K15" s="31">
        <f>+'[4]All White'!AE13-'[4]All White'!Z13</f>
        <v>-2377</v>
      </c>
      <c r="L15" s="21">
        <f>+'[5]All Black'!AE13-'[5]All Black'!Z13</f>
        <v>7273</v>
      </c>
      <c r="M15" s="21">
        <f>+'[6]All Hispanic'!AE13-'[6]All Hispanic'!Z13</f>
        <v>4647</v>
      </c>
      <c r="N15" s="21">
        <f>('[1]All Other Races'!AE13-'[1]All Other Races'!Z13)</f>
        <v>234</v>
      </c>
    </row>
    <row r="16" spans="1:23" x14ac:dyDescent="0.2">
      <c r="A16" s="23" t="s">
        <v>1</v>
      </c>
      <c r="B16" s="23"/>
      <c r="C16" s="35">
        <f>+'[2]TABLE 31'!E19</f>
        <v>4.0895198161105357</v>
      </c>
      <c r="D16" s="35">
        <f>+'[3]TABLE 32'!E19</f>
        <v>11.890557498457108</v>
      </c>
      <c r="E16" s="36">
        <f>+'[4]TABLE 35'!D18</f>
        <v>-0.48136448316960001</v>
      </c>
      <c r="F16" s="35">
        <f>+'[5]Table 33'!D19</f>
        <v>12.163964186062149</v>
      </c>
      <c r="G16" s="35">
        <f>+'[6]TABLE 34'!D19</f>
        <v>80.972901906361841</v>
      </c>
      <c r="H16" s="35">
        <f>(('[1]All Other Races'!AE14-'[1]All Other Races'!Z14)/'[1]All Other Races'!Z14)*100</f>
        <v>8.3721128805020708</v>
      </c>
      <c r="I16" s="31">
        <f>('[2]All Women'!AG14-'[2]All Women'!AB14)</f>
        <v>8095</v>
      </c>
      <c r="J16" s="21">
        <f>+'[3]All Men'!AG14-'[3]All Men'!AB14</f>
        <v>16762</v>
      </c>
      <c r="K16" s="31">
        <f>+'[4]All White'!AE14-'[4]All White'!Z14</f>
        <v>-832</v>
      </c>
      <c r="L16" s="21">
        <f>+'[5]All Black'!AE14-'[5]All Black'!Z14</f>
        <v>10855</v>
      </c>
      <c r="M16" s="21">
        <f>+'[6]All Hispanic'!AE14-'[6]All Hispanic'!Z14</f>
        <v>11086</v>
      </c>
      <c r="N16" s="21">
        <f>('[1]All Other Races'!AE14-'[1]All Other Races'!Z14)</f>
        <v>1961</v>
      </c>
    </row>
    <row r="17" spans="1:14" x14ac:dyDescent="0.2">
      <c r="A17" s="22" t="s">
        <v>2</v>
      </c>
      <c r="B17" s="22"/>
      <c r="C17" s="39">
        <f>+'[2]TABLE 31'!E20</f>
        <v>6.2161970905488326</v>
      </c>
      <c r="D17" s="39">
        <f>+'[3]TABLE 32'!E20</f>
        <v>11.449562758037775</v>
      </c>
      <c r="E17" s="40">
        <f>+'[4]TABLE 35'!D19</f>
        <v>5.9693441812379202</v>
      </c>
      <c r="F17" s="39">
        <f>+'[5]Table 33'!D20</f>
        <v>7.0342297891678705</v>
      </c>
      <c r="G17" s="39">
        <f>+'[6]TABLE 34'!D20</f>
        <v>87.531172069825431</v>
      </c>
      <c r="H17" s="39">
        <f>(('[1]All Other Races'!AE15-'[1]All Other Races'!Z15)/'[1]All Other Races'!Z15)*100</f>
        <v>27.162162162162161</v>
      </c>
      <c r="I17" s="32">
        <f>('[2]All Women'!AG15-'[2]All Women'!AB15)</f>
        <v>6149</v>
      </c>
      <c r="J17" s="22">
        <f>+'[3]All Men'!AG15-'[3]All Men'!AB15</f>
        <v>7044</v>
      </c>
      <c r="K17" s="32">
        <f>+'[4]All White'!AE15-'[4]All White'!Z15</f>
        <v>5312</v>
      </c>
      <c r="L17" s="22">
        <f>+'[5]All Black'!AE15-'[5]All Black'!Z15</f>
        <v>4334</v>
      </c>
      <c r="M17" s="22">
        <f>+'[6]All Hispanic'!AE15-'[6]All Hispanic'!Z15</f>
        <v>1404</v>
      </c>
      <c r="N17" s="22">
        <f>('[1]All Other Races'!AE15-'[1]All Other Races'!Z15)</f>
        <v>603</v>
      </c>
    </row>
    <row r="18" spans="1:14" x14ac:dyDescent="0.2">
      <c r="A18" s="22" t="s">
        <v>3</v>
      </c>
      <c r="B18" s="22"/>
      <c r="C18" s="39">
        <f>+'[2]TABLE 31'!E21</f>
        <v>7.4027802944327359</v>
      </c>
      <c r="D18" s="39">
        <f>+'[3]TABLE 32'!E21</f>
        <v>10.69652901504622</v>
      </c>
      <c r="E18" s="40">
        <f>+'[4]TABLE 35'!D20</f>
        <v>-0.59690188087208984</v>
      </c>
      <c r="F18" s="39">
        <f>+'[5]Table 33'!D21</f>
        <v>11.322078133920561</v>
      </c>
      <c r="G18" s="39">
        <f>+'[6]TABLE 34'!D21</f>
        <v>87.142512368770369</v>
      </c>
      <c r="H18" s="39">
        <f>(('[1]All Other Races'!AE16-'[1]All Other Races'!Z16)/'[1]All Other Races'!Z16)*100</f>
        <v>14.684799685781618</v>
      </c>
      <c r="I18" s="32">
        <f>('[2]All Women'!AG16-'[2]All Women'!AB16)</f>
        <v>23287</v>
      </c>
      <c r="J18" s="22">
        <f>+'[3]All Men'!AG16-'[3]All Men'!AB16</f>
        <v>22934</v>
      </c>
      <c r="K18" s="32">
        <f>+'[4]All White'!AE16-'[4]All White'!Z16</f>
        <v>-1986</v>
      </c>
      <c r="L18" s="22">
        <f>+'[5]All Black'!AE16-'[5]All Black'!Z16</f>
        <v>13882</v>
      </c>
      <c r="M18" s="22">
        <f>+'[6]All Hispanic'!AE16-'[6]All Hispanic'!Z16</f>
        <v>14443</v>
      </c>
      <c r="N18" s="22">
        <f>('[1]All Other Races'!AE16-'[1]All Other Races'!Z16)</f>
        <v>2991</v>
      </c>
    </row>
    <row r="19" spans="1:14" x14ac:dyDescent="0.2">
      <c r="A19" s="22" t="s">
        <v>4</v>
      </c>
      <c r="B19" s="22"/>
      <c r="C19" s="39">
        <f>+'[2]TABLE 31'!E22</f>
        <v>6.5685154485092641</v>
      </c>
      <c r="D19" s="39">
        <f>+'[3]TABLE 32'!E22</f>
        <v>7.1874515707675615</v>
      </c>
      <c r="E19" s="40">
        <f>+'[4]TABLE 35'!D21</f>
        <v>-4.4497149571347752</v>
      </c>
      <c r="F19" s="39">
        <f>+'[5]Table 33'!D22</f>
        <v>10.254063946603509</v>
      </c>
      <c r="G19" s="39">
        <f>+'[6]TABLE 34'!D22</f>
        <v>66.576215195847098</v>
      </c>
      <c r="H19" s="39">
        <f>(('[1]All Other Races'!AE17-'[1]All Other Races'!Z17)/'[1]All Other Races'!Z17)*100</f>
        <v>-7.2694966974390667</v>
      </c>
      <c r="I19" s="32">
        <f>('[2]All Women'!AG17-'[2]All Women'!AB17)</f>
        <v>7647</v>
      </c>
      <c r="J19" s="22">
        <f>+'[3]All Men'!AG17-'[3]All Men'!AB17</f>
        <v>6493</v>
      </c>
      <c r="K19" s="32">
        <f>+'[4]All White'!AE17-'[4]All White'!Z17</f>
        <v>-6135</v>
      </c>
      <c r="L19" s="22">
        <f>+'[5]All Black'!AE17-'[5]All Black'!Z17</f>
        <v>1905</v>
      </c>
      <c r="M19" s="22">
        <f>+'[6]All Hispanic'!AE17-'[6]All Hispanic'!Z17</f>
        <v>5643</v>
      </c>
      <c r="N19" s="22">
        <f>('[1]All Other Races'!AE17-'[1]All Other Races'!Z17)</f>
        <v>-1882</v>
      </c>
    </row>
    <row r="20" spans="1:14" x14ac:dyDescent="0.2">
      <c r="A20" s="22" t="s">
        <v>5</v>
      </c>
      <c r="B20" s="22"/>
      <c r="C20" s="39">
        <f>+'[2]TABLE 31'!E23</f>
        <v>9.9566442662042043</v>
      </c>
      <c r="D20" s="39">
        <f>+'[3]TABLE 32'!E23</f>
        <v>14.484589133849738</v>
      </c>
      <c r="E20" s="40">
        <f>+'[4]TABLE 35'!D22</f>
        <v>6.1086667348818171</v>
      </c>
      <c r="F20" s="39">
        <f>+'[5]Table 33'!D23</f>
        <v>13.817094183816121</v>
      </c>
      <c r="G20" s="39">
        <f>+'[6]TABLE 34'!D23</f>
        <v>97.36782902137233</v>
      </c>
      <c r="H20" s="39">
        <f>(('[1]All Other Races'!AE18-'[1]All Other Races'!Z18)/'[1]All Other Races'!Z18)*100</f>
        <v>8.6199484092863283</v>
      </c>
      <c r="I20" s="32">
        <f>('[2]All Women'!AG18-'[2]All Women'!AB18)</f>
        <v>13779</v>
      </c>
      <c r="J20" s="22">
        <f>+'[3]All Men'!AG18-'[3]All Men'!AB18</f>
        <v>13370</v>
      </c>
      <c r="K20" s="32">
        <f>+'[4]All White'!AE18-'[4]All White'!Z18</f>
        <v>8955</v>
      </c>
      <c r="L20" s="22">
        <f>+'[5]All Black'!AE18-'[5]All Black'!Z18</f>
        <v>8500</v>
      </c>
      <c r="M20" s="22">
        <f>+'[6]All Hispanic'!AE18-'[6]All Hispanic'!Z18</f>
        <v>4328</v>
      </c>
      <c r="N20" s="22">
        <f>('[1]All Other Races'!AE18-'[1]All Other Races'!Z18)</f>
        <v>401</v>
      </c>
    </row>
    <row r="21" spans="1:14" x14ac:dyDescent="0.2">
      <c r="A21" s="24" t="s">
        <v>6</v>
      </c>
      <c r="B21" s="24"/>
      <c r="C21" s="35">
        <f>+'[2]TABLE 31'!E24</f>
        <v>8.6834889374882049</v>
      </c>
      <c r="D21" s="35">
        <f>+'[3]TABLE 32'!E24</f>
        <v>11.724413896996516</v>
      </c>
      <c r="E21" s="36">
        <f>+'[4]TABLE 35'!D23</f>
        <v>5.1211377217769956</v>
      </c>
      <c r="F21" s="35">
        <f>+'[5]Table 33'!D24</f>
        <v>13.651865551351444</v>
      </c>
      <c r="G21" s="94">
        <f>+'[6]TABLE 34'!D24</f>
        <v>72.080088987764185</v>
      </c>
      <c r="H21" s="35">
        <f>(('[1]All Other Races'!AE19-'[1]All Other Races'!Z19)/'[1]All Other Races'!Z19)*100</f>
        <v>10.519902518277823</v>
      </c>
      <c r="I21" s="31">
        <f>('[2]All Women'!AG19-'[2]All Women'!AB19)</f>
        <v>15644</v>
      </c>
      <c r="J21" s="21">
        <f>+'[3]All Men'!AG19-'[3]All Men'!AB19</f>
        <v>14943</v>
      </c>
      <c r="K21" s="31">
        <f>+'[4]All White'!AE19-'[4]All White'!Z19</f>
        <v>11055</v>
      </c>
      <c r="L21" s="21">
        <f>+'[5]All Black'!AE19-'[5]All Black'!Z19</f>
        <v>8046</v>
      </c>
      <c r="M21" s="21">
        <f>+'[6]All Hispanic'!AE19-'[6]All Hispanic'!Z19</f>
        <v>4536</v>
      </c>
      <c r="N21" s="21">
        <f>('[1]All Other Races'!AE19-'[1]All Other Races'!Z19)</f>
        <v>777</v>
      </c>
    </row>
    <row r="22" spans="1:14" x14ac:dyDescent="0.2">
      <c r="A22" s="24" t="s">
        <v>7</v>
      </c>
      <c r="B22" s="24"/>
      <c r="C22" s="35">
        <f>+'[2]TABLE 31'!E25</f>
        <v>15.726591830155046</v>
      </c>
      <c r="D22" s="35">
        <f>+'[3]TABLE 32'!E25</f>
        <v>16.641689822282814</v>
      </c>
      <c r="E22" s="36">
        <f>+'[4]TABLE 35'!D24</f>
        <v>-3.6655202865055205</v>
      </c>
      <c r="F22" s="35">
        <f>+'[5]Table 33'!D25</f>
        <v>23.183792485496461</v>
      </c>
      <c r="G22" s="94">
        <f>+'[6]TABLE 34'!D25</f>
        <v>38.248125462890378</v>
      </c>
      <c r="H22" s="35">
        <f>(('[1]All Other Races'!AE20-'[1]All Other Races'!Z20)/'[1]All Other Races'!Z20)*100</f>
        <v>14.387395215702311</v>
      </c>
      <c r="I22" s="31">
        <f>('[2]All Women'!AG20-'[2]All Women'!AB20)</f>
        <v>118046</v>
      </c>
      <c r="J22" s="21">
        <f>+'[3]All Men'!AG20-'[3]All Men'!AB20</f>
        <v>95945</v>
      </c>
      <c r="K22" s="31">
        <f>+'[4]All White'!AE20-'[4]All White'!Z20</f>
        <v>-23203</v>
      </c>
      <c r="L22" s="21">
        <f>+'[5]All Black'!AE20-'[5]All Black'!Z20</f>
        <v>38164</v>
      </c>
      <c r="M22" s="21">
        <f>+'[6]All Hispanic'!AE20-'[6]All Hispanic'!Z20</f>
        <v>141502</v>
      </c>
      <c r="N22" s="21">
        <f>('[1]All Other Races'!AE20-'[1]All Other Races'!Z20)</f>
        <v>11259</v>
      </c>
    </row>
    <row r="23" spans="1:14" x14ac:dyDescent="0.2">
      <c r="A23" s="24" t="s">
        <v>8</v>
      </c>
      <c r="B23" s="24"/>
      <c r="C23" s="35">
        <f>+'[2]TABLE 31'!E26</f>
        <v>15.875893287507598</v>
      </c>
      <c r="D23" s="35">
        <f>+'[3]TABLE 32'!E26</f>
        <v>17.485803798707657</v>
      </c>
      <c r="E23" s="36">
        <f>+'[4]TABLE 35'!D25</f>
        <v>5.2670109679480355</v>
      </c>
      <c r="F23" s="35">
        <f>+'[5]Table 33'!D26</f>
        <v>22.862467001397587</v>
      </c>
      <c r="G23" s="94">
        <f>+'[6]TABLE 34'!D26</f>
        <v>77.323903002309464</v>
      </c>
      <c r="H23" s="35">
        <f>(('[1]All Other Races'!AE21-'[1]All Other Races'!Z21)/'[1]All Other Races'!Z21)*100</f>
        <v>14.166857741819253</v>
      </c>
      <c r="I23" s="31">
        <f>('[2]All Women'!AG21-'[2]All Women'!AB21)</f>
        <v>45453</v>
      </c>
      <c r="J23" s="21">
        <f>+'[3]All Men'!AG21-'[3]All Men'!AB21</f>
        <v>37506</v>
      </c>
      <c r="K23" s="31">
        <f>+'[4]All White'!AE21-'[4]All White'!Z21</f>
        <v>15828</v>
      </c>
      <c r="L23" s="21">
        <f>+'[5]All Black'!AE21-'[5]All Black'!Z21</f>
        <v>22084</v>
      </c>
      <c r="M23" s="21">
        <f>+'[6]All Hispanic'!AE21-'[6]All Hispanic'!Z21</f>
        <v>16071</v>
      </c>
      <c r="N23" s="21">
        <f>('[1]All Other Races'!AE21-'[1]All Other Races'!Z21)</f>
        <v>4325</v>
      </c>
    </row>
    <row r="24" spans="1:14" s="4" customFormat="1" ht="14.25" x14ac:dyDescent="0.2">
      <c r="A24" s="25" t="s">
        <v>59</v>
      </c>
      <c r="B24" s="25"/>
      <c r="C24" s="37">
        <f>+'[2]TABLE 31'!E27</f>
        <v>-11.751048647979321</v>
      </c>
      <c r="D24" s="95">
        <f>+'[3]TABLE 32'!E27</f>
        <v>-25.045285380232517</v>
      </c>
      <c r="E24" s="38">
        <f>+'[4]TABLE 35'!D26</f>
        <v>-17.391519518568373</v>
      </c>
      <c r="F24" s="37">
        <f>+'[5]Table 33'!D27</f>
        <v>-23.388822829964329</v>
      </c>
      <c r="G24" s="37">
        <f>+'[6]TABLE 34'!D27</f>
        <v>-34.443416589577552</v>
      </c>
      <c r="H24" s="37">
        <f>(('[1]All Other Races'!AE22-'[1]All Other Races'!Z22)/'[1]All Other Races'!Z22)*100</f>
        <v>-34.360730593607308</v>
      </c>
      <c r="I24" s="30">
        <f>('[2]All Women'!AG22-'[2]All Women'!AB22)</f>
        <v>-7592</v>
      </c>
      <c r="J24" s="20">
        <f>+'[3]All Men'!AG22-'[3]All Men'!AB22</f>
        <v>-15209</v>
      </c>
      <c r="K24" s="30">
        <f>+'[4]All White'!AE22-'[4]All White'!Z22</f>
        <v>-17571</v>
      </c>
      <c r="L24" s="20">
        <f>+'[5]All Black'!AE22-'[5]All Black'!Z22</f>
        <v>-1967</v>
      </c>
      <c r="M24" s="20">
        <f>+'[6]All Hispanic'!AE22-'[6]All Hispanic'!Z22</f>
        <v>-1117</v>
      </c>
      <c r="N24" s="20">
        <f>('[1]All Other Races'!AE22-'[1]All Other Races'!Z22)</f>
        <v>-903</v>
      </c>
    </row>
    <row r="25" spans="1:14" x14ac:dyDescent="0.2">
      <c r="A25" s="21" t="s">
        <v>24</v>
      </c>
      <c r="B25" s="21"/>
      <c r="C25" s="35">
        <f>+'[2]TABLE 31'!E28</f>
        <v>-1.2601922357202275</v>
      </c>
      <c r="D25" s="35">
        <f>+'[3]TABLE 32'!E28</f>
        <v>2.7670823725725389</v>
      </c>
      <c r="E25" s="36">
        <f>+'[4]TABLE 35'!D27</f>
        <v>-9.3683754197785429</v>
      </c>
      <c r="F25" s="35">
        <f>+'[5]Table 33'!D28</f>
        <v>-5.7613550311403712</v>
      </c>
      <c r="G25" s="35">
        <f>+'[6]TABLE 34'!D28</f>
        <v>34.057054329825306</v>
      </c>
      <c r="H25" s="35">
        <f>(('[1]All Other Races'!AE23-'[1]All Other Races'!Z23)/'[1]All Other Races'!Z23)*100</f>
        <v>-11.269944429869541</v>
      </c>
      <c r="I25" s="31">
        <f>('[2]All Women'!AG23-'[2]All Women'!AB23)</f>
        <v>-35524</v>
      </c>
      <c r="J25" s="21">
        <f>+'[3]All Men'!AG23-'[3]All Men'!AB23</f>
        <v>60626</v>
      </c>
      <c r="K25" s="31">
        <f>+'[4]All White'!AE23-'[4]All White'!Z23</f>
        <v>-219994</v>
      </c>
      <c r="L25" s="21">
        <f>+'[5]All Black'!AE23-'[5]All Black'!Z23</f>
        <v>-18640</v>
      </c>
      <c r="M25" s="21">
        <f>+'[6]All Hispanic'!AE23-'[6]All Hispanic'!Z23</f>
        <v>318757</v>
      </c>
      <c r="N25" s="21">
        <f>('[1]All Other Races'!AE23-'[1]All Other Races'!Z23)</f>
        <v>-75606</v>
      </c>
    </row>
    <row r="26" spans="1:14" x14ac:dyDescent="0.2">
      <c r="A26" s="21" t="s">
        <v>23</v>
      </c>
      <c r="B26" s="21"/>
      <c r="C26" s="35"/>
      <c r="D26" s="35"/>
      <c r="E26" s="36"/>
      <c r="F26" s="35"/>
      <c r="G26" s="35"/>
      <c r="H26" s="35"/>
      <c r="I26" s="36">
        <f>(I25/I$6)*100</f>
        <v>-9.3274098346881757</v>
      </c>
      <c r="J26" s="35">
        <f t="shared" ref="J26" si="1">(J25/J$6)*100</f>
        <v>11.459884921024974</v>
      </c>
      <c r="K26" s="36">
        <f t="shared" ref="K26" si="2">(K25/K$6)*100</f>
        <v>56.020453115968053</v>
      </c>
      <c r="L26" s="35">
        <f t="shared" ref="L26" si="3">(L25/L$6)*100</f>
        <v>-8.404573819572196</v>
      </c>
      <c r="M26" s="35">
        <f t="shared" ref="M26:N26" si="4">(M25/M$6)*100</f>
        <v>39.311463279274832</v>
      </c>
      <c r="N26" s="35">
        <f t="shared" si="4"/>
        <v>357.00254981584663</v>
      </c>
    </row>
    <row r="27" spans="1:14" x14ac:dyDescent="0.2">
      <c r="A27" s="22" t="s">
        <v>25</v>
      </c>
      <c r="B27" s="22"/>
      <c r="C27" s="39">
        <f>+'[2]TABLE 31'!E30</f>
        <v>10.586467779149004</v>
      </c>
      <c r="D27" s="39">
        <f>+'[3]TABLE 32'!E30</f>
        <v>18.211920529801322</v>
      </c>
      <c r="E27" s="40">
        <f>+'[4]TABLE 35'!D29</f>
        <v>-6.3311444182665797</v>
      </c>
      <c r="F27" s="39">
        <f>+'[5]Table 33'!D30</f>
        <v>0.30612244897959184</v>
      </c>
      <c r="G27" s="39">
        <f>+'[6]TABLE 34'!D30</f>
        <v>116.86143572621035</v>
      </c>
      <c r="H27" s="39">
        <f>(('[1]All Other Races'!AE25-'[1]All Other Races'!Z25)/'[1]All Other Races'!Z25)*100</f>
        <v>-8.7016814005893579</v>
      </c>
      <c r="I27" s="32">
        <f>('[2]All Women'!AG25-'[2]All Women'!AB25)</f>
        <v>1973</v>
      </c>
      <c r="J27" s="22">
        <f>+'[3]All Men'!AG25-'[3]All Men'!AB25</f>
        <v>2200</v>
      </c>
      <c r="K27" s="32">
        <f>+'[4]All White'!AE25-'[4]All White'!Z25</f>
        <v>-1263</v>
      </c>
      <c r="L27" s="22">
        <f>+'[5]All Black'!AE25-'[5]All Black'!Z25</f>
        <v>3</v>
      </c>
      <c r="M27" s="22">
        <f>+'[6]All Hispanic'!AE25-'[6]All Hispanic'!Z25</f>
        <v>1400</v>
      </c>
      <c r="N27" s="22">
        <f>('[1]All Other Races'!AE25-'[1]All Other Races'!Z25)</f>
        <v>-502</v>
      </c>
    </row>
    <row r="28" spans="1:14" ht="14.25" x14ac:dyDescent="0.2">
      <c r="A28" s="22" t="s">
        <v>80</v>
      </c>
      <c r="B28" s="22"/>
      <c r="C28" s="39">
        <f>+'[2]TABLE 31'!E31</f>
        <v>-6.926413826868119</v>
      </c>
      <c r="D28" s="39">
        <f>+'[3]TABLE 32'!E31</f>
        <v>-1.3345907204828367</v>
      </c>
      <c r="E28" s="40">
        <f>+'[4]TABLE 35'!D30</f>
        <v>-13.235041904391673</v>
      </c>
      <c r="F28" s="39">
        <f>+'[5]Table 33'!D31</f>
        <v>0.29206708121349162</v>
      </c>
      <c r="G28" s="39">
        <f>+'[6]TABLE 34'!D31</f>
        <v>33.348882151067869</v>
      </c>
      <c r="H28" s="39">
        <f>(('[1]All Other Races'!AE26-'[1]All Other Races'!Z26)/'[1]All Other Races'!Z26)*100</f>
        <v>-5.4395202942732608</v>
      </c>
      <c r="I28" s="32">
        <f>('[2]All Women'!AG26-'[2]All Women'!AB26)</f>
        <v>-30417</v>
      </c>
      <c r="J28" s="22">
        <f>+'[3]All Men'!AG26-'[3]All Men'!AB26</f>
        <v>-3538</v>
      </c>
      <c r="K28" s="32">
        <f>+'[4]All White'!AE26-'[4]All White'!Z26</f>
        <v>-46302</v>
      </c>
      <c r="L28" s="22">
        <f>+'[5]All Black'!AE26-'[5]All Black'!Z26</f>
        <v>217</v>
      </c>
      <c r="M28" s="22">
        <f>+'[6]All Hispanic'!AE26-'[6]All Hispanic'!Z26</f>
        <v>30027</v>
      </c>
      <c r="N28" s="22">
        <f>('[1]All Other Races'!AE26-'[1]All Other Races'!Z26)</f>
        <v>-2159</v>
      </c>
    </row>
    <row r="29" spans="1:14" ht="14.25" x14ac:dyDescent="0.2">
      <c r="A29" s="22" t="s">
        <v>81</v>
      </c>
      <c r="B29" s="22"/>
      <c r="C29" s="39">
        <f>+'[2]TABLE 31'!E32</f>
        <v>-2.8147918779579357</v>
      </c>
      <c r="D29" s="39">
        <f>+'[3]TABLE 32'!E32</f>
        <v>1.2409173918982039</v>
      </c>
      <c r="E29" s="40">
        <f>+'[4]TABLE 35'!D31</f>
        <v>-15.215857383017475</v>
      </c>
      <c r="F29" s="39">
        <f>+'[5]Table 33'!D32</f>
        <v>-9.3738246963412628</v>
      </c>
      <c r="G29" s="39">
        <f>+'[6]TABLE 34'!D32</f>
        <v>32.214783833771847</v>
      </c>
      <c r="H29" s="39">
        <f>(('[1]All Other Races'!AE27-'[1]All Other Races'!Z27)/'[1]All Other Races'!Z27)*100</f>
        <v>-11.027297598717457</v>
      </c>
      <c r="I29" s="32">
        <f>('[2]All Women'!AG27-'[2]All Women'!AB27)</f>
        <v>-41270</v>
      </c>
      <c r="J29" s="22">
        <f>+'[3]All Men'!AG27-'[3]All Men'!AB27</f>
        <v>14718</v>
      </c>
      <c r="K29" s="32">
        <f>+'[4]All White'!AE27-'[4]All White'!Z27</f>
        <v>-143187</v>
      </c>
      <c r="L29" s="22">
        <f>+'[5]All Black'!AE27-'[5]All Black'!Z27</f>
        <v>-17696</v>
      </c>
      <c r="M29" s="22">
        <f>+'[6]All Hispanic'!AE27-'[6]All Hispanic'!Z27</f>
        <v>219287</v>
      </c>
      <c r="N29" s="22">
        <f>('[1]All Other Races'!AE27-'[1]All Other Races'!Z27)</f>
        <v>-50625</v>
      </c>
    </row>
    <row r="30" spans="1:14" ht="14.25" x14ac:dyDescent="0.2">
      <c r="A30" s="22" t="s">
        <v>82</v>
      </c>
      <c r="B30" s="22"/>
      <c r="C30" s="39">
        <f>+'[2]TABLE 31'!E33</f>
        <v>-2.4788560134098465</v>
      </c>
      <c r="D30" s="39">
        <f>+'[3]TABLE 32'!E33</f>
        <v>4.4959636268941399</v>
      </c>
      <c r="E30" s="40">
        <f>+'[4]TABLE 35'!D32</f>
        <v>-6.8010110105077448</v>
      </c>
      <c r="F30" s="39">
        <f>+'[5]Table 33'!D33</f>
        <v>-24.522400269476925</v>
      </c>
      <c r="G30" s="39">
        <f>+'[6]TABLE 34'!D33</f>
        <v>32.893649753568276</v>
      </c>
      <c r="H30" s="39">
        <f>(('[1]All Other Races'!AE28-'[1]All Other Races'!Z28)/'[1]All Other Races'!Z28)*100</f>
        <v>-12.597847358121331</v>
      </c>
      <c r="I30" s="32">
        <f>('[2]All Women'!AG28-'[2]All Women'!AB28)</f>
        <v>-4540</v>
      </c>
      <c r="J30" s="22">
        <f>+'[3]All Men'!AG28-'[3]All Men'!AB28</f>
        <v>6388</v>
      </c>
      <c r="K30" s="32">
        <f>+'[4]All White'!AE28-'[4]All White'!Z28</f>
        <v>-14880</v>
      </c>
      <c r="L30" s="22">
        <f>+'[5]All Black'!AE28-'[5]All Black'!Z28</f>
        <v>-5096</v>
      </c>
      <c r="M30" s="22">
        <f>+'[6]All Hispanic'!AE28-'[6]All Hispanic'!Z28</f>
        <v>11546</v>
      </c>
      <c r="N30" s="22">
        <f>('[1]All Other Races'!AE28-'[1]All Other Races'!Z28)</f>
        <v>-2060</v>
      </c>
    </row>
    <row r="31" spans="1:14" x14ac:dyDescent="0.2">
      <c r="A31" s="23" t="s">
        <v>26</v>
      </c>
      <c r="B31" s="23"/>
      <c r="C31" s="35">
        <f>+'[2]TABLE 31'!E34</f>
        <v>6.8937826986251363</v>
      </c>
      <c r="D31" s="35">
        <f>+'[3]TABLE 32'!E34</f>
        <v>12.054879520148919</v>
      </c>
      <c r="E31" s="36">
        <f>+'[4]TABLE 35'!D33</f>
        <v>-17.023702370237022</v>
      </c>
      <c r="F31" s="35">
        <f>+'[5]Table 33'!D34</f>
        <v>5.2027027027027026</v>
      </c>
      <c r="G31" s="35">
        <f>+'[6]TABLE 34'!D34</f>
        <v>237.2310570626754</v>
      </c>
      <c r="H31" s="35">
        <f>(('[1]All Other Races'!AE29-'[1]All Other Races'!Z29)/'[1]All Other Races'!Z29)*100</f>
        <v>-31.772302384670969</v>
      </c>
      <c r="I31" s="31">
        <f>('[2]All Women'!AG29-'[2]All Women'!AB29)</f>
        <v>2833</v>
      </c>
      <c r="J31" s="21">
        <f>+'[3]All Men'!AG29-'[3]All Men'!AB29</f>
        <v>3497</v>
      </c>
      <c r="K31" s="31">
        <f>+'[4]All White'!AE29-'[4]All White'!Z29</f>
        <v>-2837</v>
      </c>
      <c r="L31" s="21">
        <f>+'[5]All Black'!AE29-'[5]All Black'!Z29</f>
        <v>77</v>
      </c>
      <c r="M31" s="21">
        <f>+'[6]All Hispanic'!AE29-'[6]All Hispanic'!Z29</f>
        <v>5072</v>
      </c>
      <c r="N31" s="21">
        <f>('[1]All Other Races'!AE29-'[1]All Other Races'!Z29)</f>
        <v>-13630</v>
      </c>
    </row>
    <row r="32" spans="1:14" x14ac:dyDescent="0.2">
      <c r="A32" s="23" t="s">
        <v>27</v>
      </c>
      <c r="B32" s="23"/>
      <c r="C32" s="35">
        <f>+'[2]TABLE 31'!E35</f>
        <v>37.088709317380243</v>
      </c>
      <c r="D32" s="35">
        <f>+'[3]TABLE 32'!E35</f>
        <v>34.345728868697066</v>
      </c>
      <c r="E32" s="36">
        <f>+'[4]TABLE 35'!D34</f>
        <v>26.364745349191825</v>
      </c>
      <c r="F32" s="35">
        <f>+'[5]Table 33'!D35</f>
        <v>63.283208020050132</v>
      </c>
      <c r="G32" s="35">
        <f>+'[6]TABLE 34'!D35</f>
        <v>115.32846715328466</v>
      </c>
      <c r="H32" s="35">
        <f>(('[1]All Other Races'!AE30-'[1]All Other Races'!Z30)/'[1]All Other Races'!Z30)*100</f>
        <v>15.779883381924197</v>
      </c>
      <c r="I32" s="31">
        <f>('[2]All Women'!AG30-'[2]All Women'!AB30)</f>
        <v>16615</v>
      </c>
      <c r="J32" s="21">
        <f>+'[3]All Men'!AG30-'[3]All Men'!AB30</f>
        <v>12247</v>
      </c>
      <c r="K32" s="31">
        <f>+'[4]All White'!AE30-'[4]All White'!Z30</f>
        <v>17290</v>
      </c>
      <c r="L32" s="21">
        <f>+'[5]All Black'!AE30-'[5]All Black'!Z30</f>
        <v>505</v>
      </c>
      <c r="M32" s="21">
        <f>+'[6]All Hispanic'!AE30-'[6]All Hispanic'!Z30</f>
        <v>4898</v>
      </c>
      <c r="N32" s="21">
        <f>('[1]All Other Races'!AE30-'[1]All Other Races'!Z30)</f>
        <v>433</v>
      </c>
    </row>
    <row r="33" spans="1:14" x14ac:dyDescent="0.2">
      <c r="A33" s="23" t="s">
        <v>28</v>
      </c>
      <c r="B33" s="23"/>
      <c r="C33" s="35">
        <f>+'[2]TABLE 31'!E36</f>
        <v>9.1562632860510966</v>
      </c>
      <c r="D33" s="35">
        <f>+'[3]TABLE 32'!E36</f>
        <v>11.690262666727364</v>
      </c>
      <c r="E33" s="36">
        <f>+'[4]TABLE 35'!D35</f>
        <v>9.477220015462132</v>
      </c>
      <c r="F33" s="35">
        <f>+'[5]Table 33'!D36</f>
        <v>34.556574923547402</v>
      </c>
      <c r="G33" s="35">
        <f>+'[6]TABLE 34'!D36</f>
        <v>84.280936454849495</v>
      </c>
      <c r="H33" s="35">
        <f>(('[1]All Other Races'!AE31-'[1]All Other Races'!Z31)/'[1]All Other Races'!Z31)*100</f>
        <v>-8.626974483596598</v>
      </c>
      <c r="I33" s="31">
        <f>('[2]All Women'!AG31-'[2]All Women'!AB31)</f>
        <v>2369</v>
      </c>
      <c r="J33" s="21">
        <f>+'[3]All Men'!AG31-'[3]All Men'!AB31</f>
        <v>2568</v>
      </c>
      <c r="K33" s="31">
        <f>+'[4]All White'!AE31-'[4]All White'!Z31</f>
        <v>3555</v>
      </c>
      <c r="L33" s="21">
        <f>+'[5]All Black'!AE31-'[5]All Black'!Z31</f>
        <v>113</v>
      </c>
      <c r="M33" s="21">
        <f>+'[6]All Hispanic'!AE31-'[6]All Hispanic'!Z31</f>
        <v>756</v>
      </c>
      <c r="N33" s="21">
        <f>('[1]All Other Races'!AE31-'[1]All Other Races'!Z31)</f>
        <v>-426</v>
      </c>
    </row>
    <row r="34" spans="1:14" x14ac:dyDescent="0.2">
      <c r="A34" s="23" t="s">
        <v>29</v>
      </c>
      <c r="B34" s="23"/>
      <c r="C34" s="35">
        <f>+'[2]TABLE 31'!E37</f>
        <v>-1.7158638174574428</v>
      </c>
      <c r="D34" s="35">
        <f>+'[3]TABLE 32'!E37</f>
        <v>-4.8224099140633641</v>
      </c>
      <c r="E34" s="36">
        <f>+'[4]TABLE 35'!D36</f>
        <v>-11.689119170984457</v>
      </c>
      <c r="F34" s="35">
        <f>+'[5]Table 33'!D37</f>
        <v>-1.9109687396443167</v>
      </c>
      <c r="G34" s="35">
        <f>+'[6]TABLE 34'!D37</f>
        <v>31.025944665733661</v>
      </c>
      <c r="H34" s="35">
        <f>(('[1]All Other Races'!AE32-'[1]All Other Races'!Z32)/'[1]All Other Races'!Z32)*100</f>
        <v>-5.3228561667236081</v>
      </c>
      <c r="I34" s="31">
        <f>('[2]All Women'!AG32-'[2]All Women'!AB32)</f>
        <v>-1137</v>
      </c>
      <c r="J34" s="21">
        <f>+'[3]All Men'!AG32-'[3]All Men'!AB32</f>
        <v>-2615</v>
      </c>
      <c r="K34" s="31">
        <f>+'[4]All White'!AE32-'[4]All White'!Z32</f>
        <v>-7332</v>
      </c>
      <c r="L34" s="21">
        <f>+'[5]All Black'!AE32-'[5]All Black'!Z32</f>
        <v>-173</v>
      </c>
      <c r="M34" s="21">
        <f>+'[6]All Hispanic'!AE32-'[6]All Hispanic'!Z32</f>
        <v>5764</v>
      </c>
      <c r="N34" s="21">
        <f>('[1]All Other Races'!AE32-'[1]All Other Races'!Z32)</f>
        <v>-779</v>
      </c>
    </row>
    <row r="35" spans="1:14" x14ac:dyDescent="0.2">
      <c r="A35" s="22" t="s">
        <v>30</v>
      </c>
      <c r="B35" s="22"/>
      <c r="C35" s="39">
        <f>+'[2]TABLE 31'!E38</f>
        <v>7.5057253318229948</v>
      </c>
      <c r="D35" s="39">
        <f>+'[3]TABLE 32'!E38</f>
        <v>8.0823596699076727</v>
      </c>
      <c r="E35" s="40">
        <f>+'[4]TABLE 35'!D37</f>
        <v>-5.5609346170006759</v>
      </c>
      <c r="F35" s="39">
        <f>+'[5]Table 33'!D38</f>
        <v>10.950514453699167</v>
      </c>
      <c r="G35" s="39">
        <f>+'[6]TABLE 34'!D38</f>
        <v>21.335634872023313</v>
      </c>
      <c r="H35" s="39">
        <f>(('[1]All Other Races'!AE33-'[1]All Other Races'!Z33)/'[1]All Other Races'!Z33)*100</f>
        <v>14.061346399087189</v>
      </c>
      <c r="I35" s="32">
        <f>('[2]All Women'!AG33-'[2]All Women'!AB33)</f>
        <v>6096</v>
      </c>
      <c r="J35" s="22">
        <f>+'[3]All Men'!AG33-'[3]All Men'!AB33</f>
        <v>4946</v>
      </c>
      <c r="K35" s="32">
        <f>+'[4]All White'!AE33-'[4]All White'!Z33</f>
        <v>-3044</v>
      </c>
      <c r="L35" s="22">
        <f>+'[5]All Black'!AE33-'[5]All Black'!Z33</f>
        <v>447</v>
      </c>
      <c r="M35" s="22">
        <f>+'[6]All Hispanic'!AE33-'[6]All Hispanic'!Z33</f>
        <v>11495</v>
      </c>
      <c r="N35" s="22">
        <f>('[1]All Other Races'!AE33-'[1]All Other Races'!Z33)</f>
        <v>2095</v>
      </c>
    </row>
    <row r="36" spans="1:14" x14ac:dyDescent="0.2">
      <c r="A36" s="22" t="s">
        <v>31</v>
      </c>
      <c r="B36" s="22"/>
      <c r="C36" s="39">
        <f>+'[2]TABLE 31'!E39</f>
        <v>11.903458978233349</v>
      </c>
      <c r="D36" s="39">
        <f>+'[3]TABLE 32'!E39</f>
        <v>15.984455165801364</v>
      </c>
      <c r="E36" s="40">
        <f>+'[4]TABLE 35'!D38</f>
        <v>6.0584359782297339</v>
      </c>
      <c r="F36" s="39">
        <f>+'[5]Table 33'!D39</f>
        <v>36.491974473022623</v>
      </c>
      <c r="G36" s="39">
        <f>+'[6]TABLE 34'!D39</f>
        <v>80.258620689655174</v>
      </c>
      <c r="H36" s="39">
        <f>(('[1]All Other Races'!AE34-'[1]All Other Races'!Z34)/'[1]All Other Races'!Z34)*100</f>
        <v>1.9212179797003384</v>
      </c>
      <c r="I36" s="32">
        <f>('[2]All Women'!AG34-'[2]All Women'!AB34)</f>
        <v>14574</v>
      </c>
      <c r="J36" s="22">
        <f>+'[3]All Men'!AG34-'[3]All Men'!AB34</f>
        <v>15671</v>
      </c>
      <c r="K36" s="32">
        <f>+'[4]All White'!AE34-'[4]All White'!Z34</f>
        <v>9306</v>
      </c>
      <c r="L36" s="22">
        <f>+'[5]All Black'!AE34-'[5]All Black'!Z34</f>
        <v>1887</v>
      </c>
      <c r="M36" s="22">
        <f>+'[6]All Hispanic'!AE34-'[6]All Hispanic'!Z34</f>
        <v>10241</v>
      </c>
      <c r="N36" s="22">
        <f>('[1]All Other Races'!AE34-'[1]All Other Races'!Z34)</f>
        <v>318</v>
      </c>
    </row>
    <row r="37" spans="1:14" ht="14.25" x14ac:dyDescent="0.2">
      <c r="A37" s="22" t="s">
        <v>83</v>
      </c>
      <c r="B37" s="22"/>
      <c r="C37" s="39">
        <f>+'[2]TABLE 31'!E40</f>
        <v>0.26738710065412691</v>
      </c>
      <c r="D37" s="39">
        <f>+'[3]TABLE 32'!E40</f>
        <v>-0.32526731475797366</v>
      </c>
      <c r="E37" s="40">
        <f>+'[4]TABLE 35'!D39</f>
        <v>-7.462465311543844</v>
      </c>
      <c r="F37" s="39">
        <f>+'[5]Table 33'!D40</f>
        <v>10.319949811794228</v>
      </c>
      <c r="G37" s="39">
        <f>+'[6]TABLE 34'!D40</f>
        <v>58.915201114400141</v>
      </c>
      <c r="H37" s="39">
        <f>(('[1]All Other Races'!AE35-'[1]All Other Races'!Z35)/'[1]All Other Races'!Z35)*100</f>
        <v>-10.789980732177264</v>
      </c>
      <c r="I37" s="32">
        <f>('[2]All Women'!AG35-'[2]All Women'!AB35)</f>
        <v>289</v>
      </c>
      <c r="J37" s="22">
        <f>+'[3]All Men'!AG35-'[3]All Men'!AB35</f>
        <v>-355</v>
      </c>
      <c r="K37" s="32">
        <f>+'[4]All White'!AE35-'[4]All White'!Z35</f>
        <v>-12585</v>
      </c>
      <c r="L37" s="22">
        <f>+'[5]All Black'!AE35-'[5]All Black'!Z35</f>
        <v>329</v>
      </c>
      <c r="M37" s="22">
        <f>+'[6]All Hispanic'!AE35-'[6]All Hispanic'!Z35</f>
        <v>6767</v>
      </c>
      <c r="N37" s="22">
        <f>('[1]All Other Races'!AE35-'[1]All Other Races'!Z35)</f>
        <v>-1008</v>
      </c>
    </row>
    <row r="38" spans="1:14" x14ac:dyDescent="0.2">
      <c r="A38" s="22" t="s">
        <v>32</v>
      </c>
      <c r="B38" s="22"/>
      <c r="C38" s="39">
        <f>+'[2]TABLE 31'!E41</f>
        <v>-1.7178258259440415</v>
      </c>
      <c r="D38" s="39">
        <f>+'[3]TABLE 32'!E41</f>
        <v>2.7198031547959052</v>
      </c>
      <c r="E38" s="40">
        <f>+'[4]TABLE 35'!D40</f>
        <v>-7.9625865949867789</v>
      </c>
      <c r="F38" s="39">
        <f>+'[5]Table 33'!D41</f>
        <v>4.3478260869565215</v>
      </c>
      <c r="G38" s="39">
        <f>+'[6]TABLE 34'!D41</f>
        <v>45.695994463188853</v>
      </c>
      <c r="H38" s="39">
        <f>(('[1]All Other Races'!AE36-'[1]All Other Races'!Z36)/'[1]All Other Races'!Z36)*100</f>
        <v>-16.877548642665737</v>
      </c>
      <c r="I38" s="32">
        <f>('[2]All Women'!AG36-'[2]All Women'!AB36)</f>
        <v>-3491</v>
      </c>
      <c r="J38" s="22">
        <f>+'[3]All Men'!AG36-'[3]All Men'!AB36</f>
        <v>4333</v>
      </c>
      <c r="K38" s="32">
        <f>+'[4]All White'!AE36-'[4]All White'!Z36</f>
        <v>-18218</v>
      </c>
      <c r="L38" s="22">
        <f>+'[5]All Black'!AE36-'[5]All Black'!Z36</f>
        <v>618</v>
      </c>
      <c r="M38" s="22">
        <f>+'[6]All Hispanic'!AE36-'[6]All Hispanic'!Z36</f>
        <v>10564</v>
      </c>
      <c r="N38" s="22">
        <f>('[1]All Other Races'!AE36-'[1]All Other Races'!Z36)</f>
        <v>-7243</v>
      </c>
    </row>
    <row r="39" spans="1:14" x14ac:dyDescent="0.2">
      <c r="A39" s="26" t="s">
        <v>33</v>
      </c>
      <c r="B39" s="26"/>
      <c r="C39" s="41">
        <f>+'[2]TABLE 31'!E42</f>
        <v>3.0903201826580999</v>
      </c>
      <c r="D39" s="96">
        <f>+'[3]TABLE 32'!E42</f>
        <v>3.3093609308308487</v>
      </c>
      <c r="E39" s="112">
        <f>+'[4]TABLE 35'!D41</f>
        <v>-1.6361062646080917</v>
      </c>
      <c r="F39" s="41">
        <f>+'[5]Table 33'!D42</f>
        <v>33.769633507853399</v>
      </c>
      <c r="G39" s="41">
        <f>+'[6]TABLE 34'!D42</f>
        <v>51.991150442477874</v>
      </c>
      <c r="H39" s="41">
        <f>(('[1]All Other Races'!AE37-'[1]All Other Races'!Z37)/'[1]All Other Races'!Z37)*100</f>
        <v>-1.9230769230769231</v>
      </c>
      <c r="I39" s="33">
        <f>('[2]All Women'!AG37-'[2]All Women'!AB37)</f>
        <v>582</v>
      </c>
      <c r="J39" s="26">
        <f>+'[3]All Men'!AG37-'[3]All Men'!AB37</f>
        <v>566</v>
      </c>
      <c r="K39" s="33">
        <f>+'[4]All White'!AE37-'[4]All White'!Z37</f>
        <v>-497</v>
      </c>
      <c r="L39" s="26">
        <f>+'[5]All Black'!AE37-'[5]All Black'!Z37</f>
        <v>129</v>
      </c>
      <c r="M39" s="26">
        <f>+'[6]All Hispanic'!AE37-'[6]All Hispanic'!Z37</f>
        <v>940</v>
      </c>
      <c r="N39" s="26">
        <f>('[1]All Other Races'!AE37-'[1]All Other Races'!Z37)</f>
        <v>-20</v>
      </c>
    </row>
    <row r="40" spans="1:14" x14ac:dyDescent="0.2">
      <c r="A40" s="21" t="s">
        <v>34</v>
      </c>
      <c r="B40" s="21"/>
      <c r="C40" s="35">
        <f>+'[2]TABLE 31'!E43</f>
        <v>1.5172149030995199</v>
      </c>
      <c r="D40" s="35">
        <f>+'[3]TABLE 32'!E43</f>
        <v>4.2482953322508719</v>
      </c>
      <c r="E40" s="36">
        <f>+'[4]TABLE 35'!D42</f>
        <v>-2.2639868303930233</v>
      </c>
      <c r="F40" s="35">
        <f>+'[5]Table 33'!D43</f>
        <v>9.8393953915754029</v>
      </c>
      <c r="G40" s="35">
        <f>+'[6]TABLE 34'!D43</f>
        <v>40.431486362424849</v>
      </c>
      <c r="H40" s="35">
        <f>(('[1]All Other Races'!AE38-'[1]All Other Races'!Z38)/'[1]All Other Races'!Z38)*100</f>
        <v>2.3900599998896048</v>
      </c>
      <c r="I40" s="31">
        <f>('[2]All Women'!AG38-'[2]All Women'!AB38)</f>
        <v>38414</v>
      </c>
      <c r="J40" s="21">
        <f>+'[3]All Men'!AG38-'[3]All Men'!AB38</f>
        <v>81319</v>
      </c>
      <c r="K40" s="31">
        <f>+'[4]All White'!AE38-'[4]All White'!Z38</f>
        <v>-71267</v>
      </c>
      <c r="L40" s="21">
        <f>+'[5]All Black'!AE38-'[5]All Black'!Z38</f>
        <v>44760</v>
      </c>
      <c r="M40" s="21">
        <f>+'[6]All Hispanic'!AE38-'[6]All Hispanic'!Z38</f>
        <v>81915</v>
      </c>
      <c r="N40" s="21">
        <f>('[1]All Other Races'!AE38-'[1]All Other Races'!Z38)</f>
        <v>4330</v>
      </c>
    </row>
    <row r="41" spans="1:14" x14ac:dyDescent="0.2">
      <c r="A41" s="21" t="s">
        <v>23</v>
      </c>
      <c r="B41" s="21"/>
      <c r="C41" s="35"/>
      <c r="D41" s="35"/>
      <c r="E41" s="36"/>
      <c r="F41" s="35"/>
      <c r="G41" s="35"/>
      <c r="H41" s="35"/>
      <c r="I41" s="36">
        <f>(I40/I$6)*100</f>
        <v>10.086226815384292</v>
      </c>
      <c r="J41" s="35">
        <f t="shared" ref="J41" si="5">(J40/J$6)*100</f>
        <v>15.37139811125309</v>
      </c>
      <c r="K41" s="36">
        <f t="shared" ref="K41" si="6">(K40/K$6)*100</f>
        <v>18.147811450383621</v>
      </c>
      <c r="L41" s="35">
        <f t="shared" ref="L41" si="7">(L40/L$6)*100</f>
        <v>20.181798506655124</v>
      </c>
      <c r="M41" s="35">
        <f t="shared" ref="M41:N41" si="8">(M40/M$6)*100</f>
        <v>10.102361719183573</v>
      </c>
      <c r="N41" s="35">
        <f t="shared" si="8"/>
        <v>-20.445745585041081</v>
      </c>
    </row>
    <row r="42" spans="1:14" ht="14.25" x14ac:dyDescent="0.2">
      <c r="A42" s="22" t="s">
        <v>84</v>
      </c>
      <c r="B42" s="22"/>
      <c r="C42" s="39">
        <f>+'[2]TABLE 31'!E45</f>
        <v>-4.3044202581178599</v>
      </c>
      <c r="D42" s="39">
        <f>+'[3]TABLE 32'!E45</f>
        <v>-1.8727673030639886</v>
      </c>
      <c r="E42" s="40">
        <f>+'[4]TABLE 35'!D44</f>
        <v>-12.536165943347799</v>
      </c>
      <c r="F42" s="39">
        <f>+'[5]Table 33'!D45</f>
        <v>-8.6139305527018699</v>
      </c>
      <c r="G42" s="39">
        <f>+'[6]TABLE 34'!D45</f>
        <v>20.873805575298114</v>
      </c>
      <c r="H42" s="39">
        <f>(('[1]All Other Races'!AE40-'[1]All Other Races'!Z40)/'[1]All Other Races'!Z40)*100</f>
        <v>0.85276749074166758</v>
      </c>
      <c r="I42" s="32">
        <f>('[2]All Women'!AG40-'[2]All Women'!AB40)</f>
        <v>-21032</v>
      </c>
      <c r="J42" s="22">
        <f>+'[3]All Men'!AG40-'[3]All Men'!AB40</f>
        <v>-6941</v>
      </c>
      <c r="K42" s="32">
        <f>+'[4]All White'!AE40-'[4]All White'!Z40</f>
        <v>-64473</v>
      </c>
      <c r="L42" s="22">
        <f>+'[5]All Black'!AE40-'[5]All Black'!Z40</f>
        <v>-10481</v>
      </c>
      <c r="M42" s="22">
        <f>+'[6]All Hispanic'!AE40-'[6]All Hispanic'!Z40</f>
        <v>21146</v>
      </c>
      <c r="N42" s="22">
        <f>('[1]All Other Races'!AE40-'[1]All Other Races'!Z40)</f>
        <v>426</v>
      </c>
    </row>
    <row r="43" spans="1:14" x14ac:dyDescent="0.2">
      <c r="A43" s="22" t="s">
        <v>35</v>
      </c>
      <c r="B43" s="22"/>
      <c r="C43" s="39">
        <f>+'[2]TABLE 31'!E46</f>
        <v>10.567489264140214</v>
      </c>
      <c r="D43" s="39">
        <f>+'[3]TABLE 32'!E46</f>
        <v>10.529055805283281</v>
      </c>
      <c r="E43" s="40">
        <f>+'[4]TABLE 35'!D45</f>
        <v>1.8301884947473752</v>
      </c>
      <c r="F43" s="39">
        <f>+'[5]Table 33'!D46</f>
        <v>22.00919820468776</v>
      </c>
      <c r="G43" s="39">
        <f>+'[6]TABLE 34'!D46</f>
        <v>64.7109375</v>
      </c>
      <c r="H43" s="39">
        <f>(('[1]All Other Races'!AE41-'[1]All Other Races'!Z41)/'[1]All Other Races'!Z41)*100</f>
        <v>10.311983671882594</v>
      </c>
      <c r="I43" s="32">
        <f>('[2]All Women'!AG41-'[2]All Women'!AB41)</f>
        <v>23599</v>
      </c>
      <c r="J43" s="22">
        <f>+'[3]All Men'!AG41-'[3]All Men'!AB41</f>
        <v>18809</v>
      </c>
      <c r="K43" s="32">
        <f>+'[4]All White'!AE41-'[4]All White'!Z41</f>
        <v>5615</v>
      </c>
      <c r="L43" s="22">
        <f>+'[5]All Black'!AE41-'[5]All Black'!Z41</f>
        <v>7944</v>
      </c>
      <c r="M43" s="22">
        <f>+'[6]All Hispanic'!AE41-'[6]All Hispanic'!Z41</f>
        <v>8283</v>
      </c>
      <c r="N43" s="22">
        <f>('[1]All Other Races'!AE41-'[1]All Other Races'!Z41)</f>
        <v>1061</v>
      </c>
    </row>
    <row r="44" spans="1:14" x14ac:dyDescent="0.2">
      <c r="A44" s="22" t="s">
        <v>36</v>
      </c>
      <c r="B44" s="22"/>
      <c r="C44" s="39">
        <f>+'[2]TABLE 31'!E47</f>
        <v>19.289047344413568</v>
      </c>
      <c r="D44" s="39">
        <f>+'[3]TABLE 32'!E47</f>
        <v>17.126889633267957</v>
      </c>
      <c r="E44" s="40">
        <f>+'[4]TABLE 35'!D46</f>
        <v>18.219825815895614</v>
      </c>
      <c r="F44" s="39">
        <f>+'[5]Table 33'!D47</f>
        <v>216.38680560164599</v>
      </c>
      <c r="G44" s="39">
        <f>+'[6]TABLE 34'!D47</f>
        <v>148.94883947016649</v>
      </c>
      <c r="H44" s="39">
        <f>(('[1]All Other Races'!AE42-'[1]All Other Races'!Z42)/'[1]All Other Races'!Z42)*100</f>
        <v>39.757834757834758</v>
      </c>
      <c r="I44" s="32">
        <f>('[2]All Women'!AG42-'[2]All Women'!AB42)</f>
        <v>33111</v>
      </c>
      <c r="J44" s="22">
        <f>+'[3]All Men'!AG42-'[3]All Men'!AB42</f>
        <v>19736</v>
      </c>
      <c r="K44" s="32">
        <f>+'[4]All White'!AE42-'[4]All White'!Z42</f>
        <v>34602</v>
      </c>
      <c r="L44" s="22">
        <f>+'[5]All Black'!AE42-'[5]All Black'!Z42</f>
        <v>32603</v>
      </c>
      <c r="M44" s="22">
        <f>+'[6]All Hispanic'!AE42-'[6]All Hispanic'!Z42</f>
        <v>12257</v>
      </c>
      <c r="N44" s="22">
        <f>('[1]All Other Races'!AE42-'[1]All Other Races'!Z42)</f>
        <v>2791</v>
      </c>
    </row>
    <row r="45" spans="1:14" x14ac:dyDescent="0.2">
      <c r="A45" s="22" t="s">
        <v>37</v>
      </c>
      <c r="B45" s="22"/>
      <c r="C45" s="39">
        <f>+'[2]TABLE 31'!E48</f>
        <v>7.1956972501154457</v>
      </c>
      <c r="D45" s="39">
        <f>+'[3]TABLE 32'!E48</f>
        <v>9.5527950310559007</v>
      </c>
      <c r="E45" s="40">
        <f>+'[4]TABLE 35'!D47</f>
        <v>1.3347064881565396</v>
      </c>
      <c r="F45" s="39">
        <f>+'[5]Table 33'!D48</f>
        <v>29.044269755895741</v>
      </c>
      <c r="G45" s="39">
        <f>+'[6]TABLE 34'!D48</f>
        <v>68.133442488743341</v>
      </c>
      <c r="H45" s="39">
        <f>(('[1]All Other Races'!AE43-'[1]All Other Races'!Z43)/'[1]All Other Races'!Z43)*100</f>
        <v>2.9532304725168759</v>
      </c>
      <c r="I45" s="32">
        <f>('[2]All Women'!AG43-'[2]All Women'!AB43)</f>
        <v>7947</v>
      </c>
      <c r="J45" s="22">
        <f>+'[3]All Men'!AG43-'[3]All Men'!AB43</f>
        <v>8459</v>
      </c>
      <c r="K45" s="32">
        <f>+'[4]All White'!AE43-'[4]All White'!Z43</f>
        <v>1944</v>
      </c>
      <c r="L45" s="22">
        <f>+'[5]All Black'!AE43-'[5]All Black'!Z43</f>
        <v>3510</v>
      </c>
      <c r="M45" s="22">
        <f>+'[6]All Hispanic'!AE43-'[6]All Hispanic'!Z43</f>
        <v>6658</v>
      </c>
      <c r="N45" s="22">
        <f>('[1]All Other Races'!AE43-'[1]All Other Races'!Z43)</f>
        <v>245</v>
      </c>
    </row>
    <row r="46" spans="1:14" x14ac:dyDescent="0.2">
      <c r="A46" s="23" t="s">
        <v>38</v>
      </c>
      <c r="B46" s="23"/>
      <c r="C46" s="35">
        <f>+'[2]TABLE 31'!E49</f>
        <v>-3.3496391989405692</v>
      </c>
      <c r="D46" s="35">
        <f>+'[3]TABLE 32'!E49</f>
        <v>1.1269886735339776</v>
      </c>
      <c r="E46" s="36">
        <f>+'[4]TABLE 35'!D48</f>
        <v>-5.175383841703483</v>
      </c>
      <c r="F46" s="35">
        <f>+'[5]Table 33'!D49</f>
        <v>2.1883452176051144</v>
      </c>
      <c r="G46" s="35">
        <f>+'[6]TABLE 34'!D49</f>
        <v>29.632773156792847</v>
      </c>
      <c r="H46" s="35">
        <f>(('[1]All Other Races'!AE44-'[1]All Other Races'!Z44)/'[1]All Other Races'!Z44)*100</f>
        <v>-1.5982173729301934</v>
      </c>
      <c r="I46" s="31">
        <f>('[2]All Women'!AG44-'[2]All Women'!AB44)</f>
        <v>-12394</v>
      </c>
      <c r="J46" s="21">
        <f>+'[3]All Men'!AG44-'[3]All Men'!AB44</f>
        <v>3187</v>
      </c>
      <c r="K46" s="31">
        <f>+'[4]All White'!AE44-'[4]All White'!Z44</f>
        <v>-23464</v>
      </c>
      <c r="L46" s="21">
        <f>+'[5]All Black'!AE44-'[5]All Black'!Z44</f>
        <v>1780</v>
      </c>
      <c r="M46" s="21">
        <f>+'[6]All Hispanic'!AE44-'[6]All Hispanic'!Z44</f>
        <v>5237</v>
      </c>
      <c r="N46" s="21">
        <f>('[1]All Other Races'!AE44-'[1]All Other Races'!Z44)</f>
        <v>-416</v>
      </c>
    </row>
    <row r="47" spans="1:14" ht="14.25" x14ac:dyDescent="0.2">
      <c r="A47" s="23" t="s">
        <v>85</v>
      </c>
      <c r="B47" s="23"/>
      <c r="C47" s="35">
        <f>+'[2]TABLE 31'!E50</f>
        <v>-17.159956789689126</v>
      </c>
      <c r="D47" s="35">
        <f>+'[3]TABLE 32'!E50</f>
        <v>-7.7470108471135353</v>
      </c>
      <c r="E47" s="36">
        <f>+'[4]TABLE 35'!D49</f>
        <v>-13.949177938097607</v>
      </c>
      <c r="F47" s="35">
        <f>+'[5]Table 33'!D50</f>
        <v>-29.596897077157504</v>
      </c>
      <c r="G47" s="35">
        <f>+'[6]TABLE 34'!D50</f>
        <v>50.235719767569343</v>
      </c>
      <c r="H47" s="35">
        <f>(('[1]All Other Races'!AE45-'[1]All Other Races'!Z45)/'[1]All Other Races'!Z45)*100</f>
        <v>-6.1554836134640123</v>
      </c>
      <c r="I47" s="31">
        <f>('[2]All Women'!AG45-'[2]All Women'!AB45)</f>
        <v>-41460</v>
      </c>
      <c r="J47" s="21">
        <f>+'[3]All Men'!AG45-'[3]All Men'!AB45</f>
        <v>-13127</v>
      </c>
      <c r="K47" s="31">
        <f>+'[4]All White'!AE45-'[4]All White'!Z45</f>
        <v>-41242</v>
      </c>
      <c r="L47" s="21">
        <f>+'[5]All Black'!AE45-'[5]All Black'!Z45</f>
        <v>-10683</v>
      </c>
      <c r="M47" s="21">
        <f>+'[6]All Hispanic'!AE45-'[6]All Hispanic'!Z45</f>
        <v>4582</v>
      </c>
      <c r="N47" s="21">
        <f>('[1]All Other Races'!AE45-'[1]All Other Races'!Z45)</f>
        <v>-1388</v>
      </c>
    </row>
    <row r="48" spans="1:14" ht="14.25" x14ac:dyDescent="0.2">
      <c r="A48" s="23" t="s">
        <v>86</v>
      </c>
      <c r="B48" s="23"/>
      <c r="C48" s="35">
        <f>+'[2]TABLE 31'!E51</f>
        <v>4.6635354213112272</v>
      </c>
      <c r="D48" s="35">
        <f>+'[3]TABLE 32'!E51</f>
        <v>10.853425551981815</v>
      </c>
      <c r="E48" s="36">
        <f>+'[4]TABLE 35'!D50</f>
        <v>3.3956606721264389</v>
      </c>
      <c r="F48" s="35">
        <f>+'[5]Table 33'!D51</f>
        <v>14.763586840873302</v>
      </c>
      <c r="G48" s="35">
        <f>+'[6]TABLE 34'!D51</f>
        <v>37.700258397932821</v>
      </c>
      <c r="H48" s="35">
        <f>(('[1]All Other Races'!AE46-'[1]All Other Races'!Z46)/'[1]All Other Races'!Z46)*100</f>
        <v>9.2553441390650697</v>
      </c>
      <c r="I48" s="31">
        <f>('[2]All Women'!AG46-'[2]All Women'!AB46)</f>
        <v>10773</v>
      </c>
      <c r="J48" s="21">
        <f>+'[3]All Men'!AG46-'[3]All Men'!AB46</f>
        <v>17952</v>
      </c>
      <c r="K48" s="31">
        <f>+'[4]All White'!AE46-'[4]All White'!Z46</f>
        <v>9694</v>
      </c>
      <c r="L48" s="21">
        <f>+'[5]All Black'!AE46-'[5]All Black'!Z46</f>
        <v>6938</v>
      </c>
      <c r="M48" s="21">
        <f>+'[6]All Hispanic'!AE46-'[6]All Hispanic'!Z46</f>
        <v>4377</v>
      </c>
      <c r="N48" s="21">
        <f>('[1]All Other Races'!AE46-'[1]All Other Races'!Z46)</f>
        <v>1182</v>
      </c>
    </row>
    <row r="49" spans="1:14" x14ac:dyDescent="0.2">
      <c r="A49" s="23" t="s">
        <v>39</v>
      </c>
      <c r="B49" s="23"/>
      <c r="C49" s="35">
        <f>+'[2]TABLE 31'!E52</f>
        <v>7.5852372583479797</v>
      </c>
      <c r="D49" s="35">
        <f>+'[3]TABLE 32'!E52</f>
        <v>3.5224916993915696</v>
      </c>
      <c r="E49" s="36">
        <f>+'[4]TABLE 35'!D51</f>
        <v>-2.3602684971564747</v>
      </c>
      <c r="F49" s="35">
        <f>+'[5]Table 33'!D52</f>
        <v>23.920157068062828</v>
      </c>
      <c r="G49" s="35">
        <f>+'[6]TABLE 34'!D52</f>
        <v>72.495344506517682</v>
      </c>
      <c r="H49" s="35">
        <f>(('[1]All Other Races'!AE47-'[1]All Other Races'!Z47)/'[1]All Other Races'!Z47)*100</f>
        <v>3.3534540576794098</v>
      </c>
      <c r="I49" s="31">
        <f>('[2]All Women'!AG47-'[2]All Women'!AB47)</f>
        <v>5395</v>
      </c>
      <c r="J49" s="21">
        <f>+'[3]All Men'!AG47-'[3]All Men'!AB47</f>
        <v>2090</v>
      </c>
      <c r="K49" s="31">
        <f>+'[4]All White'!AE47-'[4]All White'!Z47</f>
        <v>-2486</v>
      </c>
      <c r="L49" s="21">
        <f>+'[5]All Black'!AE47-'[5]All Black'!Z47</f>
        <v>1462</v>
      </c>
      <c r="M49" s="21">
        <f>+'[6]All Hispanic'!AE47-'[6]All Hispanic'!Z47</f>
        <v>3893</v>
      </c>
      <c r="N49" s="21">
        <f>('[1]All Other Races'!AE47-'[1]All Other Races'!Z47)</f>
        <v>150</v>
      </c>
    </row>
    <row r="50" spans="1:14" x14ac:dyDescent="0.2">
      <c r="A50" s="22" t="s">
        <v>40</v>
      </c>
      <c r="B50" s="22"/>
      <c r="C50" s="39">
        <f>+'[2]TABLE 31'!E53</f>
        <v>5.2947577770272805</v>
      </c>
      <c r="D50" s="39">
        <f>+'[3]TABLE 32'!E53</f>
        <v>9.4213469486992469</v>
      </c>
      <c r="E50" s="40">
        <f>+'[4]TABLE 35'!D52</f>
        <v>1.4531201453120146</v>
      </c>
      <c r="F50" s="39">
        <f>+'[5]Table 33'!D53</f>
        <v>69.263607257203844</v>
      </c>
      <c r="G50" s="39">
        <f>+'[6]TABLE 34'!D53</f>
        <v>121.2171052631579</v>
      </c>
      <c r="H50" s="39">
        <f>(('[1]All Other Races'!AE48-'[1]All Other Races'!Z48)/'[1]All Other Races'!Z48)*100</f>
        <v>-13.357103675260559</v>
      </c>
      <c r="I50" s="32">
        <f>('[2]All Women'!AG48-'[2]All Women'!AB48)</f>
        <v>1411</v>
      </c>
      <c r="J50" s="22">
        <f>+'[3]All Men'!AG48-'[3]All Men'!AB48</f>
        <v>2325</v>
      </c>
      <c r="K50" s="32">
        <f>+'[4]All White'!AE48-'[4]All White'!Z48</f>
        <v>608</v>
      </c>
      <c r="L50" s="22">
        <f>+'[5]All Black'!AE48-'[5]All Black'!Z48</f>
        <v>649</v>
      </c>
      <c r="M50" s="22">
        <f>+'[6]All Hispanic'!AE48-'[6]All Hispanic'!Z48</f>
        <v>737</v>
      </c>
      <c r="N50" s="22">
        <f>('[1]All Other Races'!AE48-'[1]All Other Races'!Z48)</f>
        <v>-487</v>
      </c>
    </row>
    <row r="51" spans="1:14" x14ac:dyDescent="0.2">
      <c r="A51" s="22" t="s">
        <v>41</v>
      </c>
      <c r="B51" s="22"/>
      <c r="C51" s="39">
        <f>+'[2]TABLE 31'!E54</f>
        <v>6.569455727051178</v>
      </c>
      <c r="D51" s="39">
        <f>+'[3]TABLE 32'!E54</f>
        <v>6.965193379882864</v>
      </c>
      <c r="E51" s="40">
        <f>+'[4]TABLE 35'!D53</f>
        <v>1.2680160183394815</v>
      </c>
      <c r="F51" s="39">
        <f>+'[5]Table 33'!D54</f>
        <v>7.9244513547268882</v>
      </c>
      <c r="G51" s="39">
        <f>+'[6]TABLE 34'!D54</f>
        <v>48.966105308036667</v>
      </c>
      <c r="H51" s="39">
        <f>(('[1]All Other Races'!AE49-'[1]All Other Races'!Z49)/'[1]All Other Races'!Z49)*100</f>
        <v>5.0442795595978938</v>
      </c>
      <c r="I51" s="32">
        <f>('[2]All Women'!AG49-'[2]All Women'!AB49)</f>
        <v>24261</v>
      </c>
      <c r="J51" s="22">
        <f>+'[3]All Men'!AG49-'[3]All Men'!AB49</f>
        <v>19801</v>
      </c>
      <c r="K51" s="32">
        <f>+'[4]All White'!AE49-'[4]All White'!Z49</f>
        <v>6184</v>
      </c>
      <c r="L51" s="22">
        <f>+'[5]All Black'!AE49-'[5]All Black'!Z49</f>
        <v>6218</v>
      </c>
      <c r="M51" s="22">
        <f>+'[6]All Hispanic'!AE49-'[6]All Hispanic'!Z49</f>
        <v>6891</v>
      </c>
      <c r="N51" s="22">
        <f>('[1]All Other Races'!AE49-'[1]All Other Races'!Z49)</f>
        <v>843</v>
      </c>
    </row>
    <row r="52" spans="1:14" x14ac:dyDescent="0.2">
      <c r="A52" s="22" t="s">
        <v>42</v>
      </c>
      <c r="B52" s="22"/>
      <c r="C52" s="39">
        <f>+'[2]TABLE 31'!E55</f>
        <v>7.2982066668979151</v>
      </c>
      <c r="D52" s="39">
        <f>+'[3]TABLE 32'!E55</f>
        <v>11.940781864445986</v>
      </c>
      <c r="E52" s="40">
        <f>+'[4]TABLE 35'!D54</f>
        <v>7.8894117073408587</v>
      </c>
      <c r="F52" s="39">
        <f>+'[5]Table 33'!D55</f>
        <v>136.31840796019901</v>
      </c>
      <c r="G52" s="39">
        <f>+'[6]TABLE 34'!D55</f>
        <v>159.8603839441536</v>
      </c>
      <c r="H52" s="39">
        <f>(('[1]All Other Races'!AE50-'[1]All Other Races'!Z50)/'[1]All Other Races'!Z50)*100</f>
        <v>-2.7935723114956739</v>
      </c>
      <c r="I52" s="32">
        <f>('[2]All Women'!AG50-'[2]All Women'!AB50)</f>
        <v>2104</v>
      </c>
      <c r="J52" s="22">
        <f>+'[3]All Men'!AG50-'[3]All Men'!AB50</f>
        <v>2581</v>
      </c>
      <c r="K52" s="32">
        <f>+'[4]All White'!AE50-'[4]All White'!Z50</f>
        <v>3236</v>
      </c>
      <c r="L52" s="22">
        <f>+'[5]All Black'!AE50-'[5]All Black'!Z50</f>
        <v>1096</v>
      </c>
      <c r="M52" s="22">
        <f>+'[6]All Hispanic'!AE50-'[6]All Hispanic'!Z50</f>
        <v>916</v>
      </c>
      <c r="N52" s="22">
        <f>('[1]All Other Races'!AE50-'[1]All Other Races'!Z50)</f>
        <v>-113</v>
      </c>
    </row>
    <row r="53" spans="1:14" x14ac:dyDescent="0.2">
      <c r="A53" s="22" t="s">
        <v>43</v>
      </c>
      <c r="B53" s="22"/>
      <c r="C53" s="39">
        <f>+'[2]TABLE 31'!E56</f>
        <v>2.3575155528797911</v>
      </c>
      <c r="D53" s="39">
        <f>+'[3]TABLE 32'!E56</f>
        <v>4.1984956530233468</v>
      </c>
      <c r="E53" s="112">
        <f>+'[4]TABLE 35'!D55</f>
        <v>-0.52884427049761218</v>
      </c>
      <c r="F53" s="41">
        <f>+'[5]Table 33'!D56</f>
        <v>19.358527836980819</v>
      </c>
      <c r="G53" s="41">
        <f>+'[6]TABLE 34'!D56</f>
        <v>60.493504228790648</v>
      </c>
      <c r="H53" s="41">
        <f>(('[1]All Other Races'!AE51-'[1]All Other Races'!Z51)/'[1]All Other Races'!Z51)*100</f>
        <v>0.23403978676374984</v>
      </c>
      <c r="I53" s="33">
        <f>('[2]All Women'!AG51-'[2]All Women'!AB51)</f>
        <v>4699</v>
      </c>
      <c r="J53" s="26">
        <f>+'[3]All Men'!AG51-'[3]All Men'!AB51</f>
        <v>6447</v>
      </c>
      <c r="K53" s="33">
        <f>+'[4]All White'!AE51-'[4]All White'!Z51</f>
        <v>-1485</v>
      </c>
      <c r="L53" s="26">
        <f>+'[5]All Black'!AE51-'[5]All Black'!Z51</f>
        <v>3724</v>
      </c>
      <c r="M53" s="26">
        <f>+'[6]All Hispanic'!AE51-'[6]All Hispanic'!Z51</f>
        <v>6938</v>
      </c>
      <c r="N53" s="26">
        <f>('[1]All Other Races'!AE51-'[1]All Other Races'!Z51)</f>
        <v>36</v>
      </c>
    </row>
    <row r="54" spans="1:14" x14ac:dyDescent="0.2">
      <c r="A54" s="27" t="s">
        <v>44</v>
      </c>
      <c r="B54" s="27"/>
      <c r="C54" s="42">
        <f>+'[2]TABLE 31'!E57</f>
        <v>2.5112730493598518</v>
      </c>
      <c r="D54" s="42">
        <f>+'[3]TABLE 32'!E57</f>
        <v>6.033218591297099</v>
      </c>
      <c r="E54" s="36">
        <f>+'[4]TABLE 35'!D56</f>
        <v>-4.1322572888609601</v>
      </c>
      <c r="F54" s="94">
        <f>+'[5]Table 33'!D57</f>
        <v>9.2619135014828142</v>
      </c>
      <c r="G54" s="94">
        <f>+'[6]TABLE 34'!D57</f>
        <v>43.35186259463508</v>
      </c>
      <c r="H54" s="35">
        <f>(('[1]All Other Races'!AE52-'[1]All Other Races'!Z52)/'[1]All Other Races'!Z52)*100</f>
        <v>12.314633299879002</v>
      </c>
      <c r="I54" s="31">
        <f>('[2]All Women'!AG52-'[2]All Women'!AB52)</f>
        <v>47405</v>
      </c>
      <c r="J54" s="21">
        <f>+'[3]All Men'!AG52-'[3]All Men'!AB52</f>
        <v>85987</v>
      </c>
      <c r="K54" s="31">
        <f>+'[4]All White'!AE52-'[4]All White'!Z52</f>
        <v>-81802</v>
      </c>
      <c r="L54" s="21">
        <f>+'[5]All Black'!AE52-'[5]All Black'!Z52</f>
        <v>31793</v>
      </c>
      <c r="M54" s="21">
        <f>+'[6]All Hispanic'!AE52-'[6]All Hispanic'!Z52</f>
        <v>118074</v>
      </c>
      <c r="N54" s="21">
        <f>('[1]All Other Races'!AE52-'[1]All Other Races'!Z52)</f>
        <v>26258</v>
      </c>
    </row>
    <row r="55" spans="1:14" x14ac:dyDescent="0.2">
      <c r="A55" s="23" t="s">
        <v>23</v>
      </c>
      <c r="B55" s="23"/>
      <c r="C55" s="35"/>
      <c r="D55" s="35"/>
      <c r="E55" s="36"/>
      <c r="F55" s="35"/>
      <c r="G55" s="35"/>
      <c r="H55" s="35"/>
      <c r="I55" s="36">
        <f>(I54/I$6)*100</f>
        <v>12.446961581280064</v>
      </c>
      <c r="J55" s="35">
        <f t="shared" ref="J55" si="9">(J54/J$6)*100</f>
        <v>16.253771066937855</v>
      </c>
      <c r="K55" s="36">
        <f t="shared" ref="K55" si="10">(K54/K$6)*100</f>
        <v>20.830500403612909</v>
      </c>
      <c r="L55" s="35">
        <f t="shared" ref="L55" si="11">(L54/L$6)*100</f>
        <v>14.335118854380838</v>
      </c>
      <c r="M55" s="35">
        <f t="shared" ref="M55:N55" si="12">(M54/M$6)*100</f>
        <v>14.561756181784546</v>
      </c>
      <c r="N55" s="35">
        <f t="shared" si="12"/>
        <v>-123.9871564831429</v>
      </c>
    </row>
    <row r="56" spans="1:14" ht="14.25" x14ac:dyDescent="0.2">
      <c r="A56" s="22" t="s">
        <v>87</v>
      </c>
      <c r="B56" s="22"/>
      <c r="C56" s="39">
        <f>+'[2]TABLE 31'!E59</f>
        <v>7.6190655578681685</v>
      </c>
      <c r="D56" s="39">
        <f>+'[3]TABLE 32'!E59</f>
        <v>9.1259920253343072</v>
      </c>
      <c r="E56" s="40">
        <f>+'[4]TABLE 35'!D58</f>
        <v>-2.0046273913944335</v>
      </c>
      <c r="F56" s="39">
        <f>+'[5]Table 33'!D59</f>
        <v>19.194010831474991</v>
      </c>
      <c r="G56" s="39">
        <f>+'[6]TABLE 34'!D59</f>
        <v>51.342239980022477</v>
      </c>
      <c r="H56" s="39">
        <f>(('[1]All Other Races'!AE54-'[1]All Other Races'!Z54)/'[1]All Other Races'!Z54)*100</f>
        <v>16.800878477306004</v>
      </c>
      <c r="I56" s="32">
        <f>('[2]All Women'!AG54-'[2]All Women'!AB54)</f>
        <v>8090</v>
      </c>
      <c r="J56" s="22">
        <f>+'[3]All Men'!AG54-'[3]All Men'!AB54</f>
        <v>7118</v>
      </c>
      <c r="K56" s="32">
        <f>+'[4]All White'!AE54-'[4]All White'!Z54</f>
        <v>-2322</v>
      </c>
      <c r="L56" s="22">
        <f>+'[5]All Black'!AE54-'[5]All Black'!Z54</f>
        <v>3615</v>
      </c>
      <c r="M56" s="22">
        <f>+'[6]All Hispanic'!AE54-'[6]All Hispanic'!Z54</f>
        <v>8224</v>
      </c>
      <c r="N56" s="22">
        <f>('[1]All Other Races'!AE54-'[1]All Other Races'!Z54)</f>
        <v>1377</v>
      </c>
    </row>
    <row r="57" spans="1:14" x14ac:dyDescent="0.2">
      <c r="A57" s="22" t="s">
        <v>45</v>
      </c>
      <c r="B57" s="22"/>
      <c r="C57" s="39">
        <f>+'[2]TABLE 31'!E60</f>
        <v>3.2077508094676341</v>
      </c>
      <c r="D57" s="39">
        <f>+'[3]TABLE 32'!E60</f>
        <v>6.3494902521910213</v>
      </c>
      <c r="E57" s="40">
        <f>+'[4]TABLE 35'!D59</f>
        <v>3.1992533831077927</v>
      </c>
      <c r="F57" s="39">
        <f>+'[5]Table 33'!D60</f>
        <v>53.301511535401744</v>
      </c>
      <c r="G57" s="39">
        <f>+'[6]TABLE 34'!D60</f>
        <v>73.200442967884825</v>
      </c>
      <c r="H57" s="39">
        <f>(('[1]All Other Races'!AE55-'[1]All Other Races'!Z55)/'[1]All Other Races'!Z55)*100</f>
        <v>4.7642928786359073</v>
      </c>
      <c r="I57" s="32">
        <f>('[2]All Women'!AG55-'[2]All Women'!AB55)</f>
        <v>1278</v>
      </c>
      <c r="J57" s="22">
        <f>+'[3]All Men'!AG55-'[3]All Men'!AB55</f>
        <v>1775</v>
      </c>
      <c r="K57" s="32">
        <f>+'[4]All White'!AE55-'[4]All White'!Z55</f>
        <v>1714</v>
      </c>
      <c r="L57" s="22">
        <f>+'[5]All Black'!AE55-'[5]All Black'!Z55</f>
        <v>670</v>
      </c>
      <c r="M57" s="22">
        <f>+'[6]All Hispanic'!AE55-'[6]All Hispanic'!Z55</f>
        <v>661</v>
      </c>
      <c r="N57" s="22">
        <f>('[1]All Other Races'!AE55-'[1]All Other Races'!Z55)</f>
        <v>95</v>
      </c>
    </row>
    <row r="58" spans="1:14" ht="14.25" x14ac:dyDescent="0.2">
      <c r="A58" s="22" t="s">
        <v>88</v>
      </c>
      <c r="B58" s="22"/>
      <c r="C58" s="39">
        <f>+'[2]TABLE 31'!E61</f>
        <v>6.3132847677270565</v>
      </c>
      <c r="D58" s="39">
        <f>+'[3]TABLE 32'!E61</f>
        <v>9.1036167269944972</v>
      </c>
      <c r="E58" s="40">
        <f>+'[4]TABLE 35'!D60</f>
        <v>0.70577285101439546</v>
      </c>
      <c r="F58" s="39">
        <f>+'[5]Table 33'!D61</f>
        <v>16.6823087752229</v>
      </c>
      <c r="G58" s="39">
        <f>+'[6]TABLE 34'!D61</f>
        <v>56.674560216508794</v>
      </c>
      <c r="H58" s="39">
        <f>(('[1]All Other Races'!AE56-'[1]All Other Races'!Z56)/'[1]All Other Races'!Z56)*100</f>
        <v>10.616054760423149</v>
      </c>
      <c r="I58" s="32">
        <f>('[2]All Women'!AG56-'[2]All Women'!AB56)</f>
        <v>17246</v>
      </c>
      <c r="J58" s="22">
        <f>+'[3]All Men'!AG56-'[3]All Men'!AB56</f>
        <v>18561</v>
      </c>
      <c r="K58" s="32">
        <f>+'[4]All White'!AE56-'[4]All White'!Z56</f>
        <v>2017</v>
      </c>
      <c r="L58" s="22">
        <f>+'[5]All Black'!AE56-'[5]All Black'!Z56</f>
        <v>5688</v>
      </c>
      <c r="M58" s="22">
        <f>+'[6]All Hispanic'!AE56-'[6]All Hispanic'!Z56</f>
        <v>16753</v>
      </c>
      <c r="N58" s="22">
        <f>('[1]All Other Races'!AE56-'[1]All Other Races'!Z56)</f>
        <v>3412</v>
      </c>
    </row>
    <row r="59" spans="1:14" x14ac:dyDescent="0.2">
      <c r="A59" s="22" t="s">
        <v>46</v>
      </c>
      <c r="B59" s="22"/>
      <c r="C59" s="39">
        <f>+'[2]TABLE 31'!E62</f>
        <v>29.086387560963832</v>
      </c>
      <c r="D59" s="39">
        <f>+'[3]TABLE 32'!E62</f>
        <v>28.541275023910824</v>
      </c>
      <c r="E59" s="40">
        <f>+'[4]TABLE 35'!D61</f>
        <v>6.5321030372933491</v>
      </c>
      <c r="F59" s="39">
        <f>+'[5]Table 33'!D62</f>
        <v>150.23885350318471</v>
      </c>
      <c r="G59" s="39">
        <f>+'[6]TABLE 34'!D62</f>
        <v>71.735241502683365</v>
      </c>
      <c r="H59" s="39">
        <f>(('[1]All Other Races'!AE57-'[1]All Other Races'!Z57)/'[1]All Other Races'!Z57)*100</f>
        <v>22.053789731051346</v>
      </c>
      <c r="I59" s="32">
        <f>('[2]All Women'!AG57-'[2]All Women'!AB57)</f>
        <v>12047</v>
      </c>
      <c r="J59" s="22">
        <f>+'[3]All Men'!AG57-'[3]All Men'!AB57</f>
        <v>8654</v>
      </c>
      <c r="K59" s="32">
        <f>+'[4]All White'!AE57-'[4]All White'!Z57</f>
        <v>3398</v>
      </c>
      <c r="L59" s="22">
        <f>+'[5]All Black'!AE57-'[5]All Black'!Z57</f>
        <v>1887</v>
      </c>
      <c r="M59" s="22">
        <f>+'[6]All Hispanic'!AE57-'[6]All Hispanic'!Z57</f>
        <v>1203</v>
      </c>
      <c r="N59" s="22">
        <f>('[1]All Other Races'!AE57-'[1]All Other Races'!Z57)</f>
        <v>451</v>
      </c>
    </row>
    <row r="60" spans="1:14" x14ac:dyDescent="0.2">
      <c r="A60" s="23" t="s">
        <v>47</v>
      </c>
      <c r="B60" s="23"/>
      <c r="C60" s="35">
        <f>+'[2]TABLE 31'!E63</f>
        <v>4.65188871693866</v>
      </c>
      <c r="D60" s="35">
        <f>+'[3]TABLE 32'!E63</f>
        <v>8.8657062790086698</v>
      </c>
      <c r="E60" s="36">
        <f>+'[4]TABLE 35'!D62</f>
        <v>-5.2054794520547949</v>
      </c>
      <c r="F60" s="35">
        <f>+'[5]Table 33'!D63</f>
        <v>12.354096626751785</v>
      </c>
      <c r="G60" s="94">
        <f>+'[6]TABLE 34'!D63</f>
        <v>35.06505256681686</v>
      </c>
      <c r="H60" s="35">
        <f>(('[1]All Other Races'!AE58-'[1]All Other Races'!Z58)/'[1]All Other Races'!Z58)*100</f>
        <v>8.2005302195347163</v>
      </c>
      <c r="I60" s="31">
        <f>('[2]All Women'!AG58-'[2]All Women'!AB58)</f>
        <v>10581</v>
      </c>
      <c r="J60" s="21">
        <f>+'[3]All Men'!AG58-'[3]All Men'!AB58</f>
        <v>16198</v>
      </c>
      <c r="K60" s="31">
        <f>+'[4]All White'!AE58-'[4]All White'!Z58</f>
        <v>-11267</v>
      </c>
      <c r="L60" s="21">
        <f>+'[5]All Black'!AE58-'[5]All Black'!Z58</f>
        <v>6541</v>
      </c>
      <c r="M60" s="21">
        <f>+'[6]All Hispanic'!AE58-'[6]All Hispanic'!Z58</f>
        <v>19378</v>
      </c>
      <c r="N60" s="21">
        <f>('[1]All Other Races'!AE58-'[1]All Other Races'!Z58)</f>
        <v>2753</v>
      </c>
    </row>
    <row r="61" spans="1:14" ht="14.25" x14ac:dyDescent="0.2">
      <c r="A61" s="23" t="s">
        <v>89</v>
      </c>
      <c r="B61" s="23"/>
      <c r="C61" s="35">
        <f>+'[2]TABLE 31'!E64</f>
        <v>0.18848934028730902</v>
      </c>
      <c r="D61" s="35">
        <f>+'[3]TABLE 32'!E64</f>
        <v>4.9565945244083105</v>
      </c>
      <c r="E61" s="36">
        <f>+'[4]TABLE 35'!D63</f>
        <v>-6.252747781967094</v>
      </c>
      <c r="F61" s="35">
        <f>+'[5]Table 33'!D64</f>
        <v>2.8332243794388137</v>
      </c>
      <c r="G61" s="94">
        <f>+'[6]TABLE 34'!D64</f>
        <v>38.232975695204729</v>
      </c>
      <c r="H61" s="35">
        <f>(('[1]All Other Races'!AE59-'[1]All Other Races'!Z59)/'[1]All Other Races'!Z59)*100</f>
        <v>15.770796261070544</v>
      </c>
      <c r="I61" s="31">
        <f>('[2]All Women'!AG59-'[2]All Women'!AB59)</f>
        <v>1339</v>
      </c>
      <c r="J61" s="21">
        <f>+'[3]All Men'!AG59-'[3]All Men'!AB59</f>
        <v>25996</v>
      </c>
      <c r="K61" s="31">
        <f>+'[4]All White'!AE59-'[4]All White'!Z59</f>
        <v>-40249</v>
      </c>
      <c r="L61" s="21">
        <f>+'[5]All Black'!AE59-'[5]All Black'!Z59</f>
        <v>4464</v>
      </c>
      <c r="M61" s="21">
        <f>+'[6]All Hispanic'!AE59-'[6]All Hispanic'!Z59</f>
        <v>52383</v>
      </c>
      <c r="N61" s="21">
        <f>('[1]All Other Races'!AE59-'[1]All Other Races'!Z59)</f>
        <v>15421</v>
      </c>
    </row>
    <row r="62" spans="1:14" ht="14.25" x14ac:dyDescent="0.2">
      <c r="A62" s="23" t="s">
        <v>90</v>
      </c>
      <c r="B62" s="23"/>
      <c r="C62" s="35">
        <f>+'[2]TABLE 31'!E65</f>
        <v>-0.75858906255971259</v>
      </c>
      <c r="D62" s="35">
        <f>+'[3]TABLE 32'!E65</f>
        <v>2.383276951395453</v>
      </c>
      <c r="E62" s="36">
        <f>+'[4]TABLE 35'!D64</f>
        <v>-5.9513381809001782</v>
      </c>
      <c r="F62" s="35">
        <f>+'[5]Table 33'!D65</f>
        <v>10.980207351555137</v>
      </c>
      <c r="G62" s="94">
        <f>+'[6]TABLE 34'!D65</f>
        <v>61.90363629200646</v>
      </c>
      <c r="H62" s="35">
        <f>(('[1]All Other Races'!AE60-'[1]All Other Races'!Z60)/'[1]All Other Races'!Z60)*100</f>
        <v>8.6077890217724615</v>
      </c>
      <c r="I62" s="31">
        <f>('[2]All Women'!AG60-'[2]All Women'!AB60)</f>
        <v>-3176</v>
      </c>
      <c r="J62" s="21">
        <f>+'[3]All Men'!AG60-'[3]All Men'!AB60</f>
        <v>7665</v>
      </c>
      <c r="K62" s="31">
        <f>+'[4]All White'!AE60-'[4]All White'!Z60</f>
        <v>-31118</v>
      </c>
      <c r="L62" s="21">
        <f>+'[5]All Black'!AE60-'[5]All Black'!Z60</f>
        <v>7922</v>
      </c>
      <c r="M62" s="21">
        <f>+'[6]All Hispanic'!AE60-'[6]All Hispanic'!Z60</f>
        <v>15713</v>
      </c>
      <c r="N62" s="21">
        <f>('[1]All Other Races'!AE60-'[1]All Other Races'!Z60)</f>
        <v>2807</v>
      </c>
    </row>
    <row r="63" spans="1:14" ht="14.25" x14ac:dyDescent="0.2">
      <c r="A63" s="23" t="s">
        <v>91</v>
      </c>
      <c r="B63" s="23"/>
      <c r="C63" s="35">
        <f>+'[2]TABLE 31'!E66</f>
        <v>-0.55284897267528066</v>
      </c>
      <c r="D63" s="35">
        <f>+'[3]TABLE 32'!E66</f>
        <v>-0.83689992639642341</v>
      </c>
      <c r="E63" s="36">
        <f>+'[4]TABLE 35'!D65</f>
        <v>-4.808852745130805</v>
      </c>
      <c r="F63" s="35">
        <f>+'[5]Table 33'!D66</f>
        <v>19.004837595024188</v>
      </c>
      <c r="G63" s="94">
        <f>+'[6]TABLE 34'!D66</f>
        <v>54.337327848327668</v>
      </c>
      <c r="H63" s="35">
        <f>(('[1]All Other Races'!AE61-'[1]All Other Races'!Z61)/'[1]All Other Races'!Z61)*100</f>
        <v>-3.2513661202185795</v>
      </c>
      <c r="I63" s="31">
        <f>('[2]All Women'!AG61-'[2]All Women'!AB61)</f>
        <v>-261</v>
      </c>
      <c r="J63" s="21">
        <f>+'[3]All Men'!AG61-'[3]All Men'!AB61</f>
        <v>-307</v>
      </c>
      <c r="K63" s="31">
        <f>+'[4]All White'!AE61-'[4]All White'!Z61</f>
        <v>-2590</v>
      </c>
      <c r="L63" s="21">
        <f>+'[5]All Black'!AE61-'[5]All Black'!Z61</f>
        <v>825</v>
      </c>
      <c r="M63" s="21">
        <f>+'[6]All Hispanic'!AE61-'[6]All Hispanic'!Z61</f>
        <v>3038</v>
      </c>
      <c r="N63" s="21">
        <f>('[1]All Other Races'!AE61-'[1]All Other Races'!Z61)</f>
        <v>-119</v>
      </c>
    </row>
    <row r="64" spans="1:14" x14ac:dyDescent="0.2">
      <c r="A64" s="20" t="s">
        <v>48</v>
      </c>
      <c r="B64" s="20"/>
      <c r="C64" s="37">
        <f>+'[2]TABLE 31'!E67</f>
        <v>1.1175337186897882</v>
      </c>
      <c r="D64" s="95">
        <f>+'[3]TABLE 32'!E67</f>
        <v>1.6691337859221069</v>
      </c>
      <c r="E64" s="38">
        <f>+'[4]TABLE 35'!D66</f>
        <v>-3.9009689049121228</v>
      </c>
      <c r="F64" s="37">
        <f>+'[5]Table 33'!D67</f>
        <v>21.833534378769599</v>
      </c>
      <c r="G64" s="37">
        <f>+'[6]TABLE 34'!D67</f>
        <v>75.339602925809828</v>
      </c>
      <c r="H64" s="37">
        <f>(('[1]All Other Races'!AE62-'[1]All Other Races'!Z62)/'[1]All Other Races'!Z62)*100</f>
        <v>4.9674267100977199</v>
      </c>
      <c r="I64" s="30">
        <f>('[2]All Women'!AG62-'[2]All Women'!AB62)</f>
        <v>261</v>
      </c>
      <c r="J64" s="20">
        <f>+'[3]All Men'!AG62-'[3]All Men'!AB62</f>
        <v>327</v>
      </c>
      <c r="K64" s="30">
        <f>+'[4]All White'!AE62-'[4]All White'!Z62</f>
        <v>-1385</v>
      </c>
      <c r="L64" s="20">
        <f>+'[5]All Black'!AE62-'[5]All Black'!Z62</f>
        <v>181</v>
      </c>
      <c r="M64" s="20">
        <f>+'[6]All Hispanic'!AE62-'[6]All Hispanic'!Z62</f>
        <v>721</v>
      </c>
      <c r="N64" s="20">
        <f>('[1]All Other Races'!AE62-'[1]All Other Races'!Z62)</f>
        <v>61</v>
      </c>
    </row>
    <row r="65" spans="1:14" ht="14.25" x14ac:dyDescent="0.2">
      <c r="A65" s="28" t="s">
        <v>98</v>
      </c>
      <c r="B65" s="28"/>
      <c r="C65" s="39">
        <f>+'[2]TABLE 31'!E68</f>
        <v>-31.773884194702195</v>
      </c>
      <c r="D65" s="39">
        <f>+'[3]TABLE 32'!E68</f>
        <v>-25.201242185265393</v>
      </c>
      <c r="E65" s="40">
        <f>+'[4]TABLE 35'!D67</f>
        <v>-22.448128453758731</v>
      </c>
      <c r="F65" s="39">
        <f>+'[5]Table 33'!D68</f>
        <v>-45.836741776356561</v>
      </c>
      <c r="G65" s="39">
        <f>+'[6]TABLE 34'!D68</f>
        <v>3.280481137233461</v>
      </c>
      <c r="H65" s="39">
        <f>(('[1]All Other Races'!AE63-'[1]All Other Races'!Z63)/'[1]All Other Races'!Z63)*100</f>
        <v>-23.253957695889319</v>
      </c>
      <c r="I65" s="32">
        <f>('[2]All Women'!AG63-'[2]All Women'!AB63)</f>
        <v>-24518</v>
      </c>
      <c r="J65" s="22">
        <f>+'[3]All Men'!AG63-'[3]All Men'!AB63</f>
        <v>-12335</v>
      </c>
      <c r="K65" s="32">
        <f>+'[4]All White'!AE63-'[4]All White'!Z63</f>
        <v>-10765</v>
      </c>
      <c r="L65" s="22">
        <f>+'[5]All Black'!AE63-'[5]All Black'!Z63</f>
        <v>-18491</v>
      </c>
      <c r="M65" s="22">
        <f>+'[6]All Hispanic'!AE63-'[6]All Hispanic'!Z63</f>
        <v>180</v>
      </c>
      <c r="N65" s="22">
        <f>('[1]All Other Races'!AE63-'[1]All Other Races'!Z63)</f>
        <v>-1748</v>
      </c>
    </row>
    <row r="66" spans="1:14" s="69" customFormat="1" ht="46.5" customHeight="1" x14ac:dyDescent="0.2">
      <c r="A66" s="128" t="s">
        <v>107</v>
      </c>
      <c r="B66" s="129"/>
      <c r="C66" s="129"/>
      <c r="D66" s="129"/>
      <c r="E66" s="129"/>
      <c r="F66" s="129"/>
      <c r="G66" s="129"/>
      <c r="H66" s="129"/>
      <c r="I66" s="130"/>
      <c r="J66" s="130"/>
      <c r="K66" s="130"/>
      <c r="L66" s="130"/>
      <c r="M66" s="130"/>
      <c r="N66" s="130"/>
    </row>
    <row r="67" spans="1:14" s="7" customFormat="1" ht="22.5" customHeight="1" x14ac:dyDescent="0.2">
      <c r="A67" s="131" t="s">
        <v>94</v>
      </c>
      <c r="B67" s="132"/>
      <c r="C67" s="132"/>
      <c r="D67" s="132"/>
      <c r="E67" s="132"/>
      <c r="F67" s="132"/>
      <c r="G67" s="132"/>
      <c r="H67" s="132"/>
      <c r="I67" s="133"/>
      <c r="J67" s="133"/>
      <c r="K67" s="133"/>
      <c r="L67" s="133"/>
      <c r="M67" s="133"/>
      <c r="N67" s="133"/>
    </row>
    <row r="68" spans="1:14" s="10" customFormat="1" ht="47.25" customHeight="1" x14ac:dyDescent="0.2">
      <c r="A68" s="131" t="s">
        <v>106</v>
      </c>
      <c r="B68" s="132"/>
      <c r="C68" s="132"/>
      <c r="D68" s="132"/>
      <c r="E68" s="132"/>
      <c r="F68" s="132"/>
      <c r="G68" s="132"/>
      <c r="H68" s="132"/>
      <c r="I68" s="133"/>
      <c r="J68" s="133"/>
      <c r="K68" s="133"/>
      <c r="L68" s="133"/>
      <c r="M68" s="133"/>
      <c r="N68" s="133"/>
    </row>
    <row r="69" spans="1:14" s="75" customFormat="1" ht="34.5" customHeight="1" x14ac:dyDescent="0.2">
      <c r="A69" s="131" t="s">
        <v>112</v>
      </c>
      <c r="B69" s="132"/>
      <c r="C69" s="132"/>
      <c r="D69" s="132"/>
      <c r="E69" s="132"/>
      <c r="F69" s="132"/>
      <c r="G69" s="132"/>
      <c r="H69" s="132"/>
      <c r="I69" s="133"/>
      <c r="J69" s="133"/>
      <c r="K69" s="133"/>
      <c r="L69" s="133"/>
      <c r="M69" s="133"/>
      <c r="N69" s="133"/>
    </row>
    <row r="70" spans="1:14" s="7" customFormat="1" ht="21" customHeight="1" x14ac:dyDescent="0.2">
      <c r="A70" s="8" t="s">
        <v>11</v>
      </c>
      <c r="B70" s="123" t="s">
        <v>101</v>
      </c>
      <c r="C70" s="134"/>
      <c r="D70" s="134"/>
      <c r="E70" s="134"/>
      <c r="F70" s="134"/>
      <c r="G70" s="134"/>
      <c r="H70" s="134"/>
      <c r="I70" s="134"/>
      <c r="J70" s="134"/>
      <c r="K70" s="134"/>
      <c r="L70" s="134"/>
      <c r="M70" s="134"/>
      <c r="N70" s="134"/>
    </row>
    <row r="71" spans="1:14" x14ac:dyDescent="0.2">
      <c r="N71" s="90" t="s">
        <v>105</v>
      </c>
    </row>
    <row r="72" spans="1:14" x14ac:dyDescent="0.2">
      <c r="A72" s="3"/>
      <c r="C72" s="3"/>
      <c r="D72" s="3"/>
      <c r="E72" s="3"/>
      <c r="F72" s="3"/>
      <c r="G72" s="3"/>
      <c r="H72" s="3"/>
      <c r="I72" s="3"/>
      <c r="J72" s="3"/>
      <c r="K72" s="3"/>
      <c r="L72" s="3"/>
      <c r="M72" s="3"/>
    </row>
    <row r="73" spans="1:14" x14ac:dyDescent="0.2">
      <c r="A73" s="3"/>
      <c r="B73" s="3"/>
      <c r="C73" s="3"/>
      <c r="D73" s="3"/>
      <c r="E73" s="3"/>
      <c r="F73" s="3"/>
      <c r="G73" s="3"/>
      <c r="H73" s="3"/>
      <c r="I73" s="3"/>
      <c r="J73" s="3"/>
      <c r="K73" s="3"/>
      <c r="L73" s="3"/>
      <c r="M73" s="3"/>
    </row>
  </sheetData>
  <mergeCells count="5">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R73"/>
  <sheetViews>
    <sheetView showGridLines="0" view="pageBreakPreview" topLeftCell="A37" zoomScaleNormal="80" zoomScaleSheetLayoutView="100" workbookViewId="0">
      <selection activeCell="A71" sqref="A71:J71"/>
    </sheetView>
  </sheetViews>
  <sheetFormatPr defaultColWidth="9.7109375" defaultRowHeight="12.75" x14ac:dyDescent="0.2"/>
  <cols>
    <col min="1" max="1" width="7.5703125" style="2" customWidth="1"/>
    <col min="2" max="2" width="11.140625" style="2" customWidth="1"/>
    <col min="3" max="3" width="11.42578125" style="4" customWidth="1"/>
    <col min="4" max="4" width="10.28515625" style="2" customWidth="1"/>
    <col min="5" max="5" width="13.28515625" style="2" customWidth="1"/>
    <col min="6" max="6" width="13.5703125" style="4" customWidth="1"/>
    <col min="7" max="7" width="11.140625" style="2" customWidth="1"/>
    <col min="8" max="8" width="12.140625" style="2" customWidth="1"/>
    <col min="9" max="9" width="13.85546875" style="2" customWidth="1"/>
    <col min="10" max="10" width="11.140625" style="4" customWidth="1"/>
    <col min="11" max="11" width="22.5703125" style="2" customWidth="1"/>
    <col min="12" max="14" width="11.5703125" style="2" customWidth="1"/>
    <col min="15" max="15" width="2.140625" style="2" customWidth="1"/>
    <col min="16" max="18" width="15" style="2" customWidth="1"/>
    <col min="19" max="16384" width="9.7109375" style="2"/>
  </cols>
  <sheetData>
    <row r="1" spans="1:18" x14ac:dyDescent="0.2">
      <c r="A1" s="91" t="s">
        <v>102</v>
      </c>
      <c r="B1" s="5"/>
      <c r="C1" s="13"/>
      <c r="D1" s="70"/>
      <c r="E1" s="70"/>
      <c r="F1" s="13"/>
      <c r="G1" s="70"/>
      <c r="H1" s="70"/>
      <c r="I1" s="70"/>
      <c r="J1" s="13"/>
    </row>
    <row r="2" spans="1:18" ht="14.25" x14ac:dyDescent="0.2">
      <c r="A2" s="5" t="s">
        <v>50</v>
      </c>
      <c r="B2" s="5"/>
      <c r="C2" s="13"/>
      <c r="D2" s="70"/>
      <c r="E2" s="70"/>
      <c r="F2" s="13"/>
      <c r="G2" s="1"/>
      <c r="H2" s="1"/>
      <c r="I2" s="1"/>
      <c r="J2" s="92"/>
    </row>
    <row r="3" spans="1:18" x14ac:dyDescent="0.2">
      <c r="A3" s="6"/>
      <c r="B3" s="6"/>
      <c r="C3" s="9"/>
      <c r="D3" s="9"/>
      <c r="E3" s="9"/>
      <c r="F3" s="9"/>
      <c r="G3" s="13"/>
      <c r="H3" s="13"/>
      <c r="I3" s="13"/>
      <c r="J3" s="13"/>
      <c r="L3" s="14" t="s">
        <v>103</v>
      </c>
      <c r="M3" s="15"/>
      <c r="N3" s="16"/>
      <c r="O3" s="82" t="s">
        <v>56</v>
      </c>
      <c r="P3" s="14" t="s">
        <v>104</v>
      </c>
      <c r="Q3" s="15"/>
      <c r="R3" s="16"/>
    </row>
    <row r="4" spans="1:18" ht="12.75" customHeight="1" x14ac:dyDescent="0.2">
      <c r="A4" s="70"/>
      <c r="B4" s="70"/>
      <c r="C4" s="17" t="s">
        <v>103</v>
      </c>
      <c r="D4" s="17"/>
      <c r="E4" s="108"/>
      <c r="F4" s="17"/>
      <c r="G4" s="19" t="s">
        <v>104</v>
      </c>
      <c r="H4" s="17"/>
      <c r="I4" s="108"/>
      <c r="J4" s="17"/>
    </row>
    <row r="5" spans="1:18" s="11" customFormat="1" ht="29.25" customHeight="1" x14ac:dyDescent="0.2">
      <c r="A5" s="71"/>
      <c r="B5" s="71"/>
      <c r="C5" s="109" t="s">
        <v>19</v>
      </c>
      <c r="D5" s="109" t="s">
        <v>20</v>
      </c>
      <c r="E5" s="110" t="s">
        <v>52</v>
      </c>
      <c r="F5" s="111" t="s">
        <v>53</v>
      </c>
      <c r="G5" s="113" t="s">
        <v>19</v>
      </c>
      <c r="H5" s="109" t="s">
        <v>20</v>
      </c>
      <c r="I5" s="110" t="s">
        <v>52</v>
      </c>
      <c r="J5" s="114" t="s">
        <v>53</v>
      </c>
    </row>
    <row r="6" spans="1:18" x14ac:dyDescent="0.2">
      <c r="A6" s="20" t="s">
        <v>51</v>
      </c>
      <c r="B6" s="20"/>
      <c r="C6" s="101">
        <f>+'[7]TABLE 36'!E9</f>
        <v>0.46439197388379888</v>
      </c>
      <c r="D6" s="47">
        <f>+'[8]TABLE 37'!E8</f>
        <v>11.926314898859705</v>
      </c>
      <c r="E6" s="50">
        <f>+'[9]TABLE 38'!D7</f>
        <v>0.56804457733985225</v>
      </c>
      <c r="F6" s="102">
        <f>+'[9]TABLE 38'!F7</f>
        <v>-3.1388875441738877</v>
      </c>
      <c r="G6" s="30">
        <f>('[1]All 4yr'!AS4-'[1]All 4yr'!AN4)</f>
        <v>55196</v>
      </c>
      <c r="H6" s="20">
        <f>('[1]All 2yr'!AT4-'[1]All 2yr'!AO4)</f>
        <v>858441</v>
      </c>
      <c r="I6" s="60">
        <f>IF('[1]All PBI'!AH4&gt;0,('[1]All PBI'!AH4-'[1]All PBI'!AC4),"NA")</f>
        <v>4092</v>
      </c>
      <c r="J6" s="43">
        <f>IF('[1]All HBI'!AH4&gt;0,('[1]All HBI'!AH4-'[1]All HBI'!AC4),"NA")</f>
        <v>-9726</v>
      </c>
    </row>
    <row r="7" spans="1:18" x14ac:dyDescent="0.2">
      <c r="A7" s="21" t="s">
        <v>10</v>
      </c>
      <c r="B7" s="21"/>
      <c r="C7" s="77">
        <f>+'[7]TABLE 36'!E10</f>
        <v>6.0969668260241905</v>
      </c>
      <c r="D7" s="49">
        <f>+'[8]TABLE 37'!E9</f>
        <v>18.336290647859364</v>
      </c>
      <c r="E7" s="59">
        <f>+'[9]TABLE 38'!D8</f>
        <v>15.809058160762104</v>
      </c>
      <c r="F7" s="87">
        <f>+'[9]TABLE 38'!F8</f>
        <v>-2.6595575080155176</v>
      </c>
      <c r="G7" s="97">
        <f>('[1]All 4yr'!AS5-'[1]All 4yr'!AN5)</f>
        <v>230387</v>
      </c>
      <c r="H7" s="21">
        <f>('[1]All 2yr'!AT5-'[1]All 2yr'!AO5)</f>
        <v>441876</v>
      </c>
      <c r="I7" s="66">
        <f>IF('[1]All PBI'!AH5&gt;0,('[1]All PBI'!AH5-'[1]All PBI'!AC5),"NA")</f>
        <v>74562</v>
      </c>
      <c r="J7" s="80">
        <f>IF('[1]All HBI'!AH5&gt;0,('[1]All HBI'!AH5-'[1]All HBI'!AC5),"NA")</f>
        <v>-7507</v>
      </c>
    </row>
    <row r="8" spans="1:18" x14ac:dyDescent="0.2">
      <c r="A8" s="21" t="s">
        <v>23</v>
      </c>
      <c r="B8" s="21"/>
      <c r="C8" s="49"/>
      <c r="D8" s="49"/>
      <c r="E8" s="50"/>
      <c r="F8" s="77"/>
      <c r="G8" s="36">
        <f>(G7/G$6)*100</f>
        <v>417.39799985506193</v>
      </c>
      <c r="H8" s="35">
        <f>(H7/H$6)*100</f>
        <v>51.474242260097078</v>
      </c>
      <c r="I8" s="50">
        <f>(I7/I$6)*100</f>
        <v>1822.1407624633432</v>
      </c>
      <c r="J8" s="77">
        <f>(J7/J$6)*100</f>
        <v>77.184865309479747</v>
      </c>
    </row>
    <row r="9" spans="1:18" ht="14.25" x14ac:dyDescent="0.2">
      <c r="A9" s="22" t="s">
        <v>77</v>
      </c>
      <c r="B9" s="22"/>
      <c r="C9" s="51">
        <f>+'[7]TABLE 36'!E12</f>
        <v>-6.0622813496503811</v>
      </c>
      <c r="D9" s="51">
        <f>+'[8]TABLE 37'!E11</f>
        <v>9.9931634409109122</v>
      </c>
      <c r="E9" s="52">
        <f>+'[9]TABLE 38'!D10</f>
        <v>14.616395905718846</v>
      </c>
      <c r="F9" s="78">
        <f>+'[9]TABLE 38'!F10</f>
        <v>-4.4942781181366316</v>
      </c>
      <c r="G9" s="32">
        <f>('[1]All 4yr'!AS7-'[1]All 4yr'!AN7)</f>
        <v>-13707</v>
      </c>
      <c r="H9" s="22">
        <f>('[1]All 2yr'!AT7-'[1]All 2yr'!AO7)</f>
        <v>8478</v>
      </c>
      <c r="I9" s="62">
        <f>IF('[1]All PBI'!AH7&gt;0,('[1]All PBI'!AH7-'[1]All PBI'!AC7),"NA")</f>
        <v>6226</v>
      </c>
      <c r="J9" s="81">
        <f>IF('[1]All HBI'!AH7&gt;0,('[1]All HBI'!AH7-'[1]All HBI'!AC7),"NA")</f>
        <v>-1944</v>
      </c>
    </row>
    <row r="10" spans="1:18" x14ac:dyDescent="0.2">
      <c r="A10" s="22" t="s">
        <v>0</v>
      </c>
      <c r="B10" s="22"/>
      <c r="C10" s="51">
        <f>+'[7]TABLE 36'!E13</f>
        <v>18.185025317506433</v>
      </c>
      <c r="D10" s="51">
        <f>+'[8]TABLE 37'!E12</f>
        <v>-5.9292235233394628</v>
      </c>
      <c r="E10" s="52">
        <f>+'[9]TABLE 38'!D11</f>
        <v>88.48252172155992</v>
      </c>
      <c r="F10" s="78">
        <f>+'[9]TABLE 38'!F11</f>
        <v>-4.4322498944702406</v>
      </c>
      <c r="G10" s="32">
        <f>('[1]All 4yr'!AS8-'[1]All 4yr'!AN8)</f>
        <v>17526</v>
      </c>
      <c r="H10" s="22">
        <f>('[1]All 2yr'!AT8-'[1]All 2yr'!AO8)</f>
        <v>-3676</v>
      </c>
      <c r="I10" s="62">
        <f>IF('[1]All PBI'!AH8&gt;0,('[1]All PBI'!AH8-'[1]All PBI'!AC8),"NA")</f>
        <v>8758</v>
      </c>
      <c r="J10" s="81">
        <f>IF('[1]All HBI'!AH8&gt;0,('[1]All HBI'!AH8-'[1]All HBI'!AC8),"NA")</f>
        <v>-210</v>
      </c>
    </row>
    <row r="11" spans="1:18" x14ac:dyDescent="0.2">
      <c r="A11" s="22" t="s">
        <v>9</v>
      </c>
      <c r="B11" s="22"/>
      <c r="C11" s="51">
        <f>+'[7]TABLE 36'!E14</f>
        <v>18.389986824769434</v>
      </c>
      <c r="D11" s="51">
        <f>+'[8]TABLE 37'!E13</f>
        <v>-2.9858633901440084</v>
      </c>
      <c r="E11" s="52">
        <f>+'[9]TABLE 38'!D12</f>
        <v>33.389926428975663</v>
      </c>
      <c r="F11" s="78">
        <f>+'[9]TABLE 38'!F12</f>
        <v>22.693831352574986</v>
      </c>
      <c r="G11" s="32">
        <f>('[1]All 4yr'!AS9-'[1]All 4yr'!AN9)</f>
        <v>6979</v>
      </c>
      <c r="H11" s="22">
        <f>('[1]All 2yr'!AT9-'[1]All 2yr'!AO9)</f>
        <v>-452</v>
      </c>
      <c r="I11" s="62">
        <f>IF('[1]All PBI'!AH9&gt;0,('[1]All PBI'!AH9-'[1]All PBI'!AC9),"NA")</f>
        <v>1180</v>
      </c>
      <c r="J11" s="81">
        <f>IF('[1]All HBI'!AH9&gt;0,('[1]All HBI'!AH9-'[1]All HBI'!AC9),"NA")</f>
        <v>802</v>
      </c>
    </row>
    <row r="12" spans="1:18" ht="13.5" customHeight="1" x14ac:dyDescent="0.2">
      <c r="A12" s="22" t="s">
        <v>78</v>
      </c>
      <c r="B12" s="22"/>
      <c r="C12" s="51">
        <f>+'[7]TABLE 36'!E15</f>
        <v>8.6685972764042791</v>
      </c>
      <c r="D12" s="51">
        <f>+'[8]TABLE 37'!E14</f>
        <v>23.531616688396351</v>
      </c>
      <c r="E12" s="52">
        <f>+'[9]TABLE 38'!D13</f>
        <v>12.205950566562853</v>
      </c>
      <c r="F12" s="78">
        <f>+'[9]TABLE 38'!F13</f>
        <v>-6.595404705493416</v>
      </c>
      <c r="G12" s="32">
        <f>('[1]All 4yr'!AS10-'[1]All 4yr'!AN10)</f>
        <v>47086</v>
      </c>
      <c r="H12" s="22">
        <f>('[1]All 2yr'!AT10-'[1]All 2yr'!AO10)</f>
        <v>101073</v>
      </c>
      <c r="I12" s="62">
        <f>IF('[1]All PBI'!AH10&gt;0,('[1]All PBI'!AH10-'[1]All PBI'!AC10),"NA")</f>
        <v>3684</v>
      </c>
      <c r="J12" s="81">
        <f>IF('[1]All HBI'!AH10&gt;0,('[1]All HBI'!AH10-'[1]All HBI'!AC10),"NA")</f>
        <v>-1197</v>
      </c>
    </row>
    <row r="13" spans="1:18" ht="14.25" x14ac:dyDescent="0.2">
      <c r="A13" s="23" t="s">
        <v>79</v>
      </c>
      <c r="B13" s="23"/>
      <c r="C13" s="49">
        <f>+'[7]TABLE 36'!E16</f>
        <v>6.5041250850096777</v>
      </c>
      <c r="D13" s="49">
        <f>+'[8]TABLE 37'!E15</f>
        <v>16.201242596525478</v>
      </c>
      <c r="E13" s="50">
        <f>+'[9]TABLE 38'!D14</f>
        <v>7.0705700102898099</v>
      </c>
      <c r="F13" s="77">
        <f>+'[9]TABLE 38'!F14</f>
        <v>1.6864663405543909</v>
      </c>
      <c r="G13" s="31">
        <f>('[1]All 4yr'!AS11-'[1]All 4yr'!AN11)</f>
        <v>21136</v>
      </c>
      <c r="H13" s="21">
        <f>('[1]All 2yr'!AT11-'[1]All 2yr'!AO11)</f>
        <v>24564</v>
      </c>
      <c r="I13" s="60">
        <f>IF('[1]All PBI'!AH11&gt;0,('[1]All PBI'!AH11-'[1]All PBI'!AC11),"NA")</f>
        <v>6253</v>
      </c>
      <c r="J13" s="80">
        <f>IF('[1]All HBI'!AH11&gt;0,('[1]All HBI'!AH11-'[1]All HBI'!AC11),"NA")</f>
        <v>362</v>
      </c>
    </row>
    <row r="14" spans="1:18" ht="14.25" x14ac:dyDescent="0.2">
      <c r="A14" s="23" t="s">
        <v>54</v>
      </c>
      <c r="B14" s="23"/>
      <c r="C14" s="49">
        <f>+'[7]TABLE 36'!E17</f>
        <v>5.325351929011866</v>
      </c>
      <c r="D14" s="49">
        <f>+'[8]TABLE 37'!E16</f>
        <v>5.3023554515133311</v>
      </c>
      <c r="E14" s="50">
        <f>+'[9]TABLE 38'!D15</f>
        <v>0.48890560361037982</v>
      </c>
      <c r="F14" s="77">
        <f>+'[9]TABLE 38'!F15</f>
        <v>-4.7386235426852199</v>
      </c>
      <c r="G14" s="31">
        <f>('[1]All 4yr'!AS12-'[1]All 4yr'!AN12)</f>
        <v>8576</v>
      </c>
      <c r="H14" s="21">
        <f>('[1]All 2yr'!AT12-'[1]All 2yr'!AO12)</f>
        <v>5119</v>
      </c>
      <c r="I14" s="60">
        <f>IF('[1]All PBI'!AH12&gt;0,('[1]All PBI'!AH12-'[1]All PBI'!AC12),"NA")</f>
        <v>13</v>
      </c>
      <c r="J14" s="80">
        <f>IF('[1]All HBI'!AH12&gt;0,('[1]All HBI'!AH12-'[1]All HBI'!AC12),"NA")</f>
        <v>-126</v>
      </c>
    </row>
    <row r="15" spans="1:18" x14ac:dyDescent="0.2">
      <c r="A15" s="23" t="s">
        <v>58</v>
      </c>
      <c r="B15" s="23"/>
      <c r="C15" s="49">
        <f>+'[7]TABLE 36'!E18</f>
        <v>0.42873157467919665</v>
      </c>
      <c r="D15" s="49">
        <f>+'[8]TABLE 37'!E17</f>
        <v>21.541844446709675</v>
      </c>
      <c r="E15" s="50">
        <f>+'[9]TABLE 38'!D16</f>
        <v>1.0650224215246635</v>
      </c>
      <c r="F15" s="77">
        <f>+'[9]TABLE 38'!F16</f>
        <v>-4.791056694170881</v>
      </c>
      <c r="G15" s="31">
        <f>('[1]All 4yr'!AS13-'[1]All 4yr'!AN13)</f>
        <v>719</v>
      </c>
      <c r="H15" s="21">
        <f>('[1]All 2yr'!AT13-'[1]All 2yr'!AO13)</f>
        <v>14793</v>
      </c>
      <c r="I15" s="60">
        <f>IF('[1]All PBI'!AH13&gt;0,('[1]All PBI'!AH13-'[1]All PBI'!AC13),"NA")</f>
        <v>342</v>
      </c>
      <c r="J15" s="80">
        <f>IF('[1]All HBI'!AH13&gt;0,('[1]All HBI'!AH13-'[1]All HBI'!AC13),"NA")</f>
        <v>-1080</v>
      </c>
    </row>
    <row r="16" spans="1:18" x14ac:dyDescent="0.2">
      <c r="A16" s="23" t="s">
        <v>1</v>
      </c>
      <c r="B16" s="23"/>
      <c r="C16" s="49">
        <f>+'[7]TABLE 36'!E19</f>
        <v>6.0854053170363454</v>
      </c>
      <c r="D16" s="49">
        <f>+'[8]TABLE 37'!E18</f>
        <v>9.3179370861685804</v>
      </c>
      <c r="E16" s="50">
        <f>+'[9]TABLE 38'!D17</f>
        <v>5.2693553135119222</v>
      </c>
      <c r="F16" s="77">
        <f>+'[9]TABLE 38'!F17</f>
        <v>-0.57131883431753805</v>
      </c>
      <c r="G16" s="31">
        <f>('[1]All 4yr'!AS14-'[1]All 4yr'!AN14)</f>
        <v>12656</v>
      </c>
      <c r="H16" s="21">
        <f>('[1]All 2yr'!AT14-'[1]All 2yr'!AO14)</f>
        <v>12201</v>
      </c>
      <c r="I16" s="60">
        <f>IF('[1]All PBI'!AH14&gt;0,('[1]All PBI'!AH14-'[1]All PBI'!AC14),"NA")</f>
        <v>2506</v>
      </c>
      <c r="J16" s="80">
        <f>IF('[1]All HBI'!AH14&gt;0,('[1]All HBI'!AH14-'[1]All HBI'!AC14),"NA")</f>
        <v>-119</v>
      </c>
    </row>
    <row r="17" spans="1:10" x14ac:dyDescent="0.2">
      <c r="A17" s="22" t="s">
        <v>2</v>
      </c>
      <c r="B17" s="22"/>
      <c r="C17" s="51">
        <f>+'[7]TABLE 36'!E20</f>
        <v>12.352934276430776</v>
      </c>
      <c r="D17" s="51">
        <f>+'[8]TABLE 37'!E19</f>
        <v>3.5403644101609255</v>
      </c>
      <c r="E17" s="52">
        <f>+'[9]TABLE 38'!D18</f>
        <v>5.7013289994495269</v>
      </c>
      <c r="F17" s="78">
        <f>+'[9]TABLE 38'!F18</f>
        <v>2.27541053987335</v>
      </c>
      <c r="G17" s="32">
        <f>('[1]All 4yr'!AS15-'[1]All 4yr'!AN15)</f>
        <v>10531</v>
      </c>
      <c r="H17" s="22">
        <f>('[1]All 2yr'!AT15-'[1]All 2yr'!AO15)</f>
        <v>2662</v>
      </c>
      <c r="I17" s="62">
        <f>IF('[1]All PBI'!AH15&gt;0,('[1]All PBI'!AH15-'[1]All PBI'!AC15),"NA")</f>
        <v>2175</v>
      </c>
      <c r="J17" s="81">
        <f>IF('[1]All HBI'!AH15&gt;0,('[1]All HBI'!AH15-'[1]All HBI'!AC15),"NA")</f>
        <v>424</v>
      </c>
    </row>
    <row r="18" spans="1:10" x14ac:dyDescent="0.2">
      <c r="A18" s="22" t="s">
        <v>3</v>
      </c>
      <c r="B18" s="22"/>
      <c r="C18" s="51">
        <f>+'[7]TABLE 36'!E21</f>
        <v>3.8150469404207734</v>
      </c>
      <c r="D18" s="51">
        <f>+'[8]TABLE 37'!E20</f>
        <v>15.579187993837898</v>
      </c>
      <c r="E18" s="52">
        <f>+'[9]TABLE 38'!D19</f>
        <v>21.922826592282661</v>
      </c>
      <c r="F18" s="78">
        <f>+'[9]TABLE 38'!F19</f>
        <v>-5.6187339215733418</v>
      </c>
      <c r="G18" s="32">
        <f>('[1]All 4yr'!AS16-'[1]All 4yr'!AN16)</f>
        <v>11736</v>
      </c>
      <c r="H18" s="22">
        <f>('[1]All 2yr'!AT16-'[1]All 2yr'!AO16)</f>
        <v>34485</v>
      </c>
      <c r="I18" s="62">
        <f>IF('[1]All PBI'!AH16&gt;0,('[1]All PBI'!AH16-'[1]All PBI'!AC16),"NA")</f>
        <v>11789</v>
      </c>
      <c r="J18" s="81">
        <f>IF('[1]All HBI'!AH16&gt;0,('[1]All HBI'!AH16-'[1]All HBI'!AC16),"NA")</f>
        <v>-2337</v>
      </c>
    </row>
    <row r="19" spans="1:10" x14ac:dyDescent="0.2">
      <c r="A19" s="22" t="s">
        <v>4</v>
      </c>
      <c r="B19" s="22"/>
      <c r="C19" s="51">
        <f>+'[7]TABLE 36'!E22</f>
        <v>0.10241024679427081</v>
      </c>
      <c r="D19" s="51">
        <f>+'[8]TABLE 37'!E21</f>
        <v>20.555367920233778</v>
      </c>
      <c r="E19" s="52">
        <f>+'[9]TABLE 38'!D20</f>
        <v>-2.9261155815654716</v>
      </c>
      <c r="F19" s="78">
        <f>+'[9]TABLE 38'!F20</f>
        <v>-7.3518653986832483</v>
      </c>
      <c r="G19" s="32">
        <f>('[1]All 4yr'!AS17-'[1]All 4yr'!AN17)</f>
        <v>142</v>
      </c>
      <c r="H19" s="22">
        <f>('[1]All 2yr'!AT17-'[1]All 2yr'!AO17)</f>
        <v>13998</v>
      </c>
      <c r="I19" s="62">
        <f>IF('[1]All PBI'!AH17&gt;0,('[1]All PBI'!AH17-'[1]All PBI'!AC17),"NA")</f>
        <v>-80</v>
      </c>
      <c r="J19" s="81">
        <f>IF('[1]All HBI'!AH17&gt;0,('[1]All HBI'!AH17-'[1]All HBI'!AC17),"NA")</f>
        <v>-201</v>
      </c>
    </row>
    <row r="20" spans="1:10" x14ac:dyDescent="0.2">
      <c r="A20" s="22" t="s">
        <v>5</v>
      </c>
      <c r="B20" s="22"/>
      <c r="C20" s="51">
        <f>+'[7]TABLE 36'!E23</f>
        <v>7.8075692694304628</v>
      </c>
      <c r="D20" s="51">
        <f>+'[8]TABLE 37'!E22</f>
        <v>17.716398811460298</v>
      </c>
      <c r="E20" s="52">
        <f>+'[9]TABLE 38'!D21</f>
        <v>70.337581476797354</v>
      </c>
      <c r="F20" s="78">
        <f>+'[9]TABLE 38'!F21</f>
        <v>-16.003955081573558</v>
      </c>
      <c r="G20" s="32">
        <f>('[1]All 4yr'!AS18-'[1]All 4yr'!AN18)</f>
        <v>10812</v>
      </c>
      <c r="H20" s="22">
        <f>('[1]All 2yr'!AT18-'[1]All 2yr'!AO18)</f>
        <v>16337</v>
      </c>
      <c r="I20" s="62">
        <f>IF('[1]All PBI'!AH18&gt;0,('[1]All PBI'!AH18-'[1]All PBI'!AC18),"NA")</f>
        <v>14460</v>
      </c>
      <c r="J20" s="81">
        <f>IF('[1]All HBI'!AH18&gt;0,('[1]All HBI'!AH18-'[1]All HBI'!AC18),"NA")</f>
        <v>-2266</v>
      </c>
    </row>
    <row r="21" spans="1:10" x14ac:dyDescent="0.2">
      <c r="A21" s="24" t="s">
        <v>6</v>
      </c>
      <c r="B21" s="24"/>
      <c r="C21" s="49">
        <f>+'[7]TABLE 36'!E24</f>
        <v>7.829511558538405</v>
      </c>
      <c r="D21" s="49">
        <f>+'[8]TABLE 37'!E23</f>
        <v>14.817839871037078</v>
      </c>
      <c r="E21" s="50">
        <f>+'[9]TABLE 38'!D22</f>
        <v>15.409299885834182</v>
      </c>
      <c r="F21" s="77">
        <f>+'[9]TABLE 38'!F22</f>
        <v>4.1475026224481564</v>
      </c>
      <c r="G21" s="31">
        <f>('[1]All 4yr'!AS19-'[1]All 4yr'!AN19)</f>
        <v>16799</v>
      </c>
      <c r="H21" s="21">
        <f>('[1]All 2yr'!AT19-'[1]All 2yr'!AO19)</f>
        <v>13788</v>
      </c>
      <c r="I21" s="60">
        <f>IF('[1]All PBI'!AH19&gt;0,('[1]All PBI'!AH19-'[1]All PBI'!AC19),"NA")</f>
        <v>4994</v>
      </c>
      <c r="J21" s="80">
        <f>IF('[1]All HBI'!AH19&gt;0,('[1]All HBI'!AH19-'[1]All HBI'!AC19),"NA")</f>
        <v>514</v>
      </c>
    </row>
    <row r="22" spans="1:10" x14ac:dyDescent="0.2">
      <c r="A22" s="24" t="s">
        <v>7</v>
      </c>
      <c r="B22" s="24"/>
      <c r="C22" s="49">
        <f>+'[7]TABLE 36'!E25</f>
        <v>7.0619509290673372</v>
      </c>
      <c r="D22" s="49">
        <f>+'[8]TABLE 37'!E24</f>
        <v>26.616653334113778</v>
      </c>
      <c r="E22" s="50">
        <f>+'[9]TABLE 38'!D23</f>
        <v>5.4214943229665771</v>
      </c>
      <c r="F22" s="77">
        <f>+'[9]TABLE 38'!F23</f>
        <v>0.25393600812595224</v>
      </c>
      <c r="G22" s="31">
        <f>('[1]All 4yr'!AS20-'[1]All 4yr'!AN20)</f>
        <v>50289</v>
      </c>
      <c r="H22" s="21">
        <f>('[1]All 2yr'!AT20-'[1]All 2yr'!AO20)</f>
        <v>163702</v>
      </c>
      <c r="I22" s="60">
        <f>IF('[1]All PBI'!AH20&gt;0,('[1]All PBI'!AH20-'[1]All PBI'!AC20),"NA")</f>
        <v>1867</v>
      </c>
      <c r="J22" s="80">
        <f>IF('[1]All HBI'!AH20&gt;0,('[1]All HBI'!AH20-'[1]All HBI'!AC20),"NA")</f>
        <v>80</v>
      </c>
    </row>
    <row r="23" spans="1:10" x14ac:dyDescent="0.2">
      <c r="A23" s="24" t="s">
        <v>8</v>
      </c>
      <c r="B23" s="24"/>
      <c r="C23" s="49">
        <f>+'[7]TABLE 36'!E26</f>
        <v>17.563623426140783</v>
      </c>
      <c r="D23" s="49">
        <f>+'[8]TABLE 37'!E25</f>
        <v>14.834729917842617</v>
      </c>
      <c r="E23" s="50">
        <f>+'[9]TABLE 38'!D24</f>
        <v>31.883568996718093</v>
      </c>
      <c r="F23" s="77">
        <f>+'[9]TABLE 38'!F24</f>
        <v>1.2391960845569092</v>
      </c>
      <c r="G23" s="31">
        <f>('[1]All 4yr'!AS21-'[1]All 4yr'!AN21)</f>
        <v>55784</v>
      </c>
      <c r="H23" s="21">
        <f>('[1]All 2yr'!AT21-'[1]All 2yr'!AO21)</f>
        <v>27175</v>
      </c>
      <c r="I23" s="60">
        <f>IF('[1]All PBI'!AH21&gt;0,('[1]All PBI'!AH21-'[1]All PBI'!AC21),"NA")</f>
        <v>10395</v>
      </c>
      <c r="J23" s="80">
        <f>IF('[1]All HBI'!AH21&gt;0,('[1]All HBI'!AH21-'[1]All HBI'!AC21),"NA")</f>
        <v>238</v>
      </c>
    </row>
    <row r="24" spans="1:10" s="4" customFormat="1" ht="14.25" x14ac:dyDescent="0.2">
      <c r="A24" s="25" t="s">
        <v>92</v>
      </c>
      <c r="B24" s="25"/>
      <c r="C24" s="47">
        <f>+'[7]TABLE 36'!E27</f>
        <v>-26.911398279010179</v>
      </c>
      <c r="D24" s="88">
        <f>+'[8]TABLE 37'!E26</f>
        <v>33.980669012516145</v>
      </c>
      <c r="E24" s="48" t="str">
        <f>+'[9]TABLE 38'!D25</f>
        <v>NA</v>
      </c>
      <c r="F24" s="88">
        <f>+'[9]TABLE 38'!F25</f>
        <v>-9.1767604188051735</v>
      </c>
      <c r="G24" s="30">
        <f>('[1]All 4yr'!AS22-'[1]All 4yr'!AN22)</f>
        <v>-26677</v>
      </c>
      <c r="H24" s="99">
        <f>('[1]All 2yr'!AT22-'[1]All 2yr'!AO22)</f>
        <v>7629</v>
      </c>
      <c r="I24" s="44" t="str">
        <f>IF('[1]All PBI'!AH22&gt;0,('[1]All PBI'!AH22-'[1]All PBI'!AC22),"NA")</f>
        <v>NA</v>
      </c>
      <c r="J24" s="43">
        <f>IF('[1]All HBI'!AH22&gt;0,('[1]All HBI'!AH22-'[1]All HBI'!AC22),"NA")</f>
        <v>-447</v>
      </c>
    </row>
    <row r="25" spans="1:10" x14ac:dyDescent="0.2">
      <c r="A25" s="21" t="s">
        <v>24</v>
      </c>
      <c r="B25" s="21"/>
      <c r="C25" s="49">
        <f>+'[7]TABLE 36'!E28</f>
        <v>-1.5302235356198868</v>
      </c>
      <c r="D25" s="49">
        <f>+'[8]TABLE 37'!E27</f>
        <v>2.5984094798312598</v>
      </c>
      <c r="E25" s="50">
        <f>+'[9]TABLE 38'!D26</f>
        <v>-37.2954800149421</v>
      </c>
      <c r="F25" s="77" t="str">
        <f>+'[9]TABLE 38'!F26</f>
        <v>NA</v>
      </c>
      <c r="G25" s="31">
        <f>('[1]All 4yr'!AS23-'[1]All 4yr'!AN23)</f>
        <v>-38945</v>
      </c>
      <c r="H25" s="21">
        <f>('[1]All 2yr'!AT23-'[1]All 2yr'!AO23)</f>
        <v>64047</v>
      </c>
      <c r="I25" s="60">
        <f>IF('[1]All PBI'!AH23&gt;0,('[1]All PBI'!AH23-'[1]All PBI'!AC23),"NA")</f>
        <v>-4992</v>
      </c>
      <c r="J25" s="80" t="str">
        <f>IF('[1]All HBI'!AH23&gt;0,('[1]All HBI'!AH23-'[1]All HBI'!AC23),"NA")</f>
        <v>NA</v>
      </c>
    </row>
    <row r="26" spans="1:10" x14ac:dyDescent="0.2">
      <c r="A26" s="21" t="s">
        <v>23</v>
      </c>
      <c r="B26" s="21"/>
      <c r="C26" s="49"/>
      <c r="D26" s="49"/>
      <c r="E26" s="50"/>
      <c r="F26" s="77"/>
      <c r="G26" s="36">
        <f>(G25/G$6)*100</f>
        <v>-70.557649105007613</v>
      </c>
      <c r="H26" s="35">
        <f>(H25/H$6)*100</f>
        <v>7.460850541854362</v>
      </c>
      <c r="I26" s="50">
        <f>(I25/I$6)*100</f>
        <v>-121.99413489736071</v>
      </c>
      <c r="J26" s="77" t="str">
        <f>IF(J25="NA","NA",(J25/J$6)*100)</f>
        <v>NA</v>
      </c>
    </row>
    <row r="27" spans="1:10" x14ac:dyDescent="0.2">
      <c r="A27" s="22" t="s">
        <v>25</v>
      </c>
      <c r="B27" s="22"/>
      <c r="C27" s="51">
        <f>+'[7]TABLE 36'!E30</f>
        <v>1.567545748116254</v>
      </c>
      <c r="D27" s="51">
        <f>+'[8]TABLE 37'!E29</f>
        <v>374.82305358948429</v>
      </c>
      <c r="E27" s="52" t="str">
        <f>+'[9]TABLE 38'!D28</f>
        <v>NA</v>
      </c>
      <c r="F27" s="78" t="str">
        <f>+'[9]TABLE 38'!F28</f>
        <v>NA</v>
      </c>
      <c r="G27" s="32">
        <f>('[1]All 4yr'!AS25-'[1]All 4yr'!AN25)</f>
        <v>466</v>
      </c>
      <c r="H27" s="22">
        <f>('[1]All 2yr'!AT25-'[1]All 2yr'!AO25)</f>
        <v>3707</v>
      </c>
      <c r="I27" s="62" t="str">
        <f>IF('[1]All PBI'!AH25&gt;0,('[1]All PBI'!AH25-'[1]All PBI'!AC25),"NA")</f>
        <v>NA</v>
      </c>
      <c r="J27" s="81" t="str">
        <f>IF('[1]All HBI'!AH25&gt;0,('[1]All HBI'!AH25-'[1]All HBI'!AC25),"NA")</f>
        <v>NA</v>
      </c>
    </row>
    <row r="28" spans="1:10" ht="14.25" x14ac:dyDescent="0.2">
      <c r="A28" s="22" t="s">
        <v>80</v>
      </c>
      <c r="B28" s="22"/>
      <c r="C28" s="51">
        <f>+'[7]TABLE 36'!E31</f>
        <v>-9.7721085088237221</v>
      </c>
      <c r="D28" s="51">
        <f>+'[8]TABLE 37'!E30</f>
        <v>6.3339323413514173</v>
      </c>
      <c r="E28" s="52" t="str">
        <f>+'[9]TABLE 38'!D29</f>
        <v>NA</v>
      </c>
      <c r="F28" s="78" t="str">
        <f>+'[9]TABLE 38'!F29</f>
        <v>NA</v>
      </c>
      <c r="G28" s="32">
        <f>('[1]All 4yr'!AS26-'[1]All 4yr'!AN26)</f>
        <v>-47666</v>
      </c>
      <c r="H28" s="22">
        <f>('[1]All 2yr'!AT26-'[1]All 2yr'!AO26)</f>
        <v>13711</v>
      </c>
      <c r="I28" s="62" t="str">
        <f>IF('[1]All PBI'!AH26&gt;0,('[1]All PBI'!AH26-'[1]All PBI'!AC26),"NA")</f>
        <v>NA</v>
      </c>
      <c r="J28" s="81" t="str">
        <f>IF('[1]All HBI'!AH26&gt;0,('[1]All HBI'!AH26-'[1]All HBI'!AC26),"NA")</f>
        <v>NA</v>
      </c>
    </row>
    <row r="29" spans="1:10" ht="14.25" x14ac:dyDescent="0.2">
      <c r="A29" s="22" t="s">
        <v>81</v>
      </c>
      <c r="B29" s="22"/>
      <c r="C29" s="51">
        <f>+'[7]TABLE 36'!E32</f>
        <v>2.9233203940302492</v>
      </c>
      <c r="D29" s="51">
        <f>+'[8]TABLE 37'!E31</f>
        <v>-3.4480690042292088</v>
      </c>
      <c r="E29" s="52">
        <f>+'[9]TABLE 38'!D30</f>
        <v>-38.793299476995372</v>
      </c>
      <c r="F29" s="78" t="str">
        <f>+'[9]TABLE 38'!F30</f>
        <v>NA</v>
      </c>
      <c r="G29" s="32">
        <f>('[1]All 4yr'!AS27-'[1]All 4yr'!AN27)</f>
        <v>29777</v>
      </c>
      <c r="H29" s="22">
        <f>('[1]All 2yr'!AT27-'[1]All 2yr'!AO27)</f>
        <v>-56329</v>
      </c>
      <c r="I29" s="62">
        <f>IF('[1]All PBI'!AH27&gt;0,('[1]All PBI'!AH27-'[1]All PBI'!AC27),"NA")</f>
        <v>-5118</v>
      </c>
      <c r="J29" s="81" t="str">
        <f>IF('[1]All HBI'!AH27&gt;0,('[1]All HBI'!AH27-'[1]All HBI'!AC27),"NA")</f>
        <v>NA</v>
      </c>
    </row>
    <row r="30" spans="1:10" ht="14.25" x14ac:dyDescent="0.2">
      <c r="A30" s="22" t="s">
        <v>82</v>
      </c>
      <c r="B30" s="22"/>
      <c r="C30" s="51">
        <f>+'[7]TABLE 36'!E33</f>
        <v>-9.058236729582406</v>
      </c>
      <c r="D30" s="51">
        <f>+'[8]TABLE 37'!E32</f>
        <v>24.949219556173492</v>
      </c>
      <c r="E30" s="52" t="str">
        <f>+'[9]TABLE 38'!D31</f>
        <v>NA</v>
      </c>
      <c r="F30" s="78" t="str">
        <f>+'[9]TABLE 38'!F31</f>
        <v>NA</v>
      </c>
      <c r="G30" s="32">
        <f>('[1]All 4yr'!AS28-'[1]All 4yr'!AN28)</f>
        <v>-21121</v>
      </c>
      <c r="H30" s="22">
        <f>('[1]All 2yr'!AT28-'[1]All 2yr'!AO28)</f>
        <v>22969</v>
      </c>
      <c r="I30" s="62" t="str">
        <f>IF('[1]All PBI'!AH28&gt;0,('[1]All PBI'!AH28-'[1]All PBI'!AC28),"NA")</f>
        <v>NA</v>
      </c>
      <c r="J30" s="81" t="str">
        <f>IF('[1]All HBI'!AH28&gt;0,('[1]All HBI'!AH28-'[1]All HBI'!AC28),"NA")</f>
        <v>NA</v>
      </c>
    </row>
    <row r="31" spans="1:10" x14ac:dyDescent="0.2">
      <c r="A31" s="23" t="s">
        <v>26</v>
      </c>
      <c r="B31" s="23"/>
      <c r="C31" s="49">
        <f>+'[7]TABLE 36'!E34</f>
        <v>-6.370079996353442</v>
      </c>
      <c r="D31" s="49">
        <f>+'[8]TABLE 37'!E33</f>
        <v>34.792389522248065</v>
      </c>
      <c r="E31" s="50" t="str">
        <f>+'[9]TABLE 38'!D32</f>
        <v>NA</v>
      </c>
      <c r="F31" s="77" t="str">
        <f>+'[9]TABLE 38'!F32</f>
        <v>NA</v>
      </c>
      <c r="G31" s="31">
        <f>('[1]All 4yr'!AS29-'[1]All 4yr'!AN29)</f>
        <v>-2795</v>
      </c>
      <c r="H31" s="21">
        <f>('[1]All 2yr'!AT29-'[1]All 2yr'!AO29)</f>
        <v>9125</v>
      </c>
      <c r="I31" s="60" t="str">
        <f>IF('[1]All PBI'!AH29&gt;0,('[1]All PBI'!AH29-'[1]All PBI'!AC29),"NA")</f>
        <v>NA</v>
      </c>
      <c r="J31" s="80" t="str">
        <f>IF('[1]All HBI'!AH29&gt;0,('[1]All HBI'!AH29-'[1]All HBI'!AC29),"NA")</f>
        <v>NA</v>
      </c>
    </row>
    <row r="32" spans="1:10" x14ac:dyDescent="0.2">
      <c r="A32" s="23" t="s">
        <v>27</v>
      </c>
      <c r="B32" s="23"/>
      <c r="C32" s="49">
        <f>+'[7]TABLE 36'!E35</f>
        <v>24.845075506888875</v>
      </c>
      <c r="D32" s="49">
        <f>+'[8]TABLE 37'!E34</f>
        <v>88.348124821070712</v>
      </c>
      <c r="E32" s="50" t="str">
        <f>+'[9]TABLE 38'!D33</f>
        <v>NA</v>
      </c>
      <c r="F32" s="77" t="str">
        <f>+'[9]TABLE 38'!F33</f>
        <v>NA</v>
      </c>
      <c r="G32" s="31">
        <f>('[1]All 4yr'!AS30-'[1]All 4yr'!AN30)</f>
        <v>16518</v>
      </c>
      <c r="H32" s="21">
        <f>('[1]All 2yr'!AT30-'[1]All 2yr'!AO30)</f>
        <v>12344</v>
      </c>
      <c r="I32" s="60" t="str">
        <f>IF('[1]All PBI'!AH30&gt;0,('[1]All PBI'!AH30-'[1]All PBI'!AC30),"NA")</f>
        <v>NA</v>
      </c>
      <c r="J32" s="80" t="str">
        <f>IF('[1]All HBI'!AH30&gt;0,('[1]All HBI'!AH30-'[1]All HBI'!AC30),"NA")</f>
        <v>NA</v>
      </c>
    </row>
    <row r="33" spans="1:10" x14ac:dyDescent="0.2">
      <c r="A33" s="23" t="s">
        <v>28</v>
      </c>
      <c r="B33" s="23"/>
      <c r="C33" s="49">
        <f>+'[7]TABLE 36'!E36</f>
        <v>12.726937366604304</v>
      </c>
      <c r="D33" s="49">
        <f>+'[8]TABLE 37'!E35</f>
        <v>1.0820103144908484</v>
      </c>
      <c r="E33" s="50" t="str">
        <f>+'[9]TABLE 38'!D34</f>
        <v>NA</v>
      </c>
      <c r="F33" s="77" t="str">
        <f>+'[9]TABLE 38'!F34</f>
        <v>NA</v>
      </c>
      <c r="G33" s="31">
        <f>('[1]All 4yr'!AS31-'[1]All 4yr'!AN31)</f>
        <v>4830</v>
      </c>
      <c r="H33" s="21">
        <f>('[1]All 2yr'!AT31-'[1]All 2yr'!AO31)</f>
        <v>107</v>
      </c>
      <c r="I33" s="60" t="str">
        <f>IF('[1]All PBI'!AH31&gt;0,('[1]All PBI'!AH31-'[1]All PBI'!AC31),"NA")</f>
        <v>NA</v>
      </c>
      <c r="J33" s="80" t="str">
        <f>IF('[1]All HBI'!AH31&gt;0,('[1]All HBI'!AH31-'[1]All HBI'!AC31),"NA")</f>
        <v>NA</v>
      </c>
    </row>
    <row r="34" spans="1:10" x14ac:dyDescent="0.2">
      <c r="A34" s="23" t="s">
        <v>29</v>
      </c>
      <c r="B34" s="23"/>
      <c r="C34" s="49">
        <f>+'[7]TABLE 36'!E37</f>
        <v>-8.0280119395152028</v>
      </c>
      <c r="D34" s="49">
        <f>+'[8]TABLE 37'!E36</f>
        <v>1.9204919685462734</v>
      </c>
      <c r="E34" s="50" t="str">
        <f>+'[9]TABLE 38'!D35</f>
        <v>NA</v>
      </c>
      <c r="F34" s="77" t="str">
        <f>+'[9]TABLE 38'!F35</f>
        <v>NA</v>
      </c>
      <c r="G34" s="31">
        <f>('[1]All 4yr'!AS32-'[1]All 4yr'!AN32)</f>
        <v>-4895</v>
      </c>
      <c r="H34" s="21">
        <f>('[1]All 2yr'!AT32-'[1]All 2yr'!AO32)</f>
        <v>1143</v>
      </c>
      <c r="I34" s="60" t="str">
        <f>IF('[1]All PBI'!AH32&gt;0,('[1]All PBI'!AH32-'[1]All PBI'!AC32),"NA")</f>
        <v>NA</v>
      </c>
      <c r="J34" s="80" t="str">
        <f>IF('[1]All HBI'!AH32&gt;0,('[1]All HBI'!AH32-'[1]All HBI'!AC32),"NA")</f>
        <v>NA</v>
      </c>
    </row>
    <row r="35" spans="1:10" x14ac:dyDescent="0.2">
      <c r="A35" s="22" t="s">
        <v>30</v>
      </c>
      <c r="B35" s="22"/>
      <c r="C35" s="51">
        <f>+'[7]TABLE 36'!E38</f>
        <v>-1.4193897978536056</v>
      </c>
      <c r="D35" s="51">
        <f>+'[8]TABLE 37'!E37</f>
        <v>15.774718332104875</v>
      </c>
      <c r="E35" s="52" t="str">
        <f>+'[9]TABLE 38'!D36</f>
        <v>NA</v>
      </c>
      <c r="F35" s="78" t="str">
        <f>+'[9]TABLE 38'!F36</f>
        <v>NA</v>
      </c>
      <c r="G35" s="32">
        <f>('[1]All 4yr'!AS33-'[1]All 4yr'!AN33)</f>
        <v>-943</v>
      </c>
      <c r="H35" s="22">
        <f>('[1]All 2yr'!AT33-'[1]All 2yr'!AO33)</f>
        <v>11985</v>
      </c>
      <c r="I35" s="62" t="str">
        <f>IF('[1]All PBI'!AH33&gt;0,('[1]All PBI'!AH33-'[1]All PBI'!AC33),"NA")</f>
        <v>NA</v>
      </c>
      <c r="J35" s="81" t="str">
        <f>IF('[1]All HBI'!AH33&gt;0,('[1]All HBI'!AH33-'[1]All HBI'!AC33),"NA")</f>
        <v>NA</v>
      </c>
    </row>
    <row r="36" spans="1:10" x14ac:dyDescent="0.2">
      <c r="A36" s="22" t="s">
        <v>31</v>
      </c>
      <c r="B36" s="22"/>
      <c r="C36" s="51">
        <f>+'[7]TABLE 36'!E39</f>
        <v>13.462344107505398</v>
      </c>
      <c r="D36" s="51">
        <f>+'[8]TABLE 37'!E38</f>
        <v>14.047742605085626</v>
      </c>
      <c r="E36" s="52" t="str">
        <f>+'[9]TABLE 38'!D37</f>
        <v>NA</v>
      </c>
      <c r="F36" s="78" t="str">
        <f>+'[9]TABLE 38'!F37</f>
        <v>NA</v>
      </c>
      <c r="G36" s="32">
        <f>('[1]All 4yr'!AS34-'[1]All 4yr'!AN34)</f>
        <v>16710</v>
      </c>
      <c r="H36" s="22">
        <f>('[1]All 2yr'!AT34-'[1]All 2yr'!AO34)</f>
        <v>13535</v>
      </c>
      <c r="I36" s="62" t="str">
        <f>IF('[1]All PBI'!AH34&gt;0,('[1]All PBI'!AH34-'[1]All PBI'!AC34),"NA")</f>
        <v>NA</v>
      </c>
      <c r="J36" s="81" t="str">
        <f>IF('[1]All HBI'!AH34&gt;0,('[1]All HBI'!AH34-'[1]All HBI'!AC34),"NA")</f>
        <v>NA</v>
      </c>
    </row>
    <row r="37" spans="1:10" ht="14.25" x14ac:dyDescent="0.2">
      <c r="A37" s="22" t="s">
        <v>83</v>
      </c>
      <c r="B37" s="22"/>
      <c r="C37" s="51">
        <f>+'[7]TABLE 36'!E40</f>
        <v>-5.1536151401966883</v>
      </c>
      <c r="D37" s="51">
        <f>+'[8]TABLE 37'!E39</f>
        <v>19.537195216648549</v>
      </c>
      <c r="E37" s="52" t="str">
        <f>+'[9]TABLE 38'!D38</f>
        <v>NA</v>
      </c>
      <c r="F37" s="78" t="str">
        <f>+'[9]TABLE 38'!F38</f>
        <v>NA</v>
      </c>
      <c r="G37" s="32">
        <f>('[1]All 4yr'!AS35-'[1]All 4yr'!AN35)</f>
        <v>-8872</v>
      </c>
      <c r="H37" s="22">
        <f>('[1]All 2yr'!AT35-'[1]All 2yr'!AO35)</f>
        <v>8806</v>
      </c>
      <c r="I37" s="62" t="str">
        <f>IF('[1]All PBI'!AH35&gt;0,('[1]All PBI'!AH35-'[1]All PBI'!AC35),"NA")</f>
        <v>NA</v>
      </c>
      <c r="J37" s="81" t="str">
        <f>IF('[1]All HBI'!AH35&gt;0,('[1]All HBI'!AH35-'[1]All HBI'!AC35),"NA")</f>
        <v>NA</v>
      </c>
    </row>
    <row r="38" spans="1:10" x14ac:dyDescent="0.2">
      <c r="A38" s="22" t="s">
        <v>32</v>
      </c>
      <c r="B38" s="22"/>
      <c r="C38" s="51">
        <f>+'[7]TABLE 36'!E41</f>
        <v>-11.227584766777166</v>
      </c>
      <c r="D38" s="51">
        <f>+'[8]TABLE 37'!E40</f>
        <v>13.071119429173002</v>
      </c>
      <c r="E38" s="52">
        <f>+'[9]TABLE 38'!D39</f>
        <v>65.625</v>
      </c>
      <c r="F38" s="78" t="str">
        <f>+'[9]TABLE 38'!F39</f>
        <v>NA</v>
      </c>
      <c r="G38" s="32">
        <f>('[1]All 4yr'!AS36-'[1]All 4yr'!AN36)</f>
        <v>-21507</v>
      </c>
      <c r="H38" s="22">
        <f>('[1]All 2yr'!AT36-'[1]All 2yr'!AO36)</f>
        <v>22349</v>
      </c>
      <c r="I38" s="62">
        <f>IF('[1]All PBI'!AH36&gt;0,('[1]All PBI'!AH36-'[1]All PBI'!AC36),"NA")</f>
        <v>126</v>
      </c>
      <c r="J38" s="81" t="str">
        <f>IF('[1]All HBI'!AH36&gt;0,('[1]All HBI'!AH36-'[1]All HBI'!AC36),"NA")</f>
        <v>NA</v>
      </c>
    </row>
    <row r="39" spans="1:10" x14ac:dyDescent="0.2">
      <c r="A39" s="26" t="s">
        <v>33</v>
      </c>
      <c r="B39" s="26"/>
      <c r="C39" s="56">
        <f>+'[7]TABLE 36'!E42</f>
        <v>4.5235173824130879</v>
      </c>
      <c r="D39" s="86">
        <f>+'[8]TABLE 37'!E41</f>
        <v>2.5093838302897389</v>
      </c>
      <c r="E39" s="57" t="str">
        <f>+'[9]TABLE 38'!D40</f>
        <v>NA</v>
      </c>
      <c r="F39" s="86" t="str">
        <f>+'[9]TABLE 38'!F40</f>
        <v>NA</v>
      </c>
      <c r="G39" s="33">
        <f>('[1]All 4yr'!AS37-'[1]All 4yr'!AN37)</f>
        <v>553</v>
      </c>
      <c r="H39" s="100">
        <f>('[1]All 2yr'!AT37-'[1]All 2yr'!AO37)</f>
        <v>595</v>
      </c>
      <c r="I39" s="64" t="str">
        <f>IF('[1]All PBI'!AH37&gt;0,('[1]All PBI'!AH37-'[1]All PBI'!AC37),"NA")</f>
        <v>NA</v>
      </c>
      <c r="J39" s="65" t="str">
        <f>IF('[1]All HBI'!AH37&gt;0,('[1]All HBI'!AH37-'[1]All HBI'!AC37),"NA")</f>
        <v>NA</v>
      </c>
    </row>
    <row r="40" spans="1:10" x14ac:dyDescent="0.2">
      <c r="A40" s="21" t="s">
        <v>34</v>
      </c>
      <c r="B40" s="21"/>
      <c r="C40" s="49">
        <f>+'[7]TABLE 36'!E43</f>
        <v>-4.0376632227754756</v>
      </c>
      <c r="D40" s="49">
        <f>+'[8]TABLE 37'!E42</f>
        <v>16.415835480076467</v>
      </c>
      <c r="E40" s="50">
        <f>+'[9]TABLE 38'!D41</f>
        <v>-16.81244122673084</v>
      </c>
      <c r="F40" s="77">
        <f>+'[9]TABLE 38'!F41</f>
        <v>-13.019320621290568</v>
      </c>
      <c r="G40" s="31">
        <f>('[1]All 4yr'!AS38-'[1]All 4yr'!AN38)</f>
        <v>-120442</v>
      </c>
      <c r="H40" s="21">
        <f>('[1]All 2yr'!AT38-'[1]All 2yr'!AO38)</f>
        <v>240175</v>
      </c>
      <c r="I40" s="60">
        <f>IF('[1]All PBI'!AH38&gt;0,('[1]All PBI'!AH38-'[1]All PBI'!AC38),"NA")</f>
        <v>-16627</v>
      </c>
      <c r="J40" s="80">
        <f>IF('[1]All HBI'!AH38&gt;0,('[1]All HBI'!AH38-'[1]All HBI'!AC38),"NA")</f>
        <v>-1031</v>
      </c>
    </row>
    <row r="41" spans="1:10" x14ac:dyDescent="0.2">
      <c r="A41" s="21" t="s">
        <v>23</v>
      </c>
      <c r="B41" s="21"/>
      <c r="C41" s="49"/>
      <c r="D41" s="49"/>
      <c r="E41" s="50"/>
      <c r="F41" s="77"/>
      <c r="G41" s="36">
        <f>(G40/G$6)*100</f>
        <v>-218.20784114790928</v>
      </c>
      <c r="H41" s="35">
        <f>(H40/H$6)*100</f>
        <v>27.978043919151112</v>
      </c>
      <c r="I41" s="50">
        <f>(I40/I$6)*100</f>
        <v>-406.32942326490718</v>
      </c>
      <c r="J41" s="77">
        <f>(J40/J$6)*100</f>
        <v>10.600452395640552</v>
      </c>
    </row>
    <row r="42" spans="1:10" ht="14.25" x14ac:dyDescent="0.2">
      <c r="A42" s="22" t="s">
        <v>84</v>
      </c>
      <c r="B42" s="22"/>
      <c r="C42" s="51">
        <f>+'[7]TABLE 36'!E45</f>
        <v>-6.0165701327518963</v>
      </c>
      <c r="D42" s="51">
        <f>+'[8]TABLE 37'!E44</f>
        <v>0.45354256836547407</v>
      </c>
      <c r="E42" s="52">
        <f>+'[9]TABLE 38'!D43</f>
        <v>10.014955812372536</v>
      </c>
      <c r="F42" s="78" t="str">
        <f>+'[9]TABLE 38'!F43</f>
        <v>NA</v>
      </c>
      <c r="G42" s="32">
        <f>('[1]All 4yr'!AS40-'[1]All 4yr'!AN40)</f>
        <v>-29636</v>
      </c>
      <c r="H42" s="22">
        <f>('[1]All 2yr'!AT40-'[1]All 2yr'!AO40)</f>
        <v>1663</v>
      </c>
      <c r="I42" s="62">
        <f>IF('[1]All PBI'!AH40&gt;0,('[1]All PBI'!AH40-'[1]All PBI'!AC40),"NA")</f>
        <v>3683</v>
      </c>
      <c r="J42" s="81" t="str">
        <f>IF('[1]All HBI'!AH40&gt;0,('[1]All HBI'!AH40-'[1]All HBI'!AC40),"NA")</f>
        <v>NA</v>
      </c>
    </row>
    <row r="43" spans="1:10" x14ac:dyDescent="0.2">
      <c r="A43" s="22" t="s">
        <v>35</v>
      </c>
      <c r="B43" s="22"/>
      <c r="C43" s="51">
        <f>+'[7]TABLE 36'!E46</f>
        <v>-0.16744412392786137</v>
      </c>
      <c r="D43" s="51">
        <f>+'[8]TABLE 37'!E45</f>
        <v>47.90711169138406</v>
      </c>
      <c r="E43" s="52">
        <f>+'[9]TABLE 38'!D44</f>
        <v>-37.166370106761562</v>
      </c>
      <c r="F43" s="78" t="str">
        <f>+'[9]TABLE 38'!F44</f>
        <v>NA</v>
      </c>
      <c r="G43" s="32">
        <f>('[1]All 4yr'!AS41-'[1]All 4yr'!AN41)</f>
        <v>-523</v>
      </c>
      <c r="H43" s="22">
        <f>('[1]All 2yr'!AT41-'[1]All 2yr'!AO41)</f>
        <v>42931</v>
      </c>
      <c r="I43" s="62">
        <f>IF('[1]All PBI'!AH41&gt;0,('[1]All PBI'!AH41-'[1]All PBI'!AC41),"NA")</f>
        <v>-1671</v>
      </c>
      <c r="J43" s="81" t="str">
        <f>IF('[1]All HBI'!AH41&gt;0,('[1]All HBI'!AH41-'[1]All HBI'!AC41),"NA")</f>
        <v>NA</v>
      </c>
    </row>
    <row r="44" spans="1:10" x14ac:dyDescent="0.2">
      <c r="A44" s="22" t="s">
        <v>36</v>
      </c>
      <c r="B44" s="22"/>
      <c r="C44" s="51">
        <f>+'[7]TABLE 36'!E47</f>
        <v>20.097132867485175</v>
      </c>
      <c r="D44" s="51">
        <f>+'[8]TABLE 37'!E46</f>
        <v>14.656108597285067</v>
      </c>
      <c r="E44" s="52" t="str">
        <f>+'[9]TABLE 38'!D45</f>
        <v>NA</v>
      </c>
      <c r="F44" s="78" t="str">
        <f>+'[9]TABLE 38'!F45</f>
        <v>NA</v>
      </c>
      <c r="G44" s="32">
        <f>('[1]All 4yr'!AS42-'[1]All 4yr'!AN42)</f>
        <v>39891</v>
      </c>
      <c r="H44" s="22">
        <f>('[1]All 2yr'!AT42-'[1]All 2yr'!AO42)</f>
        <v>12956</v>
      </c>
      <c r="I44" s="62" t="str">
        <f>IF('[1]All PBI'!AH42&gt;0,('[1]All PBI'!AH42-'[1]All PBI'!AC42),"NA")</f>
        <v>NA</v>
      </c>
      <c r="J44" s="81" t="str">
        <f>IF('[1]All HBI'!AH42&gt;0,('[1]All HBI'!AH42-'[1]All HBI'!AC42),"NA")</f>
        <v>NA</v>
      </c>
    </row>
    <row r="45" spans="1:10" x14ac:dyDescent="0.2">
      <c r="A45" s="22" t="s">
        <v>37</v>
      </c>
      <c r="B45" s="22"/>
      <c r="C45" s="51">
        <f>+'[7]TABLE 36'!E48</f>
        <v>-0.21534606850133875</v>
      </c>
      <c r="D45" s="51">
        <f>+'[8]TABLE 37'!E47</f>
        <v>21.686919414014728</v>
      </c>
      <c r="E45" s="52" t="str">
        <f>+'[9]TABLE 38'!D46</f>
        <v>NA</v>
      </c>
      <c r="F45" s="78" t="str">
        <f>+'[9]TABLE 38'!F46</f>
        <v>NA</v>
      </c>
      <c r="G45" s="32">
        <f>('[1]All 4yr'!AS43-'[1]All 4yr'!AN43)</f>
        <v>-263</v>
      </c>
      <c r="H45" s="22">
        <f>('[1]All 2yr'!AT43-'[1]All 2yr'!AO43)</f>
        <v>16669</v>
      </c>
      <c r="I45" s="62" t="str">
        <f>IF('[1]All PBI'!AH43&gt;0,('[1]All PBI'!AH43-'[1]All PBI'!AC43),"NA")</f>
        <v>NA</v>
      </c>
      <c r="J45" s="81" t="str">
        <f>IF('[1]All HBI'!AH43&gt;0,('[1]All HBI'!AH43-'[1]All HBI'!AC43),"NA")</f>
        <v>NA</v>
      </c>
    </row>
    <row r="46" spans="1:10" x14ac:dyDescent="0.2">
      <c r="A46" s="23" t="s">
        <v>38</v>
      </c>
      <c r="B46" s="23"/>
      <c r="C46" s="49">
        <f>+'[7]TABLE 36'!E49</f>
        <v>-7.3073887321291942</v>
      </c>
      <c r="D46" s="49">
        <f>+'[8]TABLE 37'!E48</f>
        <v>8.8329014783695179</v>
      </c>
      <c r="E46" s="50">
        <f>+'[9]TABLE 38'!D47</f>
        <v>-11.691286831503279</v>
      </c>
      <c r="F46" s="77" t="str">
        <f>+'[9]TABLE 38'!F47</f>
        <v>NA</v>
      </c>
      <c r="G46" s="31">
        <f>('[1]All 4yr'!AS44-'[1]All 4yr'!AN44)</f>
        <v>-30274</v>
      </c>
      <c r="H46" s="21">
        <f>('[1]All 2yr'!AT44-'[1]All 2yr'!AO44)</f>
        <v>21067</v>
      </c>
      <c r="I46" s="60">
        <f>IF('[1]All PBI'!AH44&gt;0,('[1]All PBI'!AH44-'[1]All PBI'!AC44),"NA")</f>
        <v>-2960</v>
      </c>
      <c r="J46" s="80" t="str">
        <f>IF('[1]All HBI'!AH44&gt;0,('[1]All HBI'!AH44-'[1]All HBI'!AC44),"NA")</f>
        <v>NA</v>
      </c>
    </row>
    <row r="47" spans="1:10" ht="14.25" x14ac:dyDescent="0.2">
      <c r="A47" s="23" t="s">
        <v>85</v>
      </c>
      <c r="B47" s="23"/>
      <c r="C47" s="49">
        <f>+'[7]TABLE 36'!E50</f>
        <v>-25.666567148451907</v>
      </c>
      <c r="D47" s="49">
        <f>+'[8]TABLE 37'!E49</f>
        <v>14.631578947368421</v>
      </c>
      <c r="E47" s="50" t="str">
        <f>+'[9]TABLE 38'!D48</f>
        <v>NA</v>
      </c>
      <c r="F47" s="77" t="str">
        <f>+'[9]TABLE 38'!F48</f>
        <v>NA</v>
      </c>
      <c r="G47" s="31">
        <f>('[1]All 4yr'!AS45-'[1]All 4yr'!AN45)</f>
        <v>-73074</v>
      </c>
      <c r="H47" s="21">
        <f>('[1]All 2yr'!AT45-'[1]All 2yr'!AO45)</f>
        <v>18487</v>
      </c>
      <c r="I47" s="60" t="str">
        <f>IF('[1]All PBI'!AH45&gt;0,('[1]All PBI'!AH45-'[1]All PBI'!AC45),"NA")</f>
        <v>NA</v>
      </c>
      <c r="J47" s="80" t="str">
        <f>IF('[1]All HBI'!AH45&gt;0,('[1]All HBI'!AH45-'[1]All HBI'!AC45),"NA")</f>
        <v>NA</v>
      </c>
    </row>
    <row r="48" spans="1:10" ht="14.25" x14ac:dyDescent="0.2">
      <c r="A48" s="23" t="s">
        <v>86</v>
      </c>
      <c r="B48" s="23"/>
      <c r="C48" s="49">
        <f>+'[7]TABLE 36'!E51</f>
        <v>1.6105830541905424</v>
      </c>
      <c r="D48" s="49">
        <f>+'[8]TABLE 37'!E50</f>
        <v>23.437286280946516</v>
      </c>
      <c r="E48" s="50">
        <f>+'[9]TABLE 38'!D49</f>
        <v>-74.369792779320647</v>
      </c>
      <c r="F48" s="77">
        <f>+'[9]TABLE 38'!F49</f>
        <v>-12.532742292967963</v>
      </c>
      <c r="G48" s="31">
        <f>('[1]All 4yr'!AS46-'[1]All 4yr'!AN46)</f>
        <v>4736</v>
      </c>
      <c r="H48" s="21">
        <f>('[1]All 2yr'!AT46-'[1]All 2yr'!AO46)</f>
        <v>23989</v>
      </c>
      <c r="I48" s="60">
        <f>IF('[1]All PBI'!AH46&gt;0,('[1]All PBI'!AH46-'[1]All PBI'!AC46),"NA")</f>
        <v>-13925</v>
      </c>
      <c r="J48" s="80">
        <f>IF('[1]All HBI'!AH46&gt;0,('[1]All HBI'!AH46-'[1]All HBI'!AC46),"NA")</f>
        <v>-622</v>
      </c>
    </row>
    <row r="49" spans="1:10" x14ac:dyDescent="0.2">
      <c r="A49" s="23" t="s">
        <v>39</v>
      </c>
      <c r="B49" s="23"/>
      <c r="C49" s="49">
        <f>+'[7]TABLE 36'!E52</f>
        <v>6.9707172029201807</v>
      </c>
      <c r="D49" s="49">
        <f>+'[8]TABLE 37'!E51</f>
        <v>3.3162975582055649</v>
      </c>
      <c r="E49" s="50" t="str">
        <f>+'[9]TABLE 38'!D50</f>
        <v>NA</v>
      </c>
      <c r="F49" s="77" t="str">
        <f>+'[9]TABLE 38'!F50</f>
        <v>NA</v>
      </c>
      <c r="G49" s="31">
        <f>('[1]All 4yr'!AS47-'[1]All 4yr'!AN47)</f>
        <v>6025</v>
      </c>
      <c r="H49" s="21">
        <f>('[1]All 2yr'!AT47-'[1]All 2yr'!AO47)</f>
        <v>1460</v>
      </c>
      <c r="I49" s="60" t="str">
        <f>IF('[1]All PBI'!AH47&gt;0,('[1]All PBI'!AH47-'[1]All PBI'!AC47),"NA")</f>
        <v>NA</v>
      </c>
      <c r="J49" s="80" t="str">
        <f>IF('[1]All HBI'!AH47&gt;0,('[1]All HBI'!AH47-'[1]All HBI'!AC47),"NA")</f>
        <v>NA</v>
      </c>
    </row>
    <row r="50" spans="1:10" x14ac:dyDescent="0.2">
      <c r="A50" s="22" t="s">
        <v>40</v>
      </c>
      <c r="B50" s="22"/>
      <c r="C50" s="51">
        <f>+'[7]TABLE 36'!E53</f>
        <v>-7.7982779827798279</v>
      </c>
      <c r="D50" s="51">
        <f>+'[8]TABLE 37'!E52</f>
        <v>109.24077434966728</v>
      </c>
      <c r="E50" s="52" t="str">
        <f>+'[9]TABLE 38'!D51</f>
        <v>NA</v>
      </c>
      <c r="F50" s="78" t="str">
        <f>+'[9]TABLE 38'!F51</f>
        <v>NA</v>
      </c>
      <c r="G50" s="32">
        <f>('[1]All 4yr'!AS48-'[1]All 4yr'!AN48)</f>
        <v>-3487</v>
      </c>
      <c r="H50" s="22">
        <f>('[1]All 2yr'!AT48-'[1]All 2yr'!AO48)</f>
        <v>7223</v>
      </c>
      <c r="I50" s="62" t="str">
        <f>IF('[1]All PBI'!AH48&gt;0,('[1]All PBI'!AH48-'[1]All PBI'!AC48),"NA")</f>
        <v>NA</v>
      </c>
      <c r="J50" s="81" t="str">
        <f>IF('[1]All HBI'!AH48&gt;0,('[1]All HBI'!AH48-'[1]All HBI'!AC48),"NA")</f>
        <v>NA</v>
      </c>
    </row>
    <row r="51" spans="1:10" x14ac:dyDescent="0.2">
      <c r="A51" s="22" t="s">
        <v>41</v>
      </c>
      <c r="B51" s="22"/>
      <c r="C51" s="51">
        <f>+'[7]TABLE 36'!E54</f>
        <v>-3.8723889306036785</v>
      </c>
      <c r="D51" s="51">
        <f>+'[8]TABLE 37'!E53</f>
        <v>28.938319719622189</v>
      </c>
      <c r="E51" s="52">
        <f>+'[9]TABLE 38'!D52</f>
        <v>-18.402806783059059</v>
      </c>
      <c r="F51" s="78">
        <f>+'[9]TABLE 38'!F52</f>
        <v>-13.836265223274696</v>
      </c>
      <c r="G51" s="32">
        <f>('[1]All 4yr'!AS49-'[1]All 4yr'!AN49)</f>
        <v>-17122</v>
      </c>
      <c r="H51" s="22">
        <f>('[1]All 2yr'!AT49-'[1]All 2yr'!AO49)</f>
        <v>61184</v>
      </c>
      <c r="I51" s="62">
        <f>IF('[1]All PBI'!AH49&gt;0,('[1]All PBI'!AH49-'[1]All PBI'!AC49),"NA")</f>
        <v>-2203</v>
      </c>
      <c r="J51" s="81">
        <f>IF('[1]All HBI'!AH49&gt;0,('[1]All HBI'!AH49-'[1]All HBI'!AC49),"NA")</f>
        <v>-409</v>
      </c>
    </row>
    <row r="52" spans="1:10" x14ac:dyDescent="0.2">
      <c r="A52" s="22" t="s">
        <v>42</v>
      </c>
      <c r="B52" s="22"/>
      <c r="C52" s="51">
        <f>+'[7]TABLE 36'!E55</f>
        <v>-1.3305993268995029</v>
      </c>
      <c r="D52" s="51">
        <f>+'[8]TABLE 37'!E54</f>
        <v>94.710417787340859</v>
      </c>
      <c r="E52" s="52" t="str">
        <f>+'[9]TABLE 38'!D53</f>
        <v>NA</v>
      </c>
      <c r="F52" s="78" t="str">
        <f>+'[9]TABLE 38'!F53</f>
        <v>NA</v>
      </c>
      <c r="G52" s="32">
        <f>('[1]All 4yr'!AS50-'[1]All 4yr'!AN50)</f>
        <v>-597</v>
      </c>
      <c r="H52" s="22">
        <f>('[1]All 2yr'!AT50-'[1]All 2yr'!AO50)</f>
        <v>5282</v>
      </c>
      <c r="I52" s="62" t="str">
        <f>IF('[1]All PBI'!AH50&gt;0,('[1]All PBI'!AH50-'[1]All PBI'!AC50),"NA")</f>
        <v>NA</v>
      </c>
      <c r="J52" s="81" t="str">
        <f>IF('[1]All HBI'!AH50&gt;0,('[1]All HBI'!AH50-'[1]All HBI'!AC50),"NA")</f>
        <v>NA</v>
      </c>
    </row>
    <row r="53" spans="1:10" x14ac:dyDescent="0.2">
      <c r="A53" s="22" t="s">
        <v>43</v>
      </c>
      <c r="B53" s="22"/>
      <c r="C53" s="51">
        <f>+'[7]TABLE 36'!E56</f>
        <v>-6.5466302197779882</v>
      </c>
      <c r="D53" s="51">
        <f>+'[8]TABLE 37'!E55</f>
        <v>25.558722063896806</v>
      </c>
      <c r="E53" s="52">
        <f>+'[9]TABLE 38'!D54</f>
        <v>27.836329820210786</v>
      </c>
      <c r="F53" s="78" t="str">
        <f>+'[9]TABLE 38'!F54</f>
        <v>NA</v>
      </c>
      <c r="G53" s="32">
        <f>('[1]All 4yr'!AS51-'[1]All 4yr'!AN51)</f>
        <v>-16118</v>
      </c>
      <c r="H53" s="100">
        <f>('[1]All 2yr'!AT51-'[1]All 2yr'!AO51)</f>
        <v>27264</v>
      </c>
      <c r="I53" s="64">
        <f>IF('[1]All PBI'!AH51&gt;0,('[1]All PBI'!AH51-'[1]All PBI'!AC51),"NA")</f>
        <v>449</v>
      </c>
      <c r="J53" s="65" t="str">
        <f>IF('[1]All HBI'!AH51&gt;0,('[1]All HBI'!AH51-'[1]All HBI'!AC51),"NA")</f>
        <v>NA</v>
      </c>
    </row>
    <row r="54" spans="1:10" x14ac:dyDescent="0.2">
      <c r="A54" s="27" t="s">
        <v>44</v>
      </c>
      <c r="B54" s="27"/>
      <c r="C54" s="58">
        <f>+'[7]TABLE 36'!E57</f>
        <v>0.87940026288237805</v>
      </c>
      <c r="D54" s="58">
        <f>+'[8]TABLE 37'!E56</f>
        <v>13.000955696158382</v>
      </c>
      <c r="E54" s="59">
        <f>+'[9]TABLE 38'!D55</f>
        <v>-7.2234264334331986</v>
      </c>
      <c r="F54" s="58">
        <f>+'[9]TABLE 38'!F55</f>
        <v>-20.862412761714854</v>
      </c>
      <c r="G54" s="34">
        <f>('[1]All 4yr'!AS52-'[1]All 4yr'!AN52)</f>
        <v>21570</v>
      </c>
      <c r="H54" s="21">
        <f>('[1]All 2yr'!AT52-'[1]All 2yr'!AO52)</f>
        <v>111822</v>
      </c>
      <c r="I54" s="60">
        <f>IF('[1]All PBI'!AH52&gt;0,('[1]All PBI'!AH52-'[1]All PBI'!AC52),"NA")</f>
        <v>-5232</v>
      </c>
      <c r="J54" s="80">
        <f>IF('[1]All HBI'!AH52&gt;0,('[1]All HBI'!AH52-'[1]All HBI'!AC52),"NA")</f>
        <v>-837</v>
      </c>
    </row>
    <row r="55" spans="1:10" x14ac:dyDescent="0.2">
      <c r="A55" s="23" t="s">
        <v>23</v>
      </c>
      <c r="B55" s="23"/>
      <c r="C55" s="53"/>
      <c r="D55" s="53"/>
      <c r="E55" s="54"/>
      <c r="F55" s="55"/>
      <c r="G55" s="36">
        <f>(G54/G$6)*100</f>
        <v>39.078918762229151</v>
      </c>
      <c r="H55" s="35">
        <f>(H54/H$6)*100</f>
        <v>13.02617186271392</v>
      </c>
      <c r="I55" s="50">
        <f>(I54/I$6)*100</f>
        <v>-127.85923753665689</v>
      </c>
      <c r="J55" s="77">
        <f>(J54/J$6)*100</f>
        <v>8.6057988895743378</v>
      </c>
    </row>
    <row r="56" spans="1:10" ht="14.25" x14ac:dyDescent="0.2">
      <c r="A56" s="22" t="s">
        <v>87</v>
      </c>
      <c r="B56" s="22"/>
      <c r="C56" s="51">
        <f>+'[7]TABLE 36'!E59</f>
        <v>1.5503282191906735</v>
      </c>
      <c r="D56" s="51">
        <f>+'[8]TABLE 37'!E58</f>
        <v>24.585547785547785</v>
      </c>
      <c r="E56" s="52">
        <f>+'[9]TABLE 38'!D57</f>
        <v>-80</v>
      </c>
      <c r="F56" s="78" t="str">
        <f>+'[9]TABLE 38'!F57</f>
        <v>NA</v>
      </c>
      <c r="G56" s="32">
        <f>('[1]All 4yr'!AS54-'[1]All 4yr'!AN54)</f>
        <v>2024</v>
      </c>
      <c r="H56" s="22">
        <f>('[1]All 2yr'!AT54-'[1]All 2yr'!AO54)</f>
        <v>13184</v>
      </c>
      <c r="I56" s="62">
        <f>IF('[1]All PBI'!AH54&gt;0,('[1]All PBI'!AH54-'[1]All PBI'!AC54),"NA")</f>
        <v>-80</v>
      </c>
      <c r="J56" s="81" t="str">
        <f>IF('[1]All HBI'!AH54&gt;0,('[1]All HBI'!AH54-'[1]All HBI'!AC54),"NA")</f>
        <v>NA</v>
      </c>
    </row>
    <row r="57" spans="1:10" x14ac:dyDescent="0.2">
      <c r="A57" s="22" t="s">
        <v>45</v>
      </c>
      <c r="B57" s="22"/>
      <c r="C57" s="51">
        <f>+'[7]TABLE 36'!E60</f>
        <v>-2.5366348611680229</v>
      </c>
      <c r="D57" s="51">
        <f>+'[8]TABLE 37'!E59</f>
        <v>26.306883422976973</v>
      </c>
      <c r="E57" s="52" t="str">
        <f>+'[9]TABLE 38'!D58</f>
        <v>NA</v>
      </c>
      <c r="F57" s="78" t="str">
        <f>+'[9]TABLE 38'!F58</f>
        <v>NA</v>
      </c>
      <c r="G57" s="32">
        <f>('[1]All 4yr'!AS55-'[1]All 4yr'!AN55)</f>
        <v>-1300</v>
      </c>
      <c r="H57" s="22">
        <f>('[1]All 2yr'!AT55-'[1]All 2yr'!AO55)</f>
        <v>4353</v>
      </c>
      <c r="I57" s="62" t="str">
        <f>IF('[1]All PBI'!AH55&gt;0,('[1]All PBI'!AH55-'[1]All PBI'!AC55),"NA")</f>
        <v>NA</v>
      </c>
      <c r="J57" s="81" t="str">
        <f>IF('[1]All HBI'!AH55&gt;0,('[1]All HBI'!AH55-'[1]All HBI'!AC55),"NA")</f>
        <v>NA</v>
      </c>
    </row>
    <row r="58" spans="1:10" ht="14.25" x14ac:dyDescent="0.2">
      <c r="A58" s="22" t="s">
        <v>88</v>
      </c>
      <c r="B58" s="22"/>
      <c r="C58" s="51">
        <f>+'[7]TABLE 36'!E61</f>
        <v>5.4554406955495987</v>
      </c>
      <c r="D58" s="51">
        <f>+'[8]TABLE 37'!E60</f>
        <v>15.511462938213223</v>
      </c>
      <c r="E58" s="52">
        <f>+'[9]TABLE 38'!D59</f>
        <v>34.604475260006303</v>
      </c>
      <c r="F58" s="78" t="str">
        <f>+'[9]TABLE 38'!F59</f>
        <v>NA</v>
      </c>
      <c r="G58" s="32">
        <f>('[1]All 4yr'!AS56-'[1]All 4yr'!AN56)</f>
        <v>20719</v>
      </c>
      <c r="H58" s="22">
        <f>('[1]All 2yr'!AT56-'[1]All 2yr'!AO56)</f>
        <v>15088</v>
      </c>
      <c r="I58" s="62">
        <f>IF('[1]All PBI'!AH56&gt;0,('[1]All PBI'!AH56-'[1]All PBI'!AC56),"NA")</f>
        <v>1098</v>
      </c>
      <c r="J58" s="81" t="str">
        <f>IF('[1]All HBI'!AH56&gt;0,('[1]All HBI'!AH56-'[1]All HBI'!AC56),"NA")</f>
        <v>NA</v>
      </c>
    </row>
    <row r="59" spans="1:10" x14ac:dyDescent="0.2">
      <c r="A59" s="22" t="s">
        <v>46</v>
      </c>
      <c r="B59" s="22"/>
      <c r="C59" s="51">
        <f>+'[7]TABLE 36'!E62</f>
        <v>29.021919827246396</v>
      </c>
      <c r="D59" s="51">
        <f>+'[8]TABLE 37'!E61</f>
        <v>28.13293502613891</v>
      </c>
      <c r="E59" s="52" t="str">
        <f>+'[9]TABLE 38'!D60</f>
        <v>NA</v>
      </c>
      <c r="F59" s="78" t="str">
        <f>+'[9]TABLE 38'!F60</f>
        <v>NA</v>
      </c>
      <c r="G59" s="32">
        <f>('[1]All 4yr'!AS57-'[1]All 4yr'!AN57)</f>
        <v>16934</v>
      </c>
      <c r="H59" s="22">
        <f>('[1]All 2yr'!AT57-'[1]All 2yr'!AO57)</f>
        <v>3767</v>
      </c>
      <c r="I59" s="62" t="str">
        <f>IF('[1]All PBI'!AH57&gt;0,('[1]All PBI'!AH57-'[1]All PBI'!AC57),"NA")</f>
        <v>NA</v>
      </c>
      <c r="J59" s="81" t="str">
        <f>IF('[1]All HBI'!AH57&gt;0,('[1]All HBI'!AH57-'[1]All HBI'!AC57),"NA")</f>
        <v>NA</v>
      </c>
    </row>
    <row r="60" spans="1:10" x14ac:dyDescent="0.2">
      <c r="A60" s="23" t="s">
        <v>47</v>
      </c>
      <c r="B60" s="23"/>
      <c r="C60" s="49">
        <f>+'[7]TABLE 36'!E63</f>
        <v>6.7544046023600171</v>
      </c>
      <c r="D60" s="49">
        <f>+'[8]TABLE 37'!E62</f>
        <v>6.1952894520481694</v>
      </c>
      <c r="E60" s="50">
        <f>+'[9]TABLE 38'!D61</f>
        <v>16.166466586634655</v>
      </c>
      <c r="F60" s="77" t="str">
        <f>+'[9]TABLE 38'!F61</f>
        <v>NA</v>
      </c>
      <c r="G60" s="31">
        <f>('[1]All 4yr'!AS58-'[1]All 4yr'!AN58)</f>
        <v>16531</v>
      </c>
      <c r="H60" s="21">
        <f>('[1]All 2yr'!AT58-'[1]All 2yr'!AO58)</f>
        <v>10248</v>
      </c>
      <c r="I60" s="60">
        <f>IF('[1]All PBI'!AH58&gt;0,('[1]All PBI'!AH58-'[1]All PBI'!AC58),"NA")</f>
        <v>2424</v>
      </c>
      <c r="J60" s="80" t="str">
        <f>IF('[1]All HBI'!AH58&gt;0,('[1]All HBI'!AH58-'[1]All HBI'!AC58),"NA")</f>
        <v>NA</v>
      </c>
    </row>
    <row r="61" spans="1:10" ht="14.25" x14ac:dyDescent="0.2">
      <c r="A61" s="23" t="s">
        <v>89</v>
      </c>
      <c r="B61" s="23"/>
      <c r="C61" s="49">
        <f>+'[7]TABLE 36'!E64</f>
        <v>-2.3325792471858051</v>
      </c>
      <c r="D61" s="49">
        <f>+'[8]TABLE 37'!E63</f>
        <v>15.341604933996154</v>
      </c>
      <c r="E61" s="50">
        <f>+'[9]TABLE 38'!D62</f>
        <v>-40.71452090879157</v>
      </c>
      <c r="F61" s="77" t="str">
        <f>+'[9]TABLE 38'!F62</f>
        <v>NA</v>
      </c>
      <c r="G61" s="31">
        <f>('[1]All 4yr'!AS59-'[1]All 4yr'!AN59)</f>
        <v>-21395</v>
      </c>
      <c r="H61" s="21">
        <f>('[1]All 2yr'!AT59-'[1]All 2yr'!AO59)</f>
        <v>48730</v>
      </c>
      <c r="I61" s="60">
        <f>IF('[1]All PBI'!AH59&gt;0,('[1]All PBI'!AH59-'[1]All PBI'!AC59),"NA")</f>
        <v>-9892</v>
      </c>
      <c r="J61" s="80" t="str">
        <f>IF('[1]All HBI'!AH59&gt;0,('[1]All HBI'!AH59-'[1]All HBI'!AC59),"NA")</f>
        <v>NA</v>
      </c>
    </row>
    <row r="62" spans="1:10" ht="14.25" x14ac:dyDescent="0.2">
      <c r="A62" s="23" t="s">
        <v>90</v>
      </c>
      <c r="B62" s="23"/>
      <c r="C62" s="49">
        <f>+'[7]TABLE 36'!E65</f>
        <v>-1.5676072427467804</v>
      </c>
      <c r="D62" s="49">
        <f>+'[8]TABLE 37'!E64</f>
        <v>7.7805077805077811</v>
      </c>
      <c r="E62" s="50">
        <f>+'[9]TABLE 38'!D63</f>
        <v>4.0779429489754921</v>
      </c>
      <c r="F62" s="77">
        <f>+'[9]TABLE 38'!F63</f>
        <v>79.13758723828515</v>
      </c>
      <c r="G62" s="31">
        <f>('[1]All 4yr'!AS60-'[1]All 4yr'!AN60)</f>
        <v>-8906</v>
      </c>
      <c r="H62" s="21">
        <f>('[1]All 2yr'!AT60-'[1]All 2yr'!AO60)</f>
        <v>13395</v>
      </c>
      <c r="I62" s="60">
        <f>IF('[1]All PBI'!AH60&gt;0,('[1]All PBI'!AH60-'[1]All PBI'!AC60),"NA")</f>
        <v>1218</v>
      </c>
      <c r="J62" s="80">
        <f>IF('[1]All HBI'!AH60&gt;0,('[1]All HBI'!AH60-'[1]All HBI'!AC60),"NA")</f>
        <v>-837</v>
      </c>
    </row>
    <row r="63" spans="1:10" ht="14.25" x14ac:dyDescent="0.2">
      <c r="A63" s="23" t="s">
        <v>91</v>
      </c>
      <c r="B63" s="23"/>
      <c r="C63" s="49">
        <f>+'[7]TABLE 36'!E66</f>
        <v>-0.63742486411192023</v>
      </c>
      <c r="D63" s="49">
        <f>+'[8]TABLE 37'!E65</f>
        <v>-0.82371399753446151</v>
      </c>
      <c r="E63" s="50" t="str">
        <f>+'[9]TABLE 38'!D64</f>
        <v>NA</v>
      </c>
      <c r="F63" s="77" t="str">
        <f>+'[9]TABLE 38'!F64</f>
        <v>NA</v>
      </c>
      <c r="G63" s="31">
        <f>('[1]All 4yr'!AS61-'[1]All 4yr'!AN61)</f>
        <v>-421</v>
      </c>
      <c r="H63" s="21">
        <f>('[1]All 2yr'!AT61-'[1]All 2yr'!AO61)</f>
        <v>-147</v>
      </c>
      <c r="I63" s="60" t="str">
        <f>IF('[1]All PBI'!AH61&gt;0,('[1]All PBI'!AH61-'[1]All PBI'!AC61),"NA")</f>
        <v>NA</v>
      </c>
      <c r="J63" s="80" t="str">
        <f>IF('[1]All HBI'!AH61&gt;0,('[1]All HBI'!AH61-'[1]All HBI'!AC61),"NA")</f>
        <v>NA</v>
      </c>
    </row>
    <row r="64" spans="1:10" x14ac:dyDescent="0.2">
      <c r="A64" s="20" t="s">
        <v>48</v>
      </c>
      <c r="B64" s="20"/>
      <c r="C64" s="47">
        <f>+'[7]TABLE 36'!E67</f>
        <v>-7.1226312350250494</v>
      </c>
      <c r="D64" s="88">
        <f>+'[8]TABLE 37'!E66</f>
        <v>51.527822450948854</v>
      </c>
      <c r="E64" s="48" t="str">
        <f>+'[9]TABLE 38'!D65</f>
        <v>NA</v>
      </c>
      <c r="F64" s="88" t="str">
        <f>+'[9]TABLE 38'!F65</f>
        <v>NA</v>
      </c>
      <c r="G64" s="30">
        <f>('[1]All 4yr'!AS62-'[1]All 4yr'!AN62)</f>
        <v>-2616</v>
      </c>
      <c r="H64" s="99">
        <f>('[1]All 2yr'!AT62-'[1]All 2yr'!AO62)</f>
        <v>3204</v>
      </c>
      <c r="I64" s="44" t="str">
        <f>IF('[1]All PBI'!AH62&gt;0,('[1]All PBI'!AH62-'[1]All PBI'!AC62),"NA")</f>
        <v>NA</v>
      </c>
      <c r="J64" s="43" t="str">
        <f>IF('[1]All HBI'!AH62&gt;0,('[1]All HBI'!AH62-'[1]All HBI'!AC62),"NA")</f>
        <v>NA</v>
      </c>
    </row>
    <row r="65" spans="1:14" ht="14.25" x14ac:dyDescent="0.2">
      <c r="A65" s="28" t="s">
        <v>99</v>
      </c>
      <c r="B65" s="28"/>
      <c r="C65" s="56">
        <f>+'[7]TABLE 36'!E68</f>
        <v>-29.63603203552454</v>
      </c>
      <c r="D65" s="56" t="str">
        <f>+'[8]TABLE 37'!E67</f>
        <v>NA</v>
      </c>
      <c r="E65" s="57">
        <f>+'[9]TABLE 38'!D66</f>
        <v>-68.141910891707795</v>
      </c>
      <c r="F65" s="86">
        <f>+'[9]TABLE 38'!F66</f>
        <v>-46.197075164442175</v>
      </c>
      <c r="G65" s="33">
        <f>('[1]All 4yr'!AS63-'[1]All 4yr'!AN63)</f>
        <v>-37374</v>
      </c>
      <c r="H65" s="22">
        <f>('[1]All 2yr'!AT63-'[1]All 2yr'!AO63)</f>
        <v>521</v>
      </c>
      <c r="I65" s="62">
        <f>IF('[1]All PBI'!AG63&gt;0,('[1]All PBI'!AG63-'[1]All PBI'!AB63),"NA")</f>
        <v>-34211</v>
      </c>
      <c r="J65" s="81">
        <f>IF('[1]All HBI'!AH63&gt;0,('[1]All HBI'!AH63-'[1]All HBI'!AC63),"NA")</f>
        <v>-351</v>
      </c>
    </row>
    <row r="66" spans="1:14" ht="18.75" customHeight="1" x14ac:dyDescent="0.25">
      <c r="A66" s="73" t="s">
        <v>55</v>
      </c>
      <c r="B66" s="72"/>
      <c r="C66" s="119"/>
      <c r="D66" s="119"/>
      <c r="E66" s="119"/>
      <c r="F66" s="119"/>
      <c r="G66" s="119"/>
      <c r="H66" s="72"/>
      <c r="I66" s="72"/>
      <c r="J66" s="72"/>
    </row>
    <row r="67" spans="1:14" s="74" customFormat="1" ht="36" customHeight="1" x14ac:dyDescent="0.2">
      <c r="A67" s="135" t="s">
        <v>95</v>
      </c>
      <c r="B67" s="125"/>
      <c r="C67" s="125"/>
      <c r="D67" s="125"/>
      <c r="E67" s="125"/>
      <c r="F67" s="125"/>
      <c r="G67" s="125"/>
      <c r="H67" s="125"/>
      <c r="I67" s="125"/>
      <c r="J67" s="125"/>
    </row>
    <row r="68" spans="1:14" ht="51" customHeight="1" x14ac:dyDescent="0.2">
      <c r="A68" s="135" t="s">
        <v>96</v>
      </c>
      <c r="B68" s="125"/>
      <c r="C68" s="125"/>
      <c r="D68" s="125"/>
      <c r="E68" s="125"/>
      <c r="F68" s="125"/>
      <c r="G68" s="125"/>
      <c r="H68" s="125"/>
      <c r="I68" s="125"/>
      <c r="J68" s="125"/>
    </row>
    <row r="69" spans="1:14" s="74" customFormat="1" ht="45" customHeight="1" x14ac:dyDescent="0.2">
      <c r="A69" s="131" t="s">
        <v>106</v>
      </c>
      <c r="B69" s="131"/>
      <c r="C69" s="131"/>
      <c r="D69" s="131"/>
      <c r="E69" s="131"/>
      <c r="F69" s="131"/>
      <c r="G69" s="131"/>
      <c r="H69" s="131"/>
      <c r="I69" s="131"/>
      <c r="J69" s="131"/>
      <c r="K69" s="118"/>
      <c r="L69" s="118"/>
      <c r="M69" s="118"/>
      <c r="N69" s="118"/>
    </row>
    <row r="70" spans="1:14" s="75" customFormat="1" ht="21.75" customHeight="1" x14ac:dyDescent="0.2">
      <c r="A70" s="135" t="s">
        <v>97</v>
      </c>
      <c r="B70" s="125"/>
      <c r="C70" s="125"/>
      <c r="D70" s="125"/>
      <c r="E70" s="125"/>
      <c r="F70" s="125"/>
      <c r="G70" s="125"/>
      <c r="H70" s="125"/>
      <c r="I70" s="125"/>
      <c r="J70" s="125"/>
    </row>
    <row r="71" spans="1:14" s="75" customFormat="1" ht="34.5" customHeight="1" x14ac:dyDescent="0.2">
      <c r="A71" s="135" t="s">
        <v>111</v>
      </c>
      <c r="B71" s="125"/>
      <c r="C71" s="125"/>
      <c r="D71" s="125"/>
      <c r="E71" s="125"/>
      <c r="F71" s="125"/>
      <c r="G71" s="125"/>
      <c r="H71" s="125"/>
      <c r="I71" s="125"/>
      <c r="J71" s="125"/>
    </row>
    <row r="72" spans="1:14" ht="18.75" customHeight="1" x14ac:dyDescent="0.2">
      <c r="A72" s="8" t="s">
        <v>11</v>
      </c>
      <c r="B72" s="76" t="s">
        <v>101</v>
      </c>
      <c r="C72"/>
      <c r="D72"/>
      <c r="E72"/>
      <c r="F72" s="79"/>
      <c r="G72"/>
      <c r="H72"/>
      <c r="I72"/>
      <c r="J72" s="79"/>
    </row>
    <row r="73" spans="1:14" ht="15.75" customHeight="1" x14ac:dyDescent="0.2">
      <c r="A73" s="70"/>
      <c r="C73" s="13"/>
      <c r="D73" s="70"/>
      <c r="E73" s="70"/>
      <c r="F73" s="13"/>
      <c r="G73" s="70"/>
      <c r="H73" s="70"/>
      <c r="I73" s="70"/>
      <c r="J73" s="93" t="s">
        <v>105</v>
      </c>
    </row>
  </sheetData>
  <mergeCells count="5">
    <mergeCell ref="A67:J67"/>
    <mergeCell ref="A68:J68"/>
    <mergeCell ref="A70:J70"/>
    <mergeCell ref="A69:J69"/>
    <mergeCell ref="A71:J71"/>
  </mergeCell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23</vt:lpstr>
      <vt:lpstr>Table 24</vt:lpstr>
      <vt:lpstr>Table 25</vt:lpstr>
      <vt:lpstr>'Table 23'!Print_Area</vt:lpstr>
      <vt:lpstr>'Table 24'!Print_Area</vt:lpstr>
      <vt:lpstr>'Table 25'!Print_Area</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Susan Lounsbury</cp:lastModifiedBy>
  <cp:lastPrinted>2015-07-14T13:14:50Z</cp:lastPrinted>
  <dcterms:created xsi:type="dcterms:W3CDTF">1999-03-15T21:07:26Z</dcterms:created>
  <dcterms:modified xsi:type="dcterms:W3CDTF">2015-10-29T17:08:55Z</dcterms:modified>
</cp:coreProperties>
</file>