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9600" windowHeight="8655"/>
  </bookViews>
  <sheets>
    <sheet name="Table 61" sheetId="5" r:id="rId1"/>
    <sheet name="Data" sheetId="1" r:id="rId2"/>
    <sheet name="categories" sheetId="3" r:id="rId3"/>
    <sheet name="Table 50 with 200%+" sheetId="2" r:id="rId4"/>
  </sheets>
  <definedNames>
    <definedName name="_xlnm._FilterDatabase" localSheetId="3" hidden="1">'Table 50 with 200%+'!$A$11:$W$70</definedName>
    <definedName name="_xlnm._FilterDatabase" localSheetId="0" hidden="1">'Table 61'!$A$11:$W$70</definedName>
    <definedName name="_xlnm.Print_Area" localSheetId="3">'Table 50 with 200%+'!$A$1:$W$79</definedName>
    <definedName name="_xlnm.Print_Area" localSheetId="0">'Table 61'!$A$1:$W$74</definedName>
  </definedNames>
  <calcPr calcId="145621"/>
</workbook>
</file>

<file path=xl/calcChain.xml><?xml version="1.0" encoding="utf-8"?>
<calcChain xmlns="http://schemas.openxmlformats.org/spreadsheetml/2006/main">
  <c r="V37" i="5" l="1"/>
  <c r="V38" i="5"/>
  <c r="V57" i="5"/>
  <c r="V68" i="5"/>
  <c r="V70" i="5"/>
  <c r="V69" i="5"/>
  <c r="V67" i="5"/>
  <c r="V66" i="5"/>
  <c r="V65" i="5"/>
  <c r="V64" i="5"/>
  <c r="V63" i="5"/>
  <c r="V62" i="5"/>
  <c r="V61" i="5"/>
  <c r="V59" i="5"/>
  <c r="V58" i="5"/>
  <c r="V56" i="5"/>
  <c r="V55" i="5"/>
  <c r="V54" i="5"/>
  <c r="V53" i="5"/>
  <c r="V52" i="5"/>
  <c r="V51" i="5"/>
  <c r="V50" i="5"/>
  <c r="V49" i="5"/>
  <c r="V48" i="5"/>
  <c r="V47" i="5"/>
  <c r="V45" i="5"/>
  <c r="V43" i="5"/>
  <c r="V42" i="5"/>
  <c r="V41" i="5"/>
  <c r="V36" i="5"/>
  <c r="V35" i="5"/>
  <c r="V34" i="5"/>
  <c r="V33" i="5"/>
  <c r="V30" i="5"/>
  <c r="V29" i="5"/>
  <c r="V28" i="5"/>
  <c r="V27" i="5"/>
  <c r="V26" i="5"/>
  <c r="V24" i="5"/>
  <c r="V23" i="5"/>
  <c r="V22" i="5"/>
  <c r="V21" i="5"/>
  <c r="V20" i="5"/>
  <c r="V19" i="5"/>
  <c r="V18" i="5"/>
  <c r="V17" i="5"/>
  <c r="V16" i="5"/>
  <c r="V14" i="5"/>
  <c r="V12" i="5"/>
  <c r="V11" i="5"/>
  <c r="U70" i="5"/>
  <c r="U69" i="5"/>
  <c r="U68" i="5"/>
  <c r="U67" i="5"/>
  <c r="U66" i="5"/>
  <c r="U65" i="5"/>
  <c r="U64" i="5"/>
  <c r="U63" i="5"/>
  <c r="U62" i="5"/>
  <c r="U61" i="5"/>
  <c r="U60" i="5"/>
  <c r="U59" i="5"/>
  <c r="U58" i="5"/>
  <c r="U57" i="5"/>
  <c r="U56" i="5"/>
  <c r="U55" i="5"/>
  <c r="U54" i="5"/>
  <c r="U53" i="5"/>
  <c r="U52" i="5"/>
  <c r="U51" i="5"/>
  <c r="U50" i="5"/>
  <c r="U49" i="5"/>
  <c r="U48" i="5"/>
  <c r="U47" i="5"/>
  <c r="U46" i="5"/>
  <c r="U45" i="5"/>
  <c r="U44" i="5"/>
  <c r="U43" i="5"/>
  <c r="U42" i="5"/>
  <c r="U41" i="5"/>
  <c r="U40" i="5"/>
  <c r="U39" i="5"/>
  <c r="U38" i="5"/>
  <c r="U37" i="5"/>
  <c r="U36" i="5"/>
  <c r="U35" i="5"/>
  <c r="U34" i="5"/>
  <c r="U33" i="5"/>
  <c r="U32" i="5"/>
  <c r="U31" i="5"/>
  <c r="U30" i="5"/>
  <c r="U29" i="5"/>
  <c r="U28" i="5"/>
  <c r="U27" i="5"/>
  <c r="U26" i="5"/>
  <c r="U25" i="5"/>
  <c r="U24" i="5"/>
  <c r="U23" i="5"/>
  <c r="U22" i="5"/>
  <c r="U21" i="5"/>
  <c r="U20" i="5"/>
  <c r="U19" i="5"/>
  <c r="U18" i="5"/>
  <c r="U17" i="5"/>
  <c r="U16" i="5"/>
  <c r="U15" i="5"/>
  <c r="U14" i="5"/>
  <c r="U13" i="5"/>
  <c r="U12" i="5"/>
  <c r="U11" i="5"/>
  <c r="T67" i="5"/>
  <c r="T66" i="5"/>
  <c r="T63" i="5"/>
  <c r="T59" i="5"/>
  <c r="T58" i="5"/>
  <c r="T56" i="5"/>
  <c r="T53" i="5"/>
  <c r="T52" i="5"/>
  <c r="T51" i="5"/>
  <c r="T50" i="5"/>
  <c r="T49" i="5"/>
  <c r="T48" i="5"/>
  <c r="T47" i="5"/>
  <c r="T45" i="5"/>
  <c r="T43" i="5"/>
  <c r="T41" i="5"/>
  <c r="T35" i="5"/>
  <c r="T34" i="5"/>
  <c r="T30" i="5"/>
  <c r="T28" i="5"/>
  <c r="T27" i="5"/>
  <c r="T26" i="5"/>
  <c r="T24" i="5"/>
  <c r="T23" i="5"/>
  <c r="T22" i="5"/>
  <c r="T21" i="5"/>
  <c r="T20" i="5"/>
  <c r="T18" i="5"/>
  <c r="T17" i="5"/>
  <c r="T14" i="5"/>
  <c r="T12" i="5"/>
  <c r="T11" i="5"/>
  <c r="S70" i="5"/>
  <c r="S69" i="5"/>
  <c r="S68" i="5"/>
  <c r="S67" i="5"/>
  <c r="S66" i="5"/>
  <c r="S65" i="5"/>
  <c r="S64" i="5"/>
  <c r="S63" i="5"/>
  <c r="S62" i="5"/>
  <c r="S61" i="5"/>
  <c r="S60" i="5"/>
  <c r="S59" i="5"/>
  <c r="S58" i="5"/>
  <c r="S57" i="5"/>
  <c r="S56" i="5"/>
  <c r="S55" i="5"/>
  <c r="S54" i="5"/>
  <c r="S53" i="5"/>
  <c r="S52" i="5"/>
  <c r="S51" i="5"/>
  <c r="S50" i="5"/>
  <c r="S49" i="5"/>
  <c r="S48" i="5"/>
  <c r="S47" i="5"/>
  <c r="S46" i="5"/>
  <c r="S45" i="5"/>
  <c r="S44" i="5"/>
  <c r="S43" i="5"/>
  <c r="S42" i="5"/>
  <c r="S41" i="5"/>
  <c r="S40" i="5"/>
  <c r="S39" i="5"/>
  <c r="S38" i="5"/>
  <c r="S37" i="5"/>
  <c r="S36" i="5"/>
  <c r="S35" i="5"/>
  <c r="S34" i="5"/>
  <c r="S33" i="5"/>
  <c r="S32" i="5"/>
  <c r="S31" i="5"/>
  <c r="S30" i="5"/>
  <c r="S29" i="5"/>
  <c r="S28" i="5"/>
  <c r="S27" i="5"/>
  <c r="S26" i="5"/>
  <c r="S25" i="5"/>
  <c r="S24" i="5"/>
  <c r="S23" i="5"/>
  <c r="S22" i="5"/>
  <c r="S21" i="5"/>
  <c r="S20" i="5"/>
  <c r="S19" i="5"/>
  <c r="S18" i="5"/>
  <c r="S17" i="5"/>
  <c r="S16" i="5"/>
  <c r="S15" i="5"/>
  <c r="S14" i="5"/>
  <c r="S13" i="5"/>
  <c r="S12" i="5"/>
  <c r="S11" i="5"/>
  <c r="R67" i="5"/>
  <c r="R66" i="5"/>
  <c r="R63" i="5"/>
  <c r="R59" i="5"/>
  <c r="R56" i="5"/>
  <c r="R53" i="5"/>
  <c r="R51" i="5"/>
  <c r="R48" i="5"/>
  <c r="R47" i="5"/>
  <c r="R45" i="5"/>
  <c r="R41" i="5"/>
  <c r="R34" i="5"/>
  <c r="R30" i="5"/>
  <c r="R27" i="5"/>
  <c r="R26" i="5"/>
  <c r="R24" i="5"/>
  <c r="R17" i="5"/>
  <c r="R14" i="5"/>
  <c r="R12" i="5"/>
  <c r="R1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P70" i="5"/>
  <c r="P68" i="5"/>
  <c r="P67" i="5"/>
  <c r="P66" i="5"/>
  <c r="P65" i="5"/>
  <c r="P63" i="5"/>
  <c r="P61" i="5"/>
  <c r="P59" i="5"/>
  <c r="P58" i="5"/>
  <c r="P57" i="5"/>
  <c r="P56" i="5"/>
  <c r="P55" i="5"/>
  <c r="P54" i="5"/>
  <c r="P53" i="5"/>
  <c r="P52" i="5"/>
  <c r="P51" i="5"/>
  <c r="P50" i="5"/>
  <c r="P49" i="5"/>
  <c r="P48" i="5"/>
  <c r="P47" i="5"/>
  <c r="P45" i="5"/>
  <c r="P44" i="5"/>
  <c r="P43" i="5"/>
  <c r="P42" i="5"/>
  <c r="P41" i="5"/>
  <c r="P40" i="5"/>
  <c r="P39" i="5"/>
  <c r="P38" i="5"/>
  <c r="P37" i="5"/>
  <c r="P35" i="5"/>
  <c r="P34" i="5"/>
  <c r="P33" i="5"/>
  <c r="P30" i="5"/>
  <c r="P29" i="5"/>
  <c r="P28" i="5"/>
  <c r="P27" i="5"/>
  <c r="P25" i="5"/>
  <c r="P24" i="5"/>
  <c r="P23" i="5"/>
  <c r="P22" i="5"/>
  <c r="P21" i="5"/>
  <c r="P20" i="5"/>
  <c r="P19" i="5"/>
  <c r="P18" i="5"/>
  <c r="P17" i="5"/>
  <c r="P15" i="5"/>
  <c r="P14" i="5"/>
  <c r="P12" i="5"/>
  <c r="P1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L67" i="5"/>
  <c r="L66" i="5"/>
  <c r="L65" i="5"/>
  <c r="L62" i="5"/>
  <c r="L59" i="5"/>
  <c r="L56" i="5"/>
  <c r="L53" i="5"/>
  <c r="L51" i="5"/>
  <c r="L49" i="5"/>
  <c r="L47" i="5"/>
  <c r="L34" i="5"/>
  <c r="L33" i="5"/>
  <c r="L30" i="5"/>
  <c r="L29" i="5"/>
  <c r="L28" i="5"/>
  <c r="L27" i="5"/>
  <c r="L24" i="5"/>
  <c r="L17" i="5"/>
  <c r="L12" i="5"/>
  <c r="L11" i="5"/>
  <c r="K70" i="5"/>
  <c r="K69" i="5"/>
  <c r="K68" i="5"/>
  <c r="K67" i="5"/>
  <c r="K66" i="5"/>
  <c r="K65" i="5"/>
  <c r="K64"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J66" i="5"/>
  <c r="J61" i="5"/>
  <c r="J59" i="5"/>
  <c r="J53" i="5"/>
  <c r="J52" i="5"/>
  <c r="J50" i="5"/>
  <c r="J49" i="5"/>
  <c r="J47" i="5"/>
  <c r="J45" i="5"/>
  <c r="J41" i="5"/>
  <c r="J34" i="5"/>
  <c r="J30" i="5"/>
  <c r="J27" i="5"/>
  <c r="J25" i="5"/>
  <c r="J18" i="5"/>
  <c r="J12" i="5"/>
  <c r="J1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H34" i="5"/>
  <c r="H43" i="5"/>
  <c r="H51" i="5"/>
  <c r="H70" i="5"/>
  <c r="H67" i="5"/>
  <c r="H66" i="5"/>
  <c r="H65" i="5"/>
  <c r="H63" i="5"/>
  <c r="H61" i="5"/>
  <c r="H59" i="5"/>
  <c r="H58" i="5"/>
  <c r="H56" i="5"/>
  <c r="H54" i="5"/>
  <c r="H53" i="5"/>
  <c r="H52" i="5"/>
  <c r="H49" i="5"/>
  <c r="H48" i="5"/>
  <c r="H47" i="5"/>
  <c r="H45" i="5"/>
  <c r="H41" i="5"/>
  <c r="H39" i="5"/>
  <c r="H35" i="5"/>
  <c r="H30" i="5"/>
  <c r="H29" i="5"/>
  <c r="H28" i="5"/>
  <c r="H27" i="5"/>
  <c r="H26" i="5"/>
  <c r="H25" i="5"/>
  <c r="H24" i="5"/>
  <c r="H23" i="5"/>
  <c r="H22" i="5"/>
  <c r="H21" i="5"/>
  <c r="H20" i="5"/>
  <c r="H19" i="5"/>
  <c r="H18" i="5"/>
  <c r="H17" i="5"/>
  <c r="H14" i="5"/>
  <c r="H12" i="5"/>
  <c r="H1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F70" i="5"/>
  <c r="F69" i="5"/>
  <c r="F68" i="5"/>
  <c r="F67" i="5"/>
  <c r="F66" i="5"/>
  <c r="F65" i="5"/>
  <c r="F64" i="5"/>
  <c r="F63" i="5"/>
  <c r="F61" i="5"/>
  <c r="F59" i="5"/>
  <c r="F58" i="5"/>
  <c r="F57" i="5"/>
  <c r="F56" i="5"/>
  <c r="F55" i="5"/>
  <c r="F54" i="5"/>
  <c r="F53" i="5"/>
  <c r="F52" i="5"/>
  <c r="F51" i="5"/>
  <c r="F50" i="5"/>
  <c r="F49" i="5"/>
  <c r="F48" i="5"/>
  <c r="F47" i="5"/>
  <c r="F45" i="5"/>
  <c r="F43" i="5"/>
  <c r="F42" i="5"/>
  <c r="F41" i="5"/>
  <c r="F40" i="5"/>
  <c r="F39" i="5"/>
  <c r="F36" i="5"/>
  <c r="F35" i="5"/>
  <c r="F34" i="5"/>
  <c r="F33" i="5"/>
  <c r="F30" i="5"/>
  <c r="F29" i="5"/>
  <c r="F28" i="5"/>
  <c r="F27" i="5"/>
  <c r="F26" i="5"/>
  <c r="F25" i="5"/>
  <c r="F24" i="5"/>
  <c r="F23" i="5"/>
  <c r="F22" i="5"/>
  <c r="F21" i="5"/>
  <c r="F20" i="5"/>
  <c r="F19" i="5"/>
  <c r="F18" i="5"/>
  <c r="F17" i="5"/>
  <c r="F15" i="5"/>
  <c r="F14" i="5"/>
  <c r="F12" i="5"/>
  <c r="F1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D70" i="5"/>
  <c r="D69" i="5"/>
  <c r="D68" i="5"/>
  <c r="D67" i="5"/>
  <c r="D66" i="5"/>
  <c r="D65" i="5"/>
  <c r="D64" i="5"/>
  <c r="D63" i="5"/>
  <c r="D62" i="5"/>
  <c r="D61" i="5"/>
  <c r="D59" i="5"/>
  <c r="D58" i="5"/>
  <c r="D57" i="5"/>
  <c r="D56" i="5"/>
  <c r="D55" i="5"/>
  <c r="D54" i="5"/>
  <c r="D53" i="5"/>
  <c r="D52" i="5"/>
  <c r="D51" i="5"/>
  <c r="D50" i="5"/>
  <c r="D49" i="5"/>
  <c r="D48" i="5"/>
  <c r="D47" i="5"/>
  <c r="D45" i="5"/>
  <c r="D44" i="5"/>
  <c r="D43" i="5"/>
  <c r="D42" i="5"/>
  <c r="D41" i="5"/>
  <c r="D40" i="5"/>
  <c r="D39" i="5"/>
  <c r="D38" i="5"/>
  <c r="D37" i="5"/>
  <c r="D36" i="5"/>
  <c r="D35" i="5"/>
  <c r="D34" i="5"/>
  <c r="D33" i="5"/>
  <c r="D30" i="5"/>
  <c r="D29" i="5"/>
  <c r="D28" i="5"/>
  <c r="D27" i="5"/>
  <c r="D26" i="5"/>
  <c r="D25" i="5"/>
  <c r="D24" i="5"/>
  <c r="D23" i="5"/>
  <c r="D22" i="5"/>
  <c r="D21" i="5"/>
  <c r="D20" i="5"/>
  <c r="D19" i="5"/>
  <c r="D18" i="5"/>
  <c r="D17" i="5"/>
  <c r="D16" i="5"/>
  <c r="D15" i="5"/>
  <c r="D14" i="5"/>
  <c r="D12" i="5"/>
  <c r="D1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EP53" i="1"/>
  <c r="EP39" i="1"/>
  <c r="EP24" i="1"/>
  <c r="EP6" i="1"/>
  <c r="EH53" i="1"/>
  <c r="EH39" i="1"/>
  <c r="EH24" i="1"/>
  <c r="EH6" i="1"/>
  <c r="DQ53" i="1"/>
  <c r="DQ39" i="1"/>
  <c r="DQ24" i="1"/>
  <c r="DQ6" i="1"/>
  <c r="CZ53" i="1"/>
  <c r="CZ39" i="1"/>
  <c r="CZ24" i="1"/>
  <c r="CZ6" i="1"/>
  <c r="CI53" i="1"/>
  <c r="CI39" i="1"/>
  <c r="CI24" i="1"/>
  <c r="CI6" i="1"/>
  <c r="BR53" i="1"/>
  <c r="BR39" i="1"/>
  <c r="BR24" i="1"/>
  <c r="BR6" i="1"/>
  <c r="BA53" i="1"/>
  <c r="BA39" i="1"/>
  <c r="BA24" i="1"/>
  <c r="BA6" i="1"/>
  <c r="AJ53" i="1"/>
  <c r="AJ39" i="1"/>
  <c r="AJ24" i="1"/>
  <c r="AJ6" i="1"/>
  <c r="S53" i="1"/>
  <c r="S39" i="1"/>
  <c r="S24" i="1"/>
  <c r="S6" i="1"/>
  <c r="EP5" i="1" l="1"/>
  <c r="EP40" i="1" s="1"/>
  <c r="EH5" i="1"/>
  <c r="EH40" i="1" s="1"/>
  <c r="DQ5" i="1"/>
  <c r="DQ7" i="1" s="1"/>
  <c r="CZ5" i="1"/>
  <c r="CZ7" i="1" s="1"/>
  <c r="CI5" i="1"/>
  <c r="CI7" i="1" s="1"/>
  <c r="BR5" i="1"/>
  <c r="BA5" i="1"/>
  <c r="BA40" i="1" s="1"/>
  <c r="AJ5" i="1"/>
  <c r="AJ40" i="1" s="1"/>
  <c r="S5" i="1"/>
  <c r="S7" i="1" s="1"/>
  <c r="EP54" i="1" l="1"/>
  <c r="EP7" i="1"/>
  <c r="EP25" i="1"/>
  <c r="EH54" i="1"/>
  <c r="EH7" i="1"/>
  <c r="EH25" i="1"/>
  <c r="DQ40" i="1"/>
  <c r="DQ25" i="1"/>
  <c r="DQ54" i="1"/>
  <c r="CZ54" i="1"/>
  <c r="CZ25" i="1"/>
  <c r="CZ40" i="1"/>
  <c r="CI54" i="1"/>
  <c r="CI40" i="1"/>
  <c r="CI25" i="1"/>
  <c r="BR7" i="1"/>
  <c r="BR54" i="1"/>
  <c r="BR25" i="1"/>
  <c r="BR40" i="1"/>
  <c r="BA7" i="1"/>
  <c r="BA25" i="1"/>
  <c r="BA54" i="1"/>
  <c r="AJ7" i="1"/>
  <c r="AJ25" i="1"/>
  <c r="AJ54" i="1"/>
  <c r="S25" i="1"/>
  <c r="S40" i="1"/>
  <c r="S54" i="1"/>
  <c r="CH53" i="1"/>
  <c r="CH39" i="1"/>
  <c r="CH24" i="1"/>
  <c r="CH6" i="1"/>
  <c r="EO53" i="1"/>
  <c r="EO39" i="1"/>
  <c r="EO24" i="1"/>
  <c r="EO6" i="1"/>
  <c r="CH5" i="1" l="1"/>
  <c r="EO5" i="1"/>
  <c r="EG53" i="1"/>
  <c r="EG39" i="1"/>
  <c r="EG24" i="1"/>
  <c r="EG6" i="1"/>
  <c r="DP53" i="1"/>
  <c r="DP39" i="1"/>
  <c r="DP24" i="1"/>
  <c r="DP6" i="1"/>
  <c r="CY39" i="1"/>
  <c r="CY53" i="1"/>
  <c r="CY24" i="1"/>
  <c r="CY6" i="1"/>
  <c r="BQ53" i="1"/>
  <c r="BQ39" i="1"/>
  <c r="BQ24" i="1"/>
  <c r="BQ6" i="1"/>
  <c r="AZ53" i="1"/>
  <c r="AZ39" i="1"/>
  <c r="AZ24" i="1"/>
  <c r="AZ6" i="1"/>
  <c r="AI53" i="1"/>
  <c r="AI39" i="1"/>
  <c r="AI24" i="1"/>
  <c r="AI6" i="1"/>
  <c r="R53" i="1"/>
  <c r="R39" i="1"/>
  <c r="R24" i="1"/>
  <c r="R6" i="1"/>
  <c r="BQ5" i="1" l="1"/>
  <c r="CY5" i="1"/>
  <c r="CY40" i="1" s="1"/>
  <c r="DP5" i="1"/>
  <c r="DP54" i="1" s="1"/>
  <c r="EO7" i="1"/>
  <c r="CH54" i="1"/>
  <c r="CH40" i="1"/>
  <c r="CH25" i="1"/>
  <c r="CH7" i="1"/>
  <c r="EO54" i="1"/>
  <c r="EO25" i="1"/>
  <c r="EO40" i="1"/>
  <c r="EG5" i="1"/>
  <c r="CY54" i="1"/>
  <c r="DP7" i="1"/>
  <c r="CY25" i="1"/>
  <c r="BQ40" i="1"/>
  <c r="R5" i="1"/>
  <c r="AZ5" i="1"/>
  <c r="AI5" i="1"/>
  <c r="FC8" i="1"/>
  <c r="FF8" i="1" s="1"/>
  <c r="FC9" i="1"/>
  <c r="FF9" i="1" s="1"/>
  <c r="FC10" i="1"/>
  <c r="FF10" i="1" s="1"/>
  <c r="FC11" i="1"/>
  <c r="FF11" i="1" s="1"/>
  <c r="FC12" i="1"/>
  <c r="FF12" i="1" s="1"/>
  <c r="FC13" i="1"/>
  <c r="FF13" i="1" s="1"/>
  <c r="FC14" i="1"/>
  <c r="FC15" i="1"/>
  <c r="FF15" i="1" s="1"/>
  <c r="FC16" i="1"/>
  <c r="FF16" i="1" s="1"/>
  <c r="FC17" i="1"/>
  <c r="FF17" i="1" s="1"/>
  <c r="FC18" i="1"/>
  <c r="FF18" i="1" s="1"/>
  <c r="FC19" i="1"/>
  <c r="FF19" i="1" s="1"/>
  <c r="FC20" i="1"/>
  <c r="FF20" i="1" s="1"/>
  <c r="FC21" i="1"/>
  <c r="FF21" i="1" s="1"/>
  <c r="FC22" i="1"/>
  <c r="FF22" i="1" s="1"/>
  <c r="FC23" i="1"/>
  <c r="FF23" i="1" s="1"/>
  <c r="FC26" i="1"/>
  <c r="FC27" i="1"/>
  <c r="FF27" i="1" s="1"/>
  <c r="FC28" i="1"/>
  <c r="FF28" i="1" s="1"/>
  <c r="FC29" i="1"/>
  <c r="FF29" i="1" s="1"/>
  <c r="FC30" i="1"/>
  <c r="FF30" i="1" s="1"/>
  <c r="FC31" i="1"/>
  <c r="FF31" i="1" s="1"/>
  <c r="FC32" i="1"/>
  <c r="FF32" i="1" s="1"/>
  <c r="FC33" i="1"/>
  <c r="FF33" i="1" s="1"/>
  <c r="FC34" i="1"/>
  <c r="FF34" i="1" s="1"/>
  <c r="FC35" i="1"/>
  <c r="FF35" i="1" s="1"/>
  <c r="FC36" i="1"/>
  <c r="FF36" i="1" s="1"/>
  <c r="FC37" i="1"/>
  <c r="FF37" i="1" s="1"/>
  <c r="FC38" i="1"/>
  <c r="FF38" i="1" s="1"/>
  <c r="FC41" i="1"/>
  <c r="FF41" i="1" s="1"/>
  <c r="FC42" i="1"/>
  <c r="FF42" i="1" s="1"/>
  <c r="FC43" i="1"/>
  <c r="FF43" i="1" s="1"/>
  <c r="FC44" i="1"/>
  <c r="FC45" i="1"/>
  <c r="FF45" i="1" s="1"/>
  <c r="FC46" i="1"/>
  <c r="FF46" i="1" s="1"/>
  <c r="FC47" i="1"/>
  <c r="FF47" i="1" s="1"/>
  <c r="FC48" i="1"/>
  <c r="FF48" i="1" s="1"/>
  <c r="FC49" i="1"/>
  <c r="FF49" i="1" s="1"/>
  <c r="FC50" i="1"/>
  <c r="FF50" i="1" s="1"/>
  <c r="FC51" i="1"/>
  <c r="FF51" i="1" s="1"/>
  <c r="FC52" i="1"/>
  <c r="FF52" i="1" s="1"/>
  <c r="FC55" i="1"/>
  <c r="FF55" i="1" s="1"/>
  <c r="FC56" i="1"/>
  <c r="FF56" i="1" s="1"/>
  <c r="FC57" i="1"/>
  <c r="FF57" i="1" s="1"/>
  <c r="FC58" i="1"/>
  <c r="FF58" i="1" s="1"/>
  <c r="FC59" i="1"/>
  <c r="FF59" i="1" s="1"/>
  <c r="FC60" i="1"/>
  <c r="FF60" i="1" s="1"/>
  <c r="FC61" i="1"/>
  <c r="FF61" i="1" s="1"/>
  <c r="FC62" i="1"/>
  <c r="FF62" i="1" s="1"/>
  <c r="FC63" i="1"/>
  <c r="FF63" i="1" s="1"/>
  <c r="FC64" i="1"/>
  <c r="FF64" i="1" s="1"/>
  <c r="EZ53" i="1"/>
  <c r="EZ39" i="1"/>
  <c r="EZ24" i="1"/>
  <c r="EZ6" i="1"/>
  <c r="EK53" i="1"/>
  <c r="EK39" i="1"/>
  <c r="EK24" i="1"/>
  <c r="EK6" i="1"/>
  <c r="EN53" i="1"/>
  <c r="EN39" i="1"/>
  <c r="EN24" i="1"/>
  <c r="EN6" i="1"/>
  <c r="DP25" i="1" l="1"/>
  <c r="BQ25" i="1"/>
  <c r="BQ7" i="1"/>
  <c r="BQ54" i="1"/>
  <c r="FC39" i="1"/>
  <c r="FC24" i="1"/>
  <c r="FC6" i="1"/>
  <c r="CY7" i="1"/>
  <c r="DP40" i="1"/>
  <c r="EG7" i="1"/>
  <c r="FF44" i="1"/>
  <c r="FF26" i="1"/>
  <c r="FF14" i="1"/>
  <c r="AZ7" i="1"/>
  <c r="AI7" i="1"/>
  <c r="AI40" i="1"/>
  <c r="R54" i="1"/>
  <c r="EG40" i="1"/>
  <c r="EG54" i="1"/>
  <c r="EG25" i="1"/>
  <c r="AZ54" i="1"/>
  <c r="AZ40" i="1"/>
  <c r="R40" i="1"/>
  <c r="R25" i="1"/>
  <c r="R7" i="1"/>
  <c r="AZ25" i="1"/>
  <c r="AI25" i="1"/>
  <c r="AI54" i="1"/>
  <c r="FC53" i="1"/>
  <c r="FF53" i="1"/>
  <c r="FF39" i="1"/>
  <c r="FF24" i="1"/>
  <c r="FF6" i="1"/>
  <c r="FC5" i="1"/>
  <c r="FC40" i="1" s="1"/>
  <c r="EZ5" i="1"/>
  <c r="EK5" i="1"/>
  <c r="EK40" i="1" s="1"/>
  <c r="EN5" i="1"/>
  <c r="FC7" i="1" l="1"/>
  <c r="FF5" i="1"/>
  <c r="FC54" i="1"/>
  <c r="FC25" i="1"/>
  <c r="FF25" i="1"/>
  <c r="FF54" i="1"/>
  <c r="FF40" i="1"/>
  <c r="FF7" i="1"/>
  <c r="EK25" i="1"/>
  <c r="EZ40" i="1"/>
  <c r="EZ54" i="1"/>
  <c r="EZ7" i="1"/>
  <c r="EZ25" i="1"/>
  <c r="EN25" i="1"/>
  <c r="EN40" i="1"/>
  <c r="EK7" i="1"/>
  <c r="EK54" i="1"/>
  <c r="EN7" i="1"/>
  <c r="EN54" i="1"/>
  <c r="EF53" i="1" l="1"/>
  <c r="EF39" i="1"/>
  <c r="EF24" i="1"/>
  <c r="EF6" i="1"/>
  <c r="DO53" i="1"/>
  <c r="DO39" i="1"/>
  <c r="DO24" i="1"/>
  <c r="DO6" i="1"/>
  <c r="CX53" i="1"/>
  <c r="CX39" i="1"/>
  <c r="CX24" i="1"/>
  <c r="CX6" i="1"/>
  <c r="CG53" i="1"/>
  <c r="CG39" i="1"/>
  <c r="CG24" i="1"/>
  <c r="CG6" i="1"/>
  <c r="BP53" i="1"/>
  <c r="BP39" i="1"/>
  <c r="BP24" i="1"/>
  <c r="BP6" i="1"/>
  <c r="AY53" i="1"/>
  <c r="AY39" i="1"/>
  <c r="AY24" i="1"/>
  <c r="AY6" i="1"/>
  <c r="AH53" i="1"/>
  <c r="AH39" i="1"/>
  <c r="AH24" i="1"/>
  <c r="AH6" i="1"/>
  <c r="Q53" i="1"/>
  <c r="Q39" i="1"/>
  <c r="Q24" i="1"/>
  <c r="Q6" i="1"/>
  <c r="EJ53" i="1"/>
  <c r="EJ39" i="1"/>
  <c r="EJ24" i="1"/>
  <c r="EJ6" i="1"/>
  <c r="FB55" i="1"/>
  <c r="FE55" i="1" s="1"/>
  <c r="FB56" i="1"/>
  <c r="FE56" i="1" s="1"/>
  <c r="FB57" i="1"/>
  <c r="FE57" i="1" s="1"/>
  <c r="FB58" i="1"/>
  <c r="FE58" i="1" s="1"/>
  <c r="FB59" i="1"/>
  <c r="FE59" i="1" s="1"/>
  <c r="FB60" i="1"/>
  <c r="FE60" i="1" s="1"/>
  <c r="FB61" i="1"/>
  <c r="FE61" i="1" s="1"/>
  <c r="FB62" i="1"/>
  <c r="FE62" i="1" s="1"/>
  <c r="FB63" i="1"/>
  <c r="FE63" i="1" s="1"/>
  <c r="FB64" i="1"/>
  <c r="FE64" i="1" s="1"/>
  <c r="FB41" i="1"/>
  <c r="FE41" i="1" s="1"/>
  <c r="FB42" i="1"/>
  <c r="FE42" i="1" s="1"/>
  <c r="FB43" i="1"/>
  <c r="FE43" i="1" s="1"/>
  <c r="FB44" i="1"/>
  <c r="FE44" i="1" s="1"/>
  <c r="FB45" i="1"/>
  <c r="FE45" i="1" s="1"/>
  <c r="FB46" i="1"/>
  <c r="FE46" i="1" s="1"/>
  <c r="FB47" i="1"/>
  <c r="FE47" i="1" s="1"/>
  <c r="FB48" i="1"/>
  <c r="FE48" i="1" s="1"/>
  <c r="FB49" i="1"/>
  <c r="FE49" i="1" s="1"/>
  <c r="FB50" i="1"/>
  <c r="FE50" i="1" s="1"/>
  <c r="FB51" i="1"/>
  <c r="FE51" i="1" s="1"/>
  <c r="FB52" i="1"/>
  <c r="FE52" i="1" s="1"/>
  <c r="FB26" i="1"/>
  <c r="FE26" i="1" s="1"/>
  <c r="FB27" i="1"/>
  <c r="FE27" i="1" s="1"/>
  <c r="FB28" i="1"/>
  <c r="FE28" i="1" s="1"/>
  <c r="FB29" i="1"/>
  <c r="FE29" i="1" s="1"/>
  <c r="FB30" i="1"/>
  <c r="FE30" i="1" s="1"/>
  <c r="FB31" i="1"/>
  <c r="FE31" i="1" s="1"/>
  <c r="FB32" i="1"/>
  <c r="FE32" i="1" s="1"/>
  <c r="FB33" i="1"/>
  <c r="FE33" i="1" s="1"/>
  <c r="FB34" i="1"/>
  <c r="FE34" i="1" s="1"/>
  <c r="FB35" i="1"/>
  <c r="FE35" i="1" s="1"/>
  <c r="FB36" i="1"/>
  <c r="FE36" i="1" s="1"/>
  <c r="FB37" i="1"/>
  <c r="FE37" i="1" s="1"/>
  <c r="FB38" i="1"/>
  <c r="FE38" i="1" s="1"/>
  <c r="FB8" i="1"/>
  <c r="FE8" i="1" s="1"/>
  <c r="FB9" i="1"/>
  <c r="FE9" i="1" s="1"/>
  <c r="FB10" i="1"/>
  <c r="FE10" i="1" s="1"/>
  <c r="FB11" i="1"/>
  <c r="FB12" i="1"/>
  <c r="FE12" i="1" s="1"/>
  <c r="FB13" i="1"/>
  <c r="FE13" i="1" s="1"/>
  <c r="FB14" i="1"/>
  <c r="FE14" i="1" s="1"/>
  <c r="FB15" i="1"/>
  <c r="FE15" i="1" s="1"/>
  <c r="FB16" i="1"/>
  <c r="FE16" i="1" s="1"/>
  <c r="FB17" i="1"/>
  <c r="FE17" i="1" s="1"/>
  <c r="FB18" i="1"/>
  <c r="FE18" i="1" s="1"/>
  <c r="FB19" i="1"/>
  <c r="FE19" i="1" s="1"/>
  <c r="FB20" i="1"/>
  <c r="FE20" i="1" s="1"/>
  <c r="FB21" i="1"/>
  <c r="FE21" i="1" s="1"/>
  <c r="FB22" i="1"/>
  <c r="FE22" i="1" s="1"/>
  <c r="FB23" i="1"/>
  <c r="FE23" i="1" s="1"/>
  <c r="FB6" i="1" l="1"/>
  <c r="FB5" i="1" s="1"/>
  <c r="FB54" i="1" s="1"/>
  <c r="FE53" i="1"/>
  <c r="EF5" i="1"/>
  <c r="DO5" i="1"/>
  <c r="DO25" i="1" s="1"/>
  <c r="CX5" i="1"/>
  <c r="CG5" i="1"/>
  <c r="BP5" i="1"/>
  <c r="AY5" i="1"/>
  <c r="AH5" i="1"/>
  <c r="Q5" i="1"/>
  <c r="FE39" i="1"/>
  <c r="FE24" i="1"/>
  <c r="FE11" i="1"/>
  <c r="FE6" i="1" s="1"/>
  <c r="FB39" i="1"/>
  <c r="FB24" i="1"/>
  <c r="FB53" i="1"/>
  <c r="EJ5" i="1"/>
  <c r="EJ7" i="1" s="1"/>
  <c r="FE5" i="1" l="1"/>
  <c r="FE7" i="1" s="1"/>
  <c r="AH7" i="1"/>
  <c r="BP7" i="1"/>
  <c r="CG25" i="1"/>
  <c r="AY40" i="1"/>
  <c r="CX25" i="1"/>
  <c r="DO7" i="1"/>
  <c r="Q7" i="1"/>
  <c r="EF7" i="1"/>
  <c r="EF54" i="1"/>
  <c r="EF40" i="1"/>
  <c r="EF25" i="1"/>
  <c r="DO54" i="1"/>
  <c r="DO40" i="1"/>
  <c r="BP40" i="1"/>
  <c r="CX54" i="1"/>
  <c r="CX40" i="1"/>
  <c r="CX7" i="1"/>
  <c r="CG40" i="1"/>
  <c r="CG54" i="1"/>
  <c r="CG7" i="1"/>
  <c r="AY25" i="1"/>
  <c r="AY7" i="1"/>
  <c r="BP25" i="1"/>
  <c r="BP54" i="1"/>
  <c r="AY54" i="1"/>
  <c r="AH54" i="1"/>
  <c r="AH40" i="1"/>
  <c r="AH25" i="1"/>
  <c r="Q54" i="1"/>
  <c r="Q25" i="1"/>
  <c r="Q40" i="1"/>
  <c r="FB7" i="1"/>
  <c r="EJ25" i="1"/>
  <c r="EJ54" i="1"/>
  <c r="EJ40" i="1"/>
  <c r="FB25" i="1"/>
  <c r="FB40" i="1"/>
  <c r="FE25" i="1" l="1"/>
  <c r="FE54" i="1"/>
  <c r="FE40" i="1"/>
  <c r="EY53" i="1"/>
  <c r="EY39" i="1"/>
  <c r="EY24" i="1"/>
  <c r="EY6" i="1"/>
  <c r="EM53" i="1"/>
  <c r="EM39" i="1"/>
  <c r="EM24" i="1"/>
  <c r="EM6" i="1"/>
  <c r="EE53" i="1"/>
  <c r="EE39" i="1"/>
  <c r="EE24" i="1"/>
  <c r="EE6" i="1"/>
  <c r="DN53" i="1"/>
  <c r="DN39" i="1"/>
  <c r="DN24" i="1"/>
  <c r="DN6" i="1"/>
  <c r="CW53" i="1"/>
  <c r="CW39" i="1"/>
  <c r="CW24" i="1"/>
  <c r="CW6" i="1"/>
  <c r="CF53" i="1"/>
  <c r="CF39" i="1"/>
  <c r="CF24" i="1"/>
  <c r="CF6" i="1"/>
  <c r="BO53" i="1"/>
  <c r="BO39" i="1"/>
  <c r="BO24" i="1"/>
  <c r="BO6" i="1"/>
  <c r="AX53" i="1"/>
  <c r="AX39" i="1"/>
  <c r="AX24" i="1"/>
  <c r="AX6" i="1"/>
  <c r="AG53" i="1"/>
  <c r="AG39" i="1"/>
  <c r="AG24" i="1"/>
  <c r="AG6" i="1"/>
  <c r="P39" i="1"/>
  <c r="P53" i="1"/>
  <c r="P24" i="1"/>
  <c r="P6" i="1"/>
  <c r="H39" i="2"/>
  <c r="J50" i="2"/>
  <c r="L28" i="2"/>
  <c r="P39" i="2"/>
  <c r="T49" i="2"/>
  <c r="V42" i="2"/>
  <c r="V54" i="2"/>
  <c r="V55" i="2"/>
  <c r="V57" i="2"/>
  <c r="V64" i="2"/>
  <c r="V69" i="2"/>
  <c r="V29" i="2"/>
  <c r="V15" i="2"/>
  <c r="V16" i="2"/>
  <c r="U54" i="2"/>
  <c r="DN5" i="1" l="1"/>
  <c r="DN40" i="1" s="1"/>
  <c r="AG5" i="1"/>
  <c r="AG54" i="1" s="1"/>
  <c r="EY5" i="1"/>
  <c r="EY54" i="1" s="1"/>
  <c r="EM5" i="1"/>
  <c r="EE5" i="1"/>
  <c r="EE25" i="1" s="1"/>
  <c r="CW5" i="1"/>
  <c r="CF5" i="1"/>
  <c r="BO5" i="1"/>
  <c r="AX5" i="1"/>
  <c r="P5" i="1"/>
  <c r="V70" i="2"/>
  <c r="U70" i="2"/>
  <c r="U69" i="2"/>
  <c r="V67" i="2"/>
  <c r="U67" i="2"/>
  <c r="V66" i="2"/>
  <c r="U66" i="2"/>
  <c r="V65" i="2"/>
  <c r="U65" i="2"/>
  <c r="U64" i="2"/>
  <c r="V63" i="2"/>
  <c r="U63" i="2"/>
  <c r="V62" i="2"/>
  <c r="U62" i="2"/>
  <c r="V61" i="2"/>
  <c r="U61" i="2"/>
  <c r="V58" i="2"/>
  <c r="U58" i="2"/>
  <c r="U57" i="2"/>
  <c r="V56" i="2"/>
  <c r="U56" i="2"/>
  <c r="U55" i="2"/>
  <c r="V53" i="2"/>
  <c r="U53" i="2"/>
  <c r="V52" i="2"/>
  <c r="U52" i="2"/>
  <c r="V51" i="2"/>
  <c r="U51" i="2"/>
  <c r="V50" i="2"/>
  <c r="U50" i="2"/>
  <c r="V49" i="2"/>
  <c r="U49" i="2"/>
  <c r="V48" i="2"/>
  <c r="U48" i="2"/>
  <c r="V47" i="2"/>
  <c r="U47" i="2"/>
  <c r="V43" i="2"/>
  <c r="U43" i="2"/>
  <c r="U42" i="2"/>
  <c r="V41" i="2"/>
  <c r="U41" i="2"/>
  <c r="V36" i="2"/>
  <c r="U36" i="2"/>
  <c r="V35" i="2"/>
  <c r="U35" i="2"/>
  <c r="V34" i="2"/>
  <c r="U34" i="2"/>
  <c r="V33" i="2"/>
  <c r="U33" i="2"/>
  <c r="U29" i="2"/>
  <c r="V28" i="2"/>
  <c r="U28" i="2"/>
  <c r="V27" i="2"/>
  <c r="U27" i="2"/>
  <c r="V26" i="2"/>
  <c r="U26" i="2"/>
  <c r="V25" i="2"/>
  <c r="U25" i="2"/>
  <c r="V24" i="2"/>
  <c r="U24" i="2"/>
  <c r="V23" i="2"/>
  <c r="U23" i="2"/>
  <c r="V22" i="2"/>
  <c r="U22" i="2"/>
  <c r="V21" i="2"/>
  <c r="U21" i="2"/>
  <c r="V20" i="2"/>
  <c r="U20" i="2"/>
  <c r="V19" i="2"/>
  <c r="U19" i="2"/>
  <c r="V18" i="2"/>
  <c r="U18" i="2"/>
  <c r="V17" i="2"/>
  <c r="U17" i="2"/>
  <c r="U16" i="2"/>
  <c r="U15" i="2"/>
  <c r="V14" i="2"/>
  <c r="U14" i="2"/>
  <c r="FA9" i="1"/>
  <c r="FD9" i="1" s="1"/>
  <c r="FA10" i="1"/>
  <c r="FD10" i="1" s="1"/>
  <c r="FA11" i="1"/>
  <c r="FD11" i="1" s="1"/>
  <c r="FA12" i="1"/>
  <c r="FD12" i="1" s="1"/>
  <c r="FA13" i="1"/>
  <c r="FD13" i="1" s="1"/>
  <c r="FA14" i="1"/>
  <c r="FD14" i="1" s="1"/>
  <c r="FA15" i="1"/>
  <c r="FD15" i="1" s="1"/>
  <c r="FA16" i="1"/>
  <c r="FD16" i="1" s="1"/>
  <c r="FA17" i="1"/>
  <c r="FD17" i="1" s="1"/>
  <c r="FA18" i="1"/>
  <c r="FD18" i="1" s="1"/>
  <c r="FA19" i="1"/>
  <c r="FD19" i="1" s="1"/>
  <c r="FA20" i="1"/>
  <c r="FD20" i="1" s="1"/>
  <c r="FA21" i="1"/>
  <c r="FD21" i="1" s="1"/>
  <c r="FA22" i="1"/>
  <c r="FD22" i="1" s="1"/>
  <c r="FA23" i="1"/>
  <c r="FD23" i="1" s="1"/>
  <c r="FA26" i="1"/>
  <c r="FD26" i="1" s="1"/>
  <c r="FA27" i="1"/>
  <c r="FD27" i="1" s="1"/>
  <c r="FA28" i="1"/>
  <c r="FD28" i="1" s="1"/>
  <c r="FA29" i="1"/>
  <c r="FD29" i="1" s="1"/>
  <c r="FA30" i="1"/>
  <c r="FD30" i="1" s="1"/>
  <c r="FA31" i="1"/>
  <c r="FD31" i="1" s="1"/>
  <c r="FA32" i="1"/>
  <c r="FD32" i="1" s="1"/>
  <c r="FA33" i="1"/>
  <c r="FD33" i="1" s="1"/>
  <c r="FA34" i="1"/>
  <c r="FD34" i="1" s="1"/>
  <c r="FA35" i="1"/>
  <c r="FD35" i="1" s="1"/>
  <c r="FA36" i="1"/>
  <c r="FD36" i="1" s="1"/>
  <c r="FA37" i="1"/>
  <c r="FD37" i="1" s="1"/>
  <c r="FA38" i="1"/>
  <c r="FD38" i="1" s="1"/>
  <c r="FA41" i="1"/>
  <c r="FD41" i="1" s="1"/>
  <c r="FA42" i="1"/>
  <c r="FD42" i="1" s="1"/>
  <c r="FA43" i="1"/>
  <c r="FD43" i="1" s="1"/>
  <c r="FA44" i="1"/>
  <c r="FD44" i="1" s="1"/>
  <c r="FA45" i="1"/>
  <c r="FD45" i="1" s="1"/>
  <c r="FA46" i="1"/>
  <c r="FD46" i="1" s="1"/>
  <c r="FA47" i="1"/>
  <c r="FD47" i="1" s="1"/>
  <c r="FA48" i="1"/>
  <c r="FD48" i="1" s="1"/>
  <c r="FA49" i="1"/>
  <c r="FD49" i="1" s="1"/>
  <c r="FA50" i="1"/>
  <c r="FD50" i="1" s="1"/>
  <c r="FA51" i="1"/>
  <c r="FD51" i="1" s="1"/>
  <c r="FA52" i="1"/>
  <c r="FD52" i="1" s="1"/>
  <c r="FA55" i="1"/>
  <c r="FA56" i="1"/>
  <c r="FD56" i="1" s="1"/>
  <c r="FA57" i="1"/>
  <c r="FD57" i="1" s="1"/>
  <c r="FA58" i="1"/>
  <c r="FD58" i="1" s="1"/>
  <c r="FA59" i="1"/>
  <c r="FD59" i="1" s="1"/>
  <c r="FA60" i="1"/>
  <c r="FD60" i="1" s="1"/>
  <c r="FA61" i="1"/>
  <c r="FD61" i="1" s="1"/>
  <c r="FA62" i="1"/>
  <c r="FD62" i="1" s="1"/>
  <c r="FA63" i="1"/>
  <c r="FD63" i="1" s="1"/>
  <c r="FA64" i="1"/>
  <c r="FD64" i="1" s="1"/>
  <c r="FA8" i="1"/>
  <c r="FD8" i="1" s="1"/>
  <c r="EX53" i="1"/>
  <c r="EX39" i="1"/>
  <c r="EX24" i="1"/>
  <c r="EX6" i="1"/>
  <c r="EY40" i="1" l="1"/>
  <c r="DN7" i="1"/>
  <c r="EY7" i="1"/>
  <c r="DN25" i="1"/>
  <c r="DN54" i="1"/>
  <c r="EE7" i="1"/>
  <c r="CF54" i="1"/>
  <c r="CW25" i="1"/>
  <c r="CF7" i="1"/>
  <c r="CF40" i="1"/>
  <c r="EE40" i="1"/>
  <c r="P54" i="1"/>
  <c r="AG40" i="1"/>
  <c r="AG7" i="1"/>
  <c r="AX40" i="1"/>
  <c r="EM25" i="1"/>
  <c r="AG25" i="1"/>
  <c r="BO54" i="1"/>
  <c r="EY25" i="1"/>
  <c r="EM7" i="1"/>
  <c r="EM40" i="1"/>
  <c r="EM54" i="1"/>
  <c r="EE54" i="1"/>
  <c r="CW7" i="1"/>
  <c r="CW40" i="1"/>
  <c r="CW54" i="1"/>
  <c r="CF25" i="1"/>
  <c r="BO7" i="1"/>
  <c r="BO40" i="1"/>
  <c r="BO25" i="1"/>
  <c r="AX7" i="1"/>
  <c r="AX54" i="1"/>
  <c r="AX25" i="1"/>
  <c r="FA53" i="1"/>
  <c r="P40" i="1"/>
  <c r="P7" i="1"/>
  <c r="P25" i="1"/>
  <c r="FD24" i="1"/>
  <c r="FD39" i="1"/>
  <c r="FD6" i="1"/>
  <c r="FA6" i="1"/>
  <c r="FA39" i="1"/>
  <c r="FD55" i="1"/>
  <c r="FD53" i="1" s="1"/>
  <c r="FA24" i="1"/>
  <c r="EX5" i="1"/>
  <c r="EX54" i="1" s="1"/>
  <c r="FA5" i="1" l="1"/>
  <c r="FA25" i="1" s="1"/>
  <c r="FD5" i="1"/>
  <c r="EX7" i="1"/>
  <c r="EX25" i="1"/>
  <c r="EX40" i="1"/>
  <c r="FA40" i="1" l="1"/>
  <c r="FA54" i="1"/>
  <c r="FA7" i="1"/>
  <c r="FD40" i="1"/>
  <c r="FD7" i="1"/>
  <c r="FD25" i="1"/>
  <c r="FD54" i="1"/>
  <c r="EL53" i="1" l="1"/>
  <c r="EL39" i="1"/>
  <c r="EL24" i="1"/>
  <c r="EL6" i="1"/>
  <c r="P70" i="2"/>
  <c r="O70" i="2"/>
  <c r="H70" i="2"/>
  <c r="G70" i="2"/>
  <c r="F70" i="2"/>
  <c r="E70" i="2"/>
  <c r="D70" i="2"/>
  <c r="C70" i="2"/>
  <c r="F69" i="2"/>
  <c r="E69" i="2"/>
  <c r="D69" i="2"/>
  <c r="C69" i="2"/>
  <c r="P68" i="2"/>
  <c r="O68" i="2"/>
  <c r="F68" i="2"/>
  <c r="E68" i="2"/>
  <c r="D68" i="2"/>
  <c r="C68" i="2"/>
  <c r="T67" i="2"/>
  <c r="S67" i="2"/>
  <c r="R67" i="2"/>
  <c r="Q67" i="2"/>
  <c r="P67" i="2"/>
  <c r="O67" i="2"/>
  <c r="L67" i="2"/>
  <c r="K67" i="2"/>
  <c r="H67" i="2"/>
  <c r="G67" i="2"/>
  <c r="F67" i="2"/>
  <c r="E67" i="2"/>
  <c r="D67" i="2"/>
  <c r="C67" i="2"/>
  <c r="T66" i="2"/>
  <c r="S66" i="2"/>
  <c r="R66" i="2"/>
  <c r="Q66" i="2"/>
  <c r="P66" i="2"/>
  <c r="O66" i="2"/>
  <c r="L66" i="2"/>
  <c r="K66" i="2"/>
  <c r="J66" i="2"/>
  <c r="I66" i="2"/>
  <c r="H66" i="2"/>
  <c r="G66" i="2"/>
  <c r="F66" i="2"/>
  <c r="E66" i="2"/>
  <c r="D66" i="2"/>
  <c r="C66" i="2"/>
  <c r="P65" i="2"/>
  <c r="O65" i="2"/>
  <c r="L65" i="2"/>
  <c r="K65" i="2"/>
  <c r="H65" i="2"/>
  <c r="G65" i="2"/>
  <c r="F65" i="2"/>
  <c r="E65" i="2"/>
  <c r="D65" i="2"/>
  <c r="C65" i="2"/>
  <c r="F64" i="2"/>
  <c r="E64" i="2"/>
  <c r="D64" i="2"/>
  <c r="C64" i="2"/>
  <c r="T63" i="2"/>
  <c r="S63" i="2"/>
  <c r="R63" i="2"/>
  <c r="Q63" i="2"/>
  <c r="P63" i="2"/>
  <c r="O63" i="2"/>
  <c r="H63" i="2"/>
  <c r="G63" i="2"/>
  <c r="F63" i="2"/>
  <c r="E63" i="2"/>
  <c r="D63" i="2"/>
  <c r="C63" i="2"/>
  <c r="L62" i="2"/>
  <c r="K62" i="2"/>
  <c r="D62" i="2"/>
  <c r="C62" i="2"/>
  <c r="P61" i="2"/>
  <c r="O61" i="2"/>
  <c r="J61" i="2"/>
  <c r="I61" i="2"/>
  <c r="H61" i="2"/>
  <c r="G61" i="2"/>
  <c r="F61" i="2"/>
  <c r="E61" i="2"/>
  <c r="D61" i="2"/>
  <c r="C61" i="2"/>
  <c r="T58" i="2"/>
  <c r="S58" i="2"/>
  <c r="P58" i="2"/>
  <c r="O58" i="2"/>
  <c r="H58" i="2"/>
  <c r="G58" i="2"/>
  <c r="F58" i="2"/>
  <c r="E58" i="2"/>
  <c r="D58" i="2"/>
  <c r="C58" i="2"/>
  <c r="P57" i="2"/>
  <c r="O57" i="2"/>
  <c r="F57" i="2"/>
  <c r="E57" i="2"/>
  <c r="D57" i="2"/>
  <c r="C57" i="2"/>
  <c r="T56" i="2"/>
  <c r="S56" i="2"/>
  <c r="R56" i="2"/>
  <c r="Q56" i="2"/>
  <c r="P56" i="2"/>
  <c r="O56" i="2"/>
  <c r="L56" i="2"/>
  <c r="K56" i="2"/>
  <c r="H56" i="2"/>
  <c r="G56" i="2"/>
  <c r="F56" i="2"/>
  <c r="E56" i="2"/>
  <c r="D56" i="2"/>
  <c r="C56" i="2"/>
  <c r="P55" i="2"/>
  <c r="O55" i="2"/>
  <c r="F55" i="2"/>
  <c r="E55" i="2"/>
  <c r="D55" i="2"/>
  <c r="C55" i="2"/>
  <c r="P54" i="2"/>
  <c r="O54" i="2"/>
  <c r="H54" i="2"/>
  <c r="G54" i="2"/>
  <c r="F54" i="2"/>
  <c r="E54" i="2"/>
  <c r="D54" i="2"/>
  <c r="C54" i="2"/>
  <c r="T53" i="2"/>
  <c r="S53" i="2"/>
  <c r="R53" i="2"/>
  <c r="Q53" i="2"/>
  <c r="P53" i="2"/>
  <c r="O53" i="2"/>
  <c r="L53" i="2"/>
  <c r="K53" i="2"/>
  <c r="J53" i="2"/>
  <c r="I53" i="2"/>
  <c r="H53" i="2"/>
  <c r="G53" i="2"/>
  <c r="F53" i="2"/>
  <c r="E53" i="2"/>
  <c r="D53" i="2"/>
  <c r="C53" i="2"/>
  <c r="T52" i="2"/>
  <c r="S52" i="2"/>
  <c r="P52" i="2"/>
  <c r="O52" i="2"/>
  <c r="J52" i="2"/>
  <c r="I52" i="2"/>
  <c r="H52" i="2"/>
  <c r="G52" i="2"/>
  <c r="F52" i="2"/>
  <c r="E52" i="2"/>
  <c r="D52" i="2"/>
  <c r="C52" i="2"/>
  <c r="T51" i="2"/>
  <c r="S51" i="2"/>
  <c r="R51" i="2"/>
  <c r="Q51" i="2"/>
  <c r="P51" i="2"/>
  <c r="O51" i="2"/>
  <c r="L51" i="2"/>
  <c r="K51" i="2"/>
  <c r="H51" i="2"/>
  <c r="G51" i="2"/>
  <c r="F51" i="2"/>
  <c r="E51" i="2"/>
  <c r="D51" i="2"/>
  <c r="C51" i="2"/>
  <c r="T50" i="2"/>
  <c r="S50" i="2"/>
  <c r="P50" i="2"/>
  <c r="O50" i="2"/>
  <c r="I50" i="2"/>
  <c r="F50" i="2"/>
  <c r="E50" i="2"/>
  <c r="D50" i="2"/>
  <c r="C50" i="2"/>
  <c r="S49" i="2"/>
  <c r="P49" i="2"/>
  <c r="O49" i="2"/>
  <c r="L49" i="2"/>
  <c r="K49" i="2"/>
  <c r="J49" i="2"/>
  <c r="I49" i="2"/>
  <c r="H49" i="2"/>
  <c r="G49" i="2"/>
  <c r="F49" i="2"/>
  <c r="E49" i="2"/>
  <c r="D49" i="2"/>
  <c r="C49" i="2"/>
  <c r="T48" i="2"/>
  <c r="S48" i="2"/>
  <c r="R48" i="2"/>
  <c r="Q48" i="2"/>
  <c r="P48" i="2"/>
  <c r="O48" i="2"/>
  <c r="H48" i="2"/>
  <c r="G48" i="2"/>
  <c r="F48" i="2"/>
  <c r="E48" i="2"/>
  <c r="D48" i="2"/>
  <c r="C48" i="2"/>
  <c r="T47" i="2"/>
  <c r="S47" i="2"/>
  <c r="R47" i="2"/>
  <c r="Q47" i="2"/>
  <c r="P47" i="2"/>
  <c r="O47" i="2"/>
  <c r="L47" i="2"/>
  <c r="K47" i="2"/>
  <c r="J47" i="2"/>
  <c r="I47" i="2"/>
  <c r="H47" i="2"/>
  <c r="G47" i="2"/>
  <c r="F47" i="2"/>
  <c r="E47" i="2"/>
  <c r="D47" i="2"/>
  <c r="C47" i="2"/>
  <c r="P44" i="2"/>
  <c r="O44" i="2"/>
  <c r="D44" i="2"/>
  <c r="C44" i="2"/>
  <c r="T43" i="2"/>
  <c r="S43" i="2"/>
  <c r="P43" i="2"/>
  <c r="O43" i="2"/>
  <c r="H43" i="2"/>
  <c r="G43" i="2"/>
  <c r="F43" i="2"/>
  <c r="E43" i="2"/>
  <c r="D43" i="2"/>
  <c r="C43" i="2"/>
  <c r="P42" i="2"/>
  <c r="O42" i="2"/>
  <c r="F42" i="2"/>
  <c r="E42" i="2"/>
  <c r="D42" i="2"/>
  <c r="C42" i="2"/>
  <c r="T41" i="2"/>
  <c r="S41" i="2"/>
  <c r="R41" i="2"/>
  <c r="Q41" i="2"/>
  <c r="P41" i="2"/>
  <c r="O41" i="2"/>
  <c r="J41" i="2"/>
  <c r="I41" i="2"/>
  <c r="H41" i="2"/>
  <c r="G41" i="2"/>
  <c r="F41" i="2"/>
  <c r="E41" i="2"/>
  <c r="D41" i="2"/>
  <c r="C41" i="2"/>
  <c r="P40" i="2"/>
  <c r="O40" i="2"/>
  <c r="F40" i="2"/>
  <c r="E40" i="2"/>
  <c r="D40" i="2"/>
  <c r="C40" i="2"/>
  <c r="O39" i="2"/>
  <c r="G39" i="2"/>
  <c r="F39" i="2"/>
  <c r="E39" i="2"/>
  <c r="D39" i="2"/>
  <c r="C39" i="2"/>
  <c r="P38" i="2"/>
  <c r="O38" i="2"/>
  <c r="D38" i="2"/>
  <c r="C38" i="2"/>
  <c r="P37" i="2"/>
  <c r="O37" i="2"/>
  <c r="D37" i="2"/>
  <c r="C37" i="2"/>
  <c r="F36" i="2"/>
  <c r="E36" i="2"/>
  <c r="D36" i="2"/>
  <c r="C36" i="2"/>
  <c r="T35" i="2"/>
  <c r="S35" i="2"/>
  <c r="P35" i="2"/>
  <c r="O35" i="2"/>
  <c r="H35" i="2"/>
  <c r="G35" i="2"/>
  <c r="F35" i="2"/>
  <c r="E35" i="2"/>
  <c r="D35" i="2"/>
  <c r="C35" i="2"/>
  <c r="T34" i="2"/>
  <c r="S34" i="2"/>
  <c r="R34" i="2"/>
  <c r="Q34" i="2"/>
  <c r="P34" i="2"/>
  <c r="O34" i="2"/>
  <c r="L34" i="2"/>
  <c r="K34" i="2"/>
  <c r="J34" i="2"/>
  <c r="I34" i="2"/>
  <c r="H34" i="2"/>
  <c r="G34" i="2"/>
  <c r="F34" i="2"/>
  <c r="E34" i="2"/>
  <c r="D34" i="2"/>
  <c r="C34" i="2"/>
  <c r="P33" i="2"/>
  <c r="O33" i="2"/>
  <c r="L33" i="2"/>
  <c r="K33" i="2"/>
  <c r="F33" i="2"/>
  <c r="E33" i="2"/>
  <c r="D33" i="2"/>
  <c r="C33" i="2"/>
  <c r="P29" i="2"/>
  <c r="O29" i="2"/>
  <c r="L29" i="2"/>
  <c r="K29" i="2"/>
  <c r="H29" i="2"/>
  <c r="G29" i="2"/>
  <c r="F29" i="2"/>
  <c r="E29" i="2"/>
  <c r="D29" i="2"/>
  <c r="C29" i="2"/>
  <c r="T28" i="2"/>
  <c r="S28" i="2"/>
  <c r="P28" i="2"/>
  <c r="O28" i="2"/>
  <c r="K28" i="2"/>
  <c r="H28" i="2"/>
  <c r="G28" i="2"/>
  <c r="F28" i="2"/>
  <c r="E28" i="2"/>
  <c r="D28" i="2"/>
  <c r="C28" i="2"/>
  <c r="T27" i="2"/>
  <c r="S27" i="2"/>
  <c r="R27" i="2"/>
  <c r="Q27" i="2"/>
  <c r="P27" i="2"/>
  <c r="O27" i="2"/>
  <c r="L27" i="2"/>
  <c r="K27" i="2"/>
  <c r="J27" i="2"/>
  <c r="I27" i="2"/>
  <c r="H27" i="2"/>
  <c r="G27" i="2"/>
  <c r="F27" i="2"/>
  <c r="E27" i="2"/>
  <c r="D27" i="2"/>
  <c r="C27" i="2"/>
  <c r="T26" i="2"/>
  <c r="S26" i="2"/>
  <c r="R26" i="2"/>
  <c r="Q26" i="2"/>
  <c r="P26" i="2"/>
  <c r="O26" i="2"/>
  <c r="H26" i="2"/>
  <c r="G26" i="2"/>
  <c r="F26" i="2"/>
  <c r="E26" i="2"/>
  <c r="D26" i="2"/>
  <c r="C26" i="2"/>
  <c r="P25" i="2"/>
  <c r="O25" i="2"/>
  <c r="J25" i="2"/>
  <c r="I25" i="2"/>
  <c r="H25" i="2"/>
  <c r="G25" i="2"/>
  <c r="F25" i="2"/>
  <c r="E25" i="2"/>
  <c r="D25" i="2"/>
  <c r="C25" i="2"/>
  <c r="T24" i="2"/>
  <c r="S24" i="2"/>
  <c r="R24" i="2"/>
  <c r="Q24" i="2"/>
  <c r="P24" i="2"/>
  <c r="O24" i="2"/>
  <c r="L24" i="2"/>
  <c r="K24" i="2"/>
  <c r="H24" i="2"/>
  <c r="G24" i="2"/>
  <c r="F24" i="2"/>
  <c r="E24" i="2"/>
  <c r="D24" i="2"/>
  <c r="C24" i="2"/>
  <c r="T23" i="2"/>
  <c r="S23" i="2"/>
  <c r="P23" i="2"/>
  <c r="O23" i="2"/>
  <c r="H23" i="2"/>
  <c r="G23" i="2"/>
  <c r="F23" i="2"/>
  <c r="E23" i="2"/>
  <c r="D23" i="2"/>
  <c r="C23" i="2"/>
  <c r="T22" i="2"/>
  <c r="S22" i="2"/>
  <c r="P22" i="2"/>
  <c r="O22" i="2"/>
  <c r="H22" i="2"/>
  <c r="G22" i="2"/>
  <c r="F22" i="2"/>
  <c r="E22" i="2"/>
  <c r="D22" i="2"/>
  <c r="C22" i="2"/>
  <c r="T21" i="2"/>
  <c r="S21" i="2"/>
  <c r="P21" i="2"/>
  <c r="O21" i="2"/>
  <c r="H21" i="2"/>
  <c r="G21" i="2"/>
  <c r="F21" i="2"/>
  <c r="E21" i="2"/>
  <c r="D21" i="2"/>
  <c r="C21" i="2"/>
  <c r="T20" i="2"/>
  <c r="S20" i="2"/>
  <c r="P20" i="2"/>
  <c r="O20" i="2"/>
  <c r="H20" i="2"/>
  <c r="G20" i="2"/>
  <c r="F20" i="2"/>
  <c r="E20" i="2"/>
  <c r="D20" i="2"/>
  <c r="C20" i="2"/>
  <c r="P19" i="2"/>
  <c r="O19" i="2"/>
  <c r="L19" i="2"/>
  <c r="K19" i="2"/>
  <c r="H19" i="2"/>
  <c r="G19" i="2"/>
  <c r="F19" i="2"/>
  <c r="E19" i="2"/>
  <c r="D19" i="2"/>
  <c r="C19" i="2"/>
  <c r="T18" i="2"/>
  <c r="S18" i="2"/>
  <c r="P18" i="2"/>
  <c r="O18" i="2"/>
  <c r="J18" i="2"/>
  <c r="I18" i="2"/>
  <c r="H18" i="2"/>
  <c r="G18" i="2"/>
  <c r="F18" i="2"/>
  <c r="E18" i="2"/>
  <c r="D18" i="2"/>
  <c r="C18" i="2"/>
  <c r="T17" i="2"/>
  <c r="S17" i="2"/>
  <c r="R17" i="2"/>
  <c r="Q17" i="2"/>
  <c r="P17" i="2"/>
  <c r="O17" i="2"/>
  <c r="L17" i="2"/>
  <c r="K17" i="2"/>
  <c r="H17" i="2"/>
  <c r="G17" i="2"/>
  <c r="F17" i="2"/>
  <c r="E17" i="2"/>
  <c r="D17" i="2"/>
  <c r="C17" i="2"/>
  <c r="D16" i="2"/>
  <c r="C16" i="2"/>
  <c r="P15" i="2"/>
  <c r="O15" i="2"/>
  <c r="F15" i="2"/>
  <c r="E15" i="2"/>
  <c r="D15" i="2"/>
  <c r="C15" i="2"/>
  <c r="T14" i="2"/>
  <c r="S14" i="2"/>
  <c r="R14" i="2"/>
  <c r="Q14" i="2"/>
  <c r="P14" i="2"/>
  <c r="O14" i="2"/>
  <c r="H14" i="2"/>
  <c r="G14" i="2"/>
  <c r="F14" i="2"/>
  <c r="E14" i="2"/>
  <c r="D14" i="2"/>
  <c r="C14" i="2"/>
  <c r="U30" i="2" l="1"/>
  <c r="U59" i="2"/>
  <c r="U12" i="2"/>
  <c r="U45" i="2"/>
  <c r="EL5" i="1"/>
  <c r="DS64" i="1"/>
  <c r="DS63" i="1"/>
  <c r="DS62" i="1"/>
  <c r="DS61" i="1"/>
  <c r="DS60" i="1"/>
  <c r="DS59" i="1"/>
  <c r="DS58" i="1"/>
  <c r="DS57" i="1"/>
  <c r="DS56" i="1"/>
  <c r="DS55" i="1"/>
  <c r="DS52" i="1"/>
  <c r="DS51" i="1"/>
  <c r="DS50" i="1"/>
  <c r="DS49" i="1"/>
  <c r="DS48" i="1"/>
  <c r="DS47" i="1"/>
  <c r="DS46" i="1"/>
  <c r="DS45" i="1"/>
  <c r="DS44" i="1"/>
  <c r="DS43" i="1"/>
  <c r="DS42" i="1"/>
  <c r="DS41" i="1"/>
  <c r="DS38" i="1"/>
  <c r="DS37" i="1"/>
  <c r="DS36" i="1"/>
  <c r="DS35" i="1"/>
  <c r="DS34" i="1"/>
  <c r="DS33" i="1"/>
  <c r="DS32" i="1"/>
  <c r="DS31" i="1"/>
  <c r="DS30" i="1"/>
  <c r="DS29" i="1"/>
  <c r="DS28" i="1"/>
  <c r="DS27" i="1"/>
  <c r="DS26" i="1"/>
  <c r="DS22" i="1"/>
  <c r="DS21" i="1"/>
  <c r="DS20" i="1"/>
  <c r="DS18" i="1"/>
  <c r="DS17" i="1"/>
  <c r="DS16" i="1"/>
  <c r="DS14" i="1"/>
  <c r="DS12" i="1"/>
  <c r="DS11" i="1"/>
  <c r="DS8" i="1"/>
  <c r="DB64" i="1"/>
  <c r="DB63" i="1"/>
  <c r="DB62" i="1"/>
  <c r="DB61" i="1"/>
  <c r="DB60" i="1"/>
  <c r="DB59" i="1"/>
  <c r="DB58" i="1"/>
  <c r="DB57" i="1"/>
  <c r="DB56" i="1"/>
  <c r="DB55" i="1"/>
  <c r="DB52" i="1"/>
  <c r="DB51" i="1"/>
  <c r="DB50" i="1"/>
  <c r="DB49" i="1"/>
  <c r="DB48" i="1"/>
  <c r="DB47" i="1"/>
  <c r="DB46" i="1"/>
  <c r="DB45" i="1"/>
  <c r="DB44" i="1"/>
  <c r="DB43" i="1"/>
  <c r="DB42" i="1"/>
  <c r="DB41" i="1"/>
  <c r="DB38" i="1"/>
  <c r="DB37" i="1"/>
  <c r="DB36" i="1"/>
  <c r="DB35" i="1"/>
  <c r="DB34" i="1"/>
  <c r="DB33" i="1"/>
  <c r="DB32" i="1"/>
  <c r="DB31" i="1"/>
  <c r="DB30" i="1"/>
  <c r="DB29" i="1"/>
  <c r="DB28" i="1"/>
  <c r="DB27" i="1"/>
  <c r="DB26" i="1"/>
  <c r="DB21" i="1"/>
  <c r="DB20" i="1"/>
  <c r="DB18" i="1"/>
  <c r="DB11" i="1"/>
  <c r="DB8" i="1"/>
  <c r="D64" i="1"/>
  <c r="D63" i="1"/>
  <c r="D62" i="1"/>
  <c r="D61" i="1"/>
  <c r="D60" i="1"/>
  <c r="D59" i="1"/>
  <c r="D58" i="1"/>
  <c r="D57" i="1"/>
  <c r="D56" i="1"/>
  <c r="D55" i="1"/>
  <c r="D52" i="1"/>
  <c r="D51" i="1"/>
  <c r="D50" i="1"/>
  <c r="D49" i="1"/>
  <c r="D48" i="1"/>
  <c r="D47" i="1"/>
  <c r="D46" i="1"/>
  <c r="D45" i="1"/>
  <c r="D44" i="1"/>
  <c r="D43" i="1"/>
  <c r="D42" i="1"/>
  <c r="D41" i="1"/>
  <c r="D38" i="1"/>
  <c r="D37" i="1"/>
  <c r="D36" i="1"/>
  <c r="D35" i="1"/>
  <c r="D34" i="1"/>
  <c r="D33" i="1"/>
  <c r="D32" i="1"/>
  <c r="D31" i="1"/>
  <c r="D30" i="1"/>
  <c r="D29" i="1"/>
  <c r="D28" i="1"/>
  <c r="D27" i="1"/>
  <c r="D23" i="1"/>
  <c r="D22" i="1"/>
  <c r="D21" i="1"/>
  <c r="D20" i="1"/>
  <c r="D19" i="1"/>
  <c r="D18" i="1"/>
  <c r="D17" i="1"/>
  <c r="D16" i="1"/>
  <c r="D15" i="1"/>
  <c r="D14" i="1"/>
  <c r="D13" i="1"/>
  <c r="D12" i="1"/>
  <c r="D11" i="1"/>
  <c r="D10" i="1"/>
  <c r="D9" i="1"/>
  <c r="D8" i="1"/>
  <c r="U64" i="1"/>
  <c r="U63" i="1"/>
  <c r="U62" i="1"/>
  <c r="U61" i="1"/>
  <c r="U60" i="1"/>
  <c r="U59" i="1"/>
  <c r="U58" i="1"/>
  <c r="U57" i="1"/>
  <c r="U56" i="1"/>
  <c r="U55" i="1"/>
  <c r="U52" i="1"/>
  <c r="U51" i="1"/>
  <c r="U50" i="1"/>
  <c r="U49" i="1"/>
  <c r="U48" i="1"/>
  <c r="U47" i="1"/>
  <c r="U46" i="1"/>
  <c r="U45" i="1"/>
  <c r="U44" i="1"/>
  <c r="U43" i="1"/>
  <c r="U42" i="1"/>
  <c r="U41" i="1"/>
  <c r="U38" i="1"/>
  <c r="U37" i="1"/>
  <c r="U36" i="1"/>
  <c r="U35" i="1"/>
  <c r="U34" i="1"/>
  <c r="U33" i="1"/>
  <c r="U32" i="1"/>
  <c r="U31" i="1"/>
  <c r="U30" i="1"/>
  <c r="U29" i="1"/>
  <c r="U28" i="1"/>
  <c r="U27" i="1"/>
  <c r="U26" i="1"/>
  <c r="U23" i="1"/>
  <c r="U22" i="1"/>
  <c r="U21" i="1"/>
  <c r="U20" i="1"/>
  <c r="U19" i="1"/>
  <c r="U18" i="1"/>
  <c r="U17" i="1"/>
  <c r="U16" i="1"/>
  <c r="U15" i="1"/>
  <c r="U14" i="1"/>
  <c r="U13" i="1"/>
  <c r="U12" i="1"/>
  <c r="U11" i="1"/>
  <c r="U9" i="1"/>
  <c r="U8" i="1"/>
  <c r="AL64" i="1"/>
  <c r="AL63" i="1"/>
  <c r="AL62" i="1"/>
  <c r="AL61" i="1"/>
  <c r="AL60" i="1"/>
  <c r="AL59" i="1"/>
  <c r="AL58" i="1"/>
  <c r="AL57" i="1"/>
  <c r="AL56" i="1"/>
  <c r="AL55" i="1"/>
  <c r="AL52" i="1"/>
  <c r="AL51" i="1"/>
  <c r="AL50" i="1"/>
  <c r="AL49" i="1"/>
  <c r="AL48" i="1"/>
  <c r="AL47" i="1"/>
  <c r="AL46" i="1"/>
  <c r="AL45" i="1"/>
  <c r="AL44" i="1"/>
  <c r="AL43" i="1"/>
  <c r="AL42" i="1"/>
  <c r="AL41" i="1"/>
  <c r="AL38" i="1"/>
  <c r="AL37" i="1"/>
  <c r="AL36" i="1"/>
  <c r="AL35" i="1"/>
  <c r="AL34" i="1"/>
  <c r="AL33" i="1"/>
  <c r="AL32" i="1"/>
  <c r="AL31" i="1"/>
  <c r="AL30" i="1"/>
  <c r="AL29" i="1"/>
  <c r="AL28" i="1"/>
  <c r="AL27" i="1"/>
  <c r="AL26" i="1"/>
  <c r="AL23" i="1"/>
  <c r="AL22" i="1"/>
  <c r="AL21" i="1"/>
  <c r="AL20" i="1"/>
  <c r="AL19" i="1"/>
  <c r="AL18" i="1"/>
  <c r="AL17" i="1"/>
  <c r="AL16" i="1"/>
  <c r="AL15" i="1"/>
  <c r="AL14" i="1"/>
  <c r="AL13" i="1"/>
  <c r="AL12" i="1"/>
  <c r="AL11" i="1"/>
  <c r="AL8" i="1"/>
  <c r="BC27" i="1"/>
  <c r="BC26" i="1"/>
  <c r="BC34" i="1"/>
  <c r="BC33" i="1"/>
  <c r="BC32" i="1"/>
  <c r="BC31" i="1"/>
  <c r="BC30" i="1"/>
  <c r="BC29" i="1"/>
  <c r="BC38" i="1"/>
  <c r="BC37" i="1"/>
  <c r="BC36" i="1"/>
  <c r="BC45" i="1"/>
  <c r="BC44" i="1"/>
  <c r="BC42" i="1"/>
  <c r="BC52" i="1"/>
  <c r="BC51" i="1"/>
  <c r="BC50" i="1"/>
  <c r="BC49" i="1"/>
  <c r="BC48" i="1"/>
  <c r="BC64" i="1"/>
  <c r="BC63" i="1"/>
  <c r="BC62" i="1"/>
  <c r="BC61" i="1"/>
  <c r="BC60" i="1"/>
  <c r="BC59" i="1"/>
  <c r="BC58" i="1"/>
  <c r="BC57" i="1"/>
  <c r="BC56" i="1"/>
  <c r="BC55" i="1"/>
  <c r="BC47" i="1"/>
  <c r="BC46" i="1"/>
  <c r="BC43" i="1"/>
  <c r="BC35" i="1"/>
  <c r="BC28" i="1"/>
  <c r="BC21" i="1"/>
  <c r="BC19" i="1"/>
  <c r="BC12" i="1"/>
  <c r="BT23" i="1"/>
  <c r="BT21" i="1"/>
  <c r="BT18" i="1"/>
  <c r="BT11" i="1"/>
  <c r="BT64" i="1"/>
  <c r="BT63" i="1"/>
  <c r="BT62" i="1"/>
  <c r="BT61" i="1"/>
  <c r="BT60" i="1"/>
  <c r="BT59" i="1"/>
  <c r="BT58" i="1"/>
  <c r="BT57" i="1"/>
  <c r="BT56" i="1"/>
  <c r="BT55" i="1"/>
  <c r="BT52" i="1"/>
  <c r="BT51" i="1"/>
  <c r="BT50" i="1"/>
  <c r="BT49" i="1"/>
  <c r="BT48" i="1"/>
  <c r="BT47" i="1"/>
  <c r="BT46" i="1"/>
  <c r="BT45" i="1"/>
  <c r="BT44" i="1"/>
  <c r="BT43" i="1"/>
  <c r="BT42" i="1"/>
  <c r="BT41" i="1"/>
  <c r="BT26" i="1"/>
  <c r="BT27" i="1"/>
  <c r="BT28" i="1"/>
  <c r="BT29" i="1"/>
  <c r="BT30" i="1"/>
  <c r="BT31" i="1"/>
  <c r="BT32" i="1"/>
  <c r="BT33" i="1"/>
  <c r="BT34" i="1"/>
  <c r="BT35" i="1"/>
  <c r="BT36" i="1"/>
  <c r="BT37" i="1"/>
  <c r="BT38" i="1"/>
  <c r="CK32" i="1"/>
  <c r="CK64" i="1"/>
  <c r="CK63" i="1"/>
  <c r="CK62" i="1"/>
  <c r="CK61" i="1"/>
  <c r="CK60" i="1"/>
  <c r="CK59" i="1"/>
  <c r="CK58" i="1"/>
  <c r="CK57" i="1"/>
  <c r="CK56" i="1"/>
  <c r="CK55" i="1"/>
  <c r="CK52" i="1"/>
  <c r="CK51" i="1"/>
  <c r="CK50" i="1"/>
  <c r="CK49" i="1"/>
  <c r="CK48" i="1"/>
  <c r="CK47" i="1"/>
  <c r="CK46" i="1"/>
  <c r="CK45" i="1"/>
  <c r="CK44" i="1"/>
  <c r="CK43" i="1"/>
  <c r="CK42" i="1"/>
  <c r="CK41" i="1"/>
  <c r="CK38" i="1"/>
  <c r="CK37" i="1"/>
  <c r="CK36" i="1"/>
  <c r="CK35" i="1"/>
  <c r="CK34" i="1"/>
  <c r="CK33" i="1"/>
  <c r="CK31" i="1"/>
  <c r="CK30" i="1"/>
  <c r="CK29" i="1"/>
  <c r="CK28" i="1"/>
  <c r="CK27" i="1"/>
  <c r="CK26" i="1"/>
  <c r="CK22" i="1"/>
  <c r="CK21" i="1"/>
  <c r="CK20" i="1"/>
  <c r="CK19" i="1"/>
  <c r="CK18" i="1"/>
  <c r="CK17" i="1"/>
  <c r="CK16" i="1"/>
  <c r="CK15" i="1"/>
  <c r="CK14" i="1"/>
  <c r="CK13" i="1"/>
  <c r="CK12" i="1"/>
  <c r="CK11" i="1"/>
  <c r="CK9" i="1"/>
  <c r="CK8" i="1"/>
  <c r="EI53" i="1"/>
  <c r="ED53" i="1"/>
  <c r="EC53" i="1"/>
  <c r="EB53" i="1"/>
  <c r="EA53" i="1"/>
  <c r="DZ53" i="1"/>
  <c r="DY53" i="1"/>
  <c r="DX53" i="1"/>
  <c r="DW53" i="1"/>
  <c r="DV53" i="1"/>
  <c r="DU53" i="1"/>
  <c r="DT53" i="1"/>
  <c r="DR53" i="1"/>
  <c r="DM53" i="1"/>
  <c r="DL53" i="1"/>
  <c r="DK53" i="1"/>
  <c r="DJ53" i="1"/>
  <c r="DI53" i="1"/>
  <c r="DH53" i="1"/>
  <c r="DG53" i="1"/>
  <c r="DF53" i="1"/>
  <c r="DE53" i="1"/>
  <c r="DC53" i="1"/>
  <c r="DA53" i="1"/>
  <c r="CV53" i="1"/>
  <c r="CU53" i="1"/>
  <c r="CT53" i="1"/>
  <c r="CS53" i="1"/>
  <c r="CR53" i="1"/>
  <c r="CQ53" i="1"/>
  <c r="CP53" i="1"/>
  <c r="CO53" i="1"/>
  <c r="CN53" i="1"/>
  <c r="CM53" i="1"/>
  <c r="CL53" i="1"/>
  <c r="CJ53" i="1"/>
  <c r="CE53" i="1"/>
  <c r="CD53" i="1"/>
  <c r="CC53" i="1"/>
  <c r="CB53" i="1"/>
  <c r="CA53" i="1"/>
  <c r="BZ53" i="1"/>
  <c r="BY53" i="1"/>
  <c r="BX53" i="1"/>
  <c r="BW53" i="1"/>
  <c r="BV53" i="1"/>
  <c r="BU53" i="1"/>
  <c r="BS53" i="1"/>
  <c r="BN53" i="1"/>
  <c r="BM53" i="1"/>
  <c r="BL53" i="1"/>
  <c r="BK53" i="1"/>
  <c r="BJ53" i="1"/>
  <c r="BI53" i="1"/>
  <c r="BH53" i="1"/>
  <c r="BG53" i="1"/>
  <c r="BF53" i="1"/>
  <c r="BD53" i="1"/>
  <c r="BB53" i="1"/>
  <c r="AW53" i="1"/>
  <c r="AV53" i="1"/>
  <c r="AU53" i="1"/>
  <c r="AT53" i="1"/>
  <c r="AS53" i="1"/>
  <c r="AR53" i="1"/>
  <c r="AQ53" i="1"/>
  <c r="AP53" i="1"/>
  <c r="AO53" i="1"/>
  <c r="AN53" i="1"/>
  <c r="AM53" i="1"/>
  <c r="AK53" i="1"/>
  <c r="AF53" i="1"/>
  <c r="AE53" i="1"/>
  <c r="AD53" i="1"/>
  <c r="AC53" i="1"/>
  <c r="AB53" i="1"/>
  <c r="AA53" i="1"/>
  <c r="Z53" i="1"/>
  <c r="Y53" i="1"/>
  <c r="X53" i="1"/>
  <c r="W53" i="1"/>
  <c r="V53" i="1"/>
  <c r="T53" i="1"/>
  <c r="EI39" i="1"/>
  <c r="ED39" i="1"/>
  <c r="EC39" i="1"/>
  <c r="EB39" i="1"/>
  <c r="EA39" i="1"/>
  <c r="DZ39" i="1"/>
  <c r="DY39" i="1"/>
  <c r="DX39" i="1"/>
  <c r="DW39" i="1"/>
  <c r="DV39" i="1"/>
  <c r="DU39" i="1"/>
  <c r="DT39" i="1"/>
  <c r="DR39" i="1"/>
  <c r="DM39" i="1"/>
  <c r="DL39" i="1"/>
  <c r="DK39" i="1"/>
  <c r="DJ39" i="1"/>
  <c r="DI39" i="1"/>
  <c r="DH39" i="1"/>
  <c r="DG39" i="1"/>
  <c r="DF39" i="1"/>
  <c r="DE39" i="1"/>
  <c r="DC39" i="1"/>
  <c r="DA39" i="1"/>
  <c r="CV39" i="1"/>
  <c r="CU39" i="1"/>
  <c r="CT39" i="1"/>
  <c r="CS39" i="1"/>
  <c r="CR39" i="1"/>
  <c r="CQ39" i="1"/>
  <c r="CP39" i="1"/>
  <c r="CO39" i="1"/>
  <c r="CN39" i="1"/>
  <c r="CM39" i="1"/>
  <c r="CL39" i="1"/>
  <c r="CJ39" i="1"/>
  <c r="CE39" i="1"/>
  <c r="CD39" i="1"/>
  <c r="CC39" i="1"/>
  <c r="CB39" i="1"/>
  <c r="L45" i="5" s="1"/>
  <c r="CA39" i="1"/>
  <c r="BZ39" i="1"/>
  <c r="BY39" i="1"/>
  <c r="BX39" i="1"/>
  <c r="BW39" i="1"/>
  <c r="BV39" i="1"/>
  <c r="BU39" i="1"/>
  <c r="BS39" i="1"/>
  <c r="BN39" i="1"/>
  <c r="BM39" i="1"/>
  <c r="BL39" i="1"/>
  <c r="BK39" i="1"/>
  <c r="BJ39" i="1"/>
  <c r="BI39" i="1"/>
  <c r="BH39" i="1"/>
  <c r="BG39" i="1"/>
  <c r="BF39" i="1"/>
  <c r="BD39" i="1"/>
  <c r="BB39" i="1"/>
  <c r="AW39" i="1"/>
  <c r="AV39" i="1"/>
  <c r="AU39" i="1"/>
  <c r="AT39" i="1"/>
  <c r="AS39" i="1"/>
  <c r="AR39" i="1"/>
  <c r="AQ39" i="1"/>
  <c r="AP39" i="1"/>
  <c r="AO39" i="1"/>
  <c r="AN39" i="1"/>
  <c r="AM39" i="1"/>
  <c r="AK39" i="1"/>
  <c r="AF39" i="1"/>
  <c r="AE39" i="1"/>
  <c r="AD39" i="1"/>
  <c r="AC39" i="1"/>
  <c r="AB39" i="1"/>
  <c r="AA39" i="1"/>
  <c r="Z39" i="1"/>
  <c r="Y39" i="1"/>
  <c r="X39" i="1"/>
  <c r="W39" i="1"/>
  <c r="V39" i="1"/>
  <c r="T39" i="1"/>
  <c r="EI24" i="1"/>
  <c r="ED24" i="1"/>
  <c r="EC24" i="1"/>
  <c r="EB24" i="1"/>
  <c r="EA24" i="1"/>
  <c r="DZ24" i="1"/>
  <c r="DY24" i="1"/>
  <c r="DX24" i="1"/>
  <c r="DW24" i="1"/>
  <c r="DV24" i="1"/>
  <c r="DU24" i="1"/>
  <c r="DT24" i="1"/>
  <c r="DR24" i="1"/>
  <c r="DM24" i="1"/>
  <c r="DL24" i="1"/>
  <c r="DK24" i="1"/>
  <c r="DJ24" i="1"/>
  <c r="DI24" i="1"/>
  <c r="DH24" i="1"/>
  <c r="DG24" i="1"/>
  <c r="DF24" i="1"/>
  <c r="DE24" i="1"/>
  <c r="DD24" i="1"/>
  <c r="DC24" i="1"/>
  <c r="DA24" i="1"/>
  <c r="CV24" i="1"/>
  <c r="CU24" i="1"/>
  <c r="CT24" i="1"/>
  <c r="CS24" i="1"/>
  <c r="CR24" i="1"/>
  <c r="CQ24" i="1"/>
  <c r="CP24" i="1"/>
  <c r="CO24" i="1"/>
  <c r="CN24" i="1"/>
  <c r="CM24" i="1"/>
  <c r="CL24" i="1"/>
  <c r="CJ24" i="1"/>
  <c r="CE24" i="1"/>
  <c r="CD24" i="1"/>
  <c r="CC24" i="1"/>
  <c r="CB24" i="1"/>
  <c r="CA24" i="1"/>
  <c r="BZ24" i="1"/>
  <c r="BY24" i="1"/>
  <c r="BX24" i="1"/>
  <c r="BW24" i="1"/>
  <c r="BV24" i="1"/>
  <c r="BU24" i="1"/>
  <c r="BS24" i="1"/>
  <c r="BN24" i="1"/>
  <c r="BM24" i="1"/>
  <c r="BL24" i="1"/>
  <c r="BK24" i="1"/>
  <c r="BJ24" i="1"/>
  <c r="BI24" i="1"/>
  <c r="BH24" i="1"/>
  <c r="BG24" i="1"/>
  <c r="BF24" i="1"/>
  <c r="BD24" i="1"/>
  <c r="BB24" i="1"/>
  <c r="AW24" i="1"/>
  <c r="AV24" i="1"/>
  <c r="AU24" i="1"/>
  <c r="AT24" i="1"/>
  <c r="AS24" i="1"/>
  <c r="AR24" i="1"/>
  <c r="AQ24" i="1"/>
  <c r="AP24" i="1"/>
  <c r="AO24" i="1"/>
  <c r="AN24" i="1"/>
  <c r="AM24" i="1"/>
  <c r="AK24" i="1"/>
  <c r="AF24" i="1"/>
  <c r="AE24" i="1"/>
  <c r="AD24" i="1"/>
  <c r="AC24" i="1"/>
  <c r="AB24" i="1"/>
  <c r="AA24" i="1"/>
  <c r="Z24" i="1"/>
  <c r="Y24" i="1"/>
  <c r="X24" i="1"/>
  <c r="W24" i="1"/>
  <c r="V24" i="1"/>
  <c r="T24" i="1"/>
  <c r="EI6" i="1"/>
  <c r="ED6" i="1"/>
  <c r="EC6" i="1"/>
  <c r="EB6" i="1"/>
  <c r="EA6" i="1"/>
  <c r="DZ6" i="1"/>
  <c r="DY6" i="1"/>
  <c r="DX6" i="1"/>
  <c r="DW6" i="1"/>
  <c r="DV6" i="1"/>
  <c r="DU6" i="1"/>
  <c r="DT6" i="1"/>
  <c r="DR6" i="1"/>
  <c r="DM6" i="1"/>
  <c r="DL6" i="1"/>
  <c r="DK6" i="1"/>
  <c r="DJ6" i="1"/>
  <c r="DI6" i="1"/>
  <c r="DH6" i="1"/>
  <c r="DG6" i="1"/>
  <c r="DF6" i="1"/>
  <c r="DE6" i="1"/>
  <c r="DC6" i="1"/>
  <c r="DA6" i="1"/>
  <c r="CV6" i="1"/>
  <c r="CU6" i="1"/>
  <c r="CT6" i="1"/>
  <c r="CS6" i="1"/>
  <c r="CR6" i="1"/>
  <c r="CQ6" i="1"/>
  <c r="CP6" i="1"/>
  <c r="CO6" i="1"/>
  <c r="CN6" i="1"/>
  <c r="CM6" i="1"/>
  <c r="CL6" i="1"/>
  <c r="CJ6" i="1"/>
  <c r="CE6" i="1"/>
  <c r="CD6" i="1"/>
  <c r="CC6" i="1"/>
  <c r="CB6" i="1"/>
  <c r="CA6" i="1"/>
  <c r="BZ6" i="1"/>
  <c r="BY6" i="1"/>
  <c r="BX6" i="1"/>
  <c r="BW6" i="1"/>
  <c r="BU6" i="1"/>
  <c r="BS6" i="1"/>
  <c r="BN6" i="1"/>
  <c r="BM6" i="1"/>
  <c r="BL6" i="1"/>
  <c r="BK6" i="1"/>
  <c r="BJ6" i="1"/>
  <c r="BI6" i="1"/>
  <c r="BH6" i="1"/>
  <c r="BF6" i="1"/>
  <c r="BD6" i="1"/>
  <c r="BB6" i="1"/>
  <c r="AW6" i="1"/>
  <c r="AV6" i="1"/>
  <c r="AU6" i="1"/>
  <c r="AT6" i="1"/>
  <c r="AS6" i="1"/>
  <c r="AR6" i="1"/>
  <c r="AQ6" i="1"/>
  <c r="AP6" i="1"/>
  <c r="AO6" i="1"/>
  <c r="AN6" i="1"/>
  <c r="AM6" i="1"/>
  <c r="AK6" i="1"/>
  <c r="AF6" i="1"/>
  <c r="AE6" i="1"/>
  <c r="AD6" i="1"/>
  <c r="AC6" i="1"/>
  <c r="AB6" i="1"/>
  <c r="AA6" i="1"/>
  <c r="Z6" i="1"/>
  <c r="Y6" i="1"/>
  <c r="X6" i="1"/>
  <c r="W6" i="1"/>
  <c r="V6" i="1"/>
  <c r="T6" i="1"/>
  <c r="O53" i="1"/>
  <c r="N53" i="1"/>
  <c r="M53" i="1"/>
  <c r="L53" i="1"/>
  <c r="K53" i="1"/>
  <c r="J53" i="1"/>
  <c r="I53" i="1"/>
  <c r="H53" i="1"/>
  <c r="G53" i="1"/>
  <c r="F53" i="1"/>
  <c r="E53" i="1"/>
  <c r="C53" i="1"/>
  <c r="O39" i="1"/>
  <c r="N39" i="1"/>
  <c r="M39" i="1"/>
  <c r="L39" i="1"/>
  <c r="K39" i="1"/>
  <c r="J39" i="1"/>
  <c r="I39" i="1"/>
  <c r="H39" i="1"/>
  <c r="G39" i="1"/>
  <c r="F39" i="1"/>
  <c r="E39" i="1"/>
  <c r="C39" i="1"/>
  <c r="O24" i="1"/>
  <c r="N24" i="1"/>
  <c r="M24" i="1"/>
  <c r="L24" i="1"/>
  <c r="K24" i="1"/>
  <c r="J24" i="1"/>
  <c r="I24" i="1"/>
  <c r="H24" i="1"/>
  <c r="G24" i="1"/>
  <c r="F24" i="1"/>
  <c r="E24" i="1"/>
  <c r="C24" i="1"/>
  <c r="O6" i="1"/>
  <c r="N6" i="1"/>
  <c r="M6" i="1"/>
  <c r="L6" i="1"/>
  <c r="K6" i="1"/>
  <c r="J6" i="1"/>
  <c r="I6" i="1"/>
  <c r="H6" i="1"/>
  <c r="G6" i="1"/>
  <c r="F6" i="1"/>
  <c r="E6" i="1"/>
  <c r="C6" i="1"/>
  <c r="EL40" i="1" l="1"/>
  <c r="BL5" i="1"/>
  <c r="F5" i="1"/>
  <c r="F40" i="1" s="1"/>
  <c r="N5" i="1"/>
  <c r="N54" i="1" s="1"/>
  <c r="L5" i="1"/>
  <c r="J5" i="1"/>
  <c r="J54" i="1" s="1"/>
  <c r="H5" i="1"/>
  <c r="H7" i="1" s="1"/>
  <c r="U46" i="2"/>
  <c r="E12" i="2"/>
  <c r="G12" i="2"/>
  <c r="I12" i="2"/>
  <c r="Q12" i="2"/>
  <c r="S12" i="2"/>
  <c r="V59" i="2"/>
  <c r="O12" i="2"/>
  <c r="EL54" i="1"/>
  <c r="U11" i="2"/>
  <c r="V45" i="2"/>
  <c r="V12" i="2"/>
  <c r="V30" i="2"/>
  <c r="EL7" i="1"/>
  <c r="EL25" i="1"/>
  <c r="AO5" i="1"/>
  <c r="AO7" i="1" s="1"/>
  <c r="P12" i="2"/>
  <c r="I30" i="2"/>
  <c r="J30" i="2"/>
  <c r="K30" i="2"/>
  <c r="L30" i="2"/>
  <c r="O30" i="2"/>
  <c r="P30" i="2"/>
  <c r="I45" i="2"/>
  <c r="J45" i="2"/>
  <c r="K45" i="2"/>
  <c r="L45" i="2"/>
  <c r="H59" i="2"/>
  <c r="G59" i="2"/>
  <c r="O5" i="1"/>
  <c r="O54" i="1" s="1"/>
  <c r="C12" i="2"/>
  <c r="D12" i="2"/>
  <c r="C30" i="2"/>
  <c r="D30" i="2"/>
  <c r="C45" i="2"/>
  <c r="D45" i="2"/>
  <c r="D59" i="2"/>
  <c r="C59" i="2"/>
  <c r="AF5" i="1"/>
  <c r="AF7" i="1" s="1"/>
  <c r="E30" i="2"/>
  <c r="F30" i="2"/>
  <c r="AW5" i="1"/>
  <c r="AW40" i="1" s="1"/>
  <c r="G30" i="2"/>
  <c r="H30" i="2"/>
  <c r="E45" i="2"/>
  <c r="F45" i="2"/>
  <c r="G45" i="2"/>
  <c r="H45" i="2"/>
  <c r="Q45" i="2"/>
  <c r="R45" i="2"/>
  <c r="S45" i="2"/>
  <c r="T45" i="2"/>
  <c r="J59" i="2"/>
  <c r="I59" i="2"/>
  <c r="L59" i="2"/>
  <c r="K59" i="2"/>
  <c r="P59" i="2"/>
  <c r="O59" i="2"/>
  <c r="F12" i="2"/>
  <c r="H12" i="2"/>
  <c r="J12" i="2"/>
  <c r="BW5" i="1"/>
  <c r="BW40" i="1" s="1"/>
  <c r="T12" i="2"/>
  <c r="EA5" i="1"/>
  <c r="D6" i="1"/>
  <c r="D39" i="1"/>
  <c r="Q30" i="2"/>
  <c r="R30" i="2"/>
  <c r="S30" i="2"/>
  <c r="T30" i="2"/>
  <c r="O45" i="2"/>
  <c r="P45" i="2"/>
  <c r="F59" i="2"/>
  <c r="E59" i="2"/>
  <c r="R59" i="2"/>
  <c r="Q59" i="2"/>
  <c r="T59" i="2"/>
  <c r="S59" i="2"/>
  <c r="R12" i="2"/>
  <c r="CE5" i="1"/>
  <c r="CE7" i="1" s="1"/>
  <c r="K12" i="2"/>
  <c r="L12" i="2"/>
  <c r="X5" i="1"/>
  <c r="X40" i="1" s="1"/>
  <c r="AB5" i="1"/>
  <c r="AS5" i="1"/>
  <c r="BH5" i="1"/>
  <c r="BH40" i="1" s="1"/>
  <c r="G5" i="1"/>
  <c r="G25" i="1" s="1"/>
  <c r="C5" i="1"/>
  <c r="C25" i="1" s="1"/>
  <c r="E5" i="1"/>
  <c r="E25" i="1" s="1"/>
  <c r="I5" i="1"/>
  <c r="I54" i="1" s="1"/>
  <c r="K5" i="1"/>
  <c r="M5" i="1"/>
  <c r="V5" i="1"/>
  <c r="V54" i="1" s="1"/>
  <c r="Z5" i="1"/>
  <c r="Z54" i="1" s="1"/>
  <c r="AD5" i="1"/>
  <c r="AM5" i="1"/>
  <c r="AM40" i="1" s="1"/>
  <c r="AQ5" i="1"/>
  <c r="AQ40" i="1" s="1"/>
  <c r="AU5" i="1"/>
  <c r="BD5" i="1"/>
  <c r="BD7" i="1" s="1"/>
  <c r="BJ5" i="1"/>
  <c r="BN5" i="1"/>
  <c r="BN54" i="1" s="1"/>
  <c r="CA5" i="1"/>
  <c r="DF5" i="1"/>
  <c r="DF40" i="1" s="1"/>
  <c r="D24" i="1"/>
  <c r="D53" i="1"/>
  <c r="T5" i="1"/>
  <c r="T54" i="1" s="1"/>
  <c r="W5" i="1"/>
  <c r="W7" i="1" s="1"/>
  <c r="Y5" i="1"/>
  <c r="Y54" i="1" s="1"/>
  <c r="AA5" i="1"/>
  <c r="AA7" i="1" s="1"/>
  <c r="AC5" i="1"/>
  <c r="AE5" i="1"/>
  <c r="AE25" i="1" s="1"/>
  <c r="AK5" i="1"/>
  <c r="AK7" i="1" s="1"/>
  <c r="AN5" i="1"/>
  <c r="AN7" i="1" s="1"/>
  <c r="AP5" i="1"/>
  <c r="AP54" i="1" s="1"/>
  <c r="AR5" i="1"/>
  <c r="AT5" i="1"/>
  <c r="AV5" i="1"/>
  <c r="AV25" i="1" s="1"/>
  <c r="BB5" i="1"/>
  <c r="BB54" i="1" s="1"/>
  <c r="BF5" i="1"/>
  <c r="BF54" i="1" s="1"/>
  <c r="BI5" i="1"/>
  <c r="BI25" i="1" s="1"/>
  <c r="BK5" i="1"/>
  <c r="BM5" i="1"/>
  <c r="BM54" i="1" s="1"/>
  <c r="BS5" i="1"/>
  <c r="BS54" i="1" s="1"/>
  <c r="BY5" i="1"/>
  <c r="BY54" i="1" s="1"/>
  <c r="CC5" i="1"/>
  <c r="CN5" i="1"/>
  <c r="CN25" i="1" s="1"/>
  <c r="CR5" i="1"/>
  <c r="CR25" i="1" s="1"/>
  <c r="CV5" i="1"/>
  <c r="CV54" i="1" s="1"/>
  <c r="DJ5" i="1"/>
  <c r="DR5" i="1"/>
  <c r="DR54" i="1" s="1"/>
  <c r="DW5" i="1"/>
  <c r="DW7" i="1" s="1"/>
  <c r="EI5" i="1"/>
  <c r="V11" i="2" s="1"/>
  <c r="BU5" i="1"/>
  <c r="BU54" i="1" s="1"/>
  <c r="BX5" i="1"/>
  <c r="BX54" i="1" s="1"/>
  <c r="BZ5" i="1"/>
  <c r="CB5" i="1"/>
  <c r="CD5" i="1"/>
  <c r="CD54" i="1" s="1"/>
  <c r="CJ5" i="1"/>
  <c r="CJ40" i="1" s="1"/>
  <c r="CM5" i="1"/>
  <c r="CM25" i="1" s="1"/>
  <c r="CO5" i="1"/>
  <c r="CO40" i="1" s="1"/>
  <c r="CQ5" i="1"/>
  <c r="CQ54" i="1" s="1"/>
  <c r="CS5" i="1"/>
  <c r="CU5" i="1"/>
  <c r="CU7" i="1" s="1"/>
  <c r="DA5" i="1"/>
  <c r="DA54" i="1" s="1"/>
  <c r="DE5" i="1"/>
  <c r="DE54" i="1" s="1"/>
  <c r="DG5" i="1"/>
  <c r="DG54" i="1" s="1"/>
  <c r="DI5" i="1"/>
  <c r="DK5" i="1"/>
  <c r="DM5" i="1"/>
  <c r="DM54" i="1" s="1"/>
  <c r="DT5" i="1"/>
  <c r="DT7" i="1" s="1"/>
  <c r="DV5" i="1"/>
  <c r="DV54" i="1" s="1"/>
  <c r="DX5" i="1"/>
  <c r="DX54" i="1" s="1"/>
  <c r="DZ5" i="1"/>
  <c r="EB5" i="1"/>
  <c r="ED5" i="1"/>
  <c r="ED40" i="1" s="1"/>
  <c r="CL5" i="1"/>
  <c r="CL54" i="1" s="1"/>
  <c r="CP5" i="1"/>
  <c r="CP54" i="1" s="1"/>
  <c r="CT5" i="1"/>
  <c r="DC5" i="1"/>
  <c r="DC7" i="1" s="1"/>
  <c r="DH5" i="1"/>
  <c r="DH54" i="1" s="1"/>
  <c r="DL5" i="1"/>
  <c r="DL7" i="1" s="1"/>
  <c r="DU5" i="1"/>
  <c r="DU54" i="1" s="1"/>
  <c r="DY5" i="1"/>
  <c r="EC5" i="1"/>
  <c r="EC54" i="1" s="1"/>
  <c r="B53" i="1"/>
  <c r="B39" i="1"/>
  <c r="B24" i="1"/>
  <c r="B6" i="1"/>
  <c r="CT25" i="1" l="1"/>
  <c r="EB40" i="1"/>
  <c r="DK54" i="1"/>
  <c r="AU7" i="1"/>
  <c r="M40" i="1"/>
  <c r="CC25" i="1"/>
  <c r="AD7" i="1"/>
  <c r="BL54" i="1"/>
  <c r="T11" i="2"/>
  <c r="CU40" i="1"/>
  <c r="BL7" i="1"/>
  <c r="DM7" i="1"/>
  <c r="BL25" i="1"/>
  <c r="DT54" i="1"/>
  <c r="CT40" i="1"/>
  <c r="BL40" i="1"/>
  <c r="CN7" i="1"/>
  <c r="AD40" i="1"/>
  <c r="DT25" i="1"/>
  <c r="DF54" i="1"/>
  <c r="DF7" i="1"/>
  <c r="DC25" i="1"/>
  <c r="DC54" i="1"/>
  <c r="X25" i="1"/>
  <c r="CE25" i="1"/>
  <c r="K31" i="2" s="1"/>
  <c r="CU54" i="1"/>
  <c r="BK7" i="1"/>
  <c r="CT54" i="1"/>
  <c r="CB25" i="1"/>
  <c r="EA54" i="1"/>
  <c r="DJ25" i="1"/>
  <c r="BW7" i="1"/>
  <c r="DT40" i="1"/>
  <c r="CN54" i="1"/>
  <c r="CS40" i="1"/>
  <c r="AC40" i="1"/>
  <c r="L25" i="1"/>
  <c r="F7" i="1"/>
  <c r="CV25" i="1"/>
  <c r="O31" i="2" s="1"/>
  <c r="AT54" i="1"/>
  <c r="CT7" i="1"/>
  <c r="DJ7" i="1"/>
  <c r="CS54" i="1"/>
  <c r="CS7" i="1"/>
  <c r="EA7" i="1"/>
  <c r="DY7" i="1"/>
  <c r="DA40" i="1"/>
  <c r="DH7" i="1"/>
  <c r="CQ40" i="1"/>
  <c r="DZ40" i="1"/>
  <c r="CR7" i="1"/>
  <c r="CR40" i="1"/>
  <c r="DJ54" i="1"/>
  <c r="CO54" i="1"/>
  <c r="E7" i="1"/>
  <c r="DX25" i="1"/>
  <c r="DZ25" i="1"/>
  <c r="E54" i="1"/>
  <c r="CD7" i="1"/>
  <c r="CU25" i="1"/>
  <c r="DV7" i="1"/>
  <c r="DV25" i="1"/>
  <c r="CQ25" i="1"/>
  <c r="DC40" i="1"/>
  <c r="CR54" i="1"/>
  <c r="EA25" i="1"/>
  <c r="DX40" i="1"/>
  <c r="CE40" i="1"/>
  <c r="K46" i="2" s="1"/>
  <c r="CM54" i="1"/>
  <c r="DW25" i="1"/>
  <c r="DV40" i="1"/>
  <c r="EA40" i="1"/>
  <c r="AN54" i="1"/>
  <c r="CE54" i="1"/>
  <c r="K60" i="2" s="1"/>
  <c r="DA7" i="1"/>
  <c r="DL25" i="1"/>
  <c r="DY40" i="1"/>
  <c r="J25" i="1"/>
  <c r="DF25" i="1"/>
  <c r="DA25" i="1"/>
  <c r="DW40" i="1"/>
  <c r="DL54" i="1"/>
  <c r="DW54" i="1"/>
  <c r="CV40" i="1"/>
  <c r="O46" i="2" s="1"/>
  <c r="CP40" i="1"/>
  <c r="BK25" i="1"/>
  <c r="CD40" i="1"/>
  <c r="DM40" i="1"/>
  <c r="Q46" i="2" s="1"/>
  <c r="DZ7" i="1"/>
  <c r="CV7" i="1"/>
  <c r="O13" i="2" s="1"/>
  <c r="CQ7" i="1"/>
  <c r="CP25" i="1"/>
  <c r="DM25" i="1"/>
  <c r="Q31" i="2" s="1"/>
  <c r="AU25" i="1"/>
  <c r="DJ40" i="1"/>
  <c r="DG40" i="1"/>
  <c r="DZ54" i="1"/>
  <c r="BK54" i="1"/>
  <c r="L11" i="2"/>
  <c r="DR40" i="1"/>
  <c r="DU40" i="1"/>
  <c r="DU25" i="1"/>
  <c r="DL40" i="1"/>
  <c r="BK40" i="1"/>
  <c r="DX7" i="1"/>
  <c r="DU7" i="1"/>
  <c r="DR25" i="1"/>
  <c r="CD25" i="1"/>
  <c r="DE25" i="1"/>
  <c r="AQ25" i="1"/>
  <c r="DH40" i="1"/>
  <c r="AN40" i="1"/>
  <c r="DE40" i="1"/>
  <c r="AQ54" i="1"/>
  <c r="DE7" i="1"/>
  <c r="AN25" i="1"/>
  <c r="DR7" i="1"/>
  <c r="CP7" i="1"/>
  <c r="AQ7" i="1"/>
  <c r="DH25" i="1"/>
  <c r="CJ54" i="1"/>
  <c r="G40" i="1"/>
  <c r="AM7" i="1"/>
  <c r="G54" i="1"/>
  <c r="X7" i="1"/>
  <c r="AE7" i="1"/>
  <c r="G7" i="1"/>
  <c r="AF25" i="1"/>
  <c r="E31" i="2" s="1"/>
  <c r="AF40" i="1"/>
  <c r="E46" i="2" s="1"/>
  <c r="J7" i="1"/>
  <c r="AE54" i="1"/>
  <c r="J40" i="1"/>
  <c r="BZ25" i="1"/>
  <c r="BZ40" i="1"/>
  <c r="AF54" i="1"/>
  <c r="E60" i="2" s="1"/>
  <c r="AV40" i="1"/>
  <c r="CC40" i="1"/>
  <c r="AV54" i="1"/>
  <c r="CC54" i="1"/>
  <c r="I40" i="1"/>
  <c r="BN7" i="1"/>
  <c r="I13" i="2" s="1"/>
  <c r="F25" i="1"/>
  <c r="E40" i="1"/>
  <c r="AO40" i="1"/>
  <c r="N7" i="1"/>
  <c r="AT7" i="1"/>
  <c r="BU7" i="1"/>
  <c r="AB40" i="1"/>
  <c r="F54" i="1"/>
  <c r="AA54" i="1"/>
  <c r="I7" i="1"/>
  <c r="N40" i="1"/>
  <c r="V7" i="1"/>
  <c r="AV7" i="1"/>
  <c r="AA25" i="1"/>
  <c r="BX40" i="1"/>
  <c r="AS54" i="1"/>
  <c r="L40" i="1"/>
  <c r="BN40" i="1"/>
  <c r="I46" i="2" s="1"/>
  <c r="AU40" i="1"/>
  <c r="O25" i="1"/>
  <c r="C31" i="2" s="1"/>
  <c r="CC7" i="1"/>
  <c r="AS40" i="1"/>
  <c r="BY7" i="1"/>
  <c r="CA25" i="1"/>
  <c r="BB40" i="1"/>
  <c r="AC54" i="1"/>
  <c r="T7" i="1"/>
  <c r="AS25" i="1"/>
  <c r="CA40" i="1"/>
  <c r="AW54" i="1"/>
  <c r="G60" i="2" s="1"/>
  <c r="L7" i="1"/>
  <c r="N25" i="1"/>
  <c r="BB7" i="1"/>
  <c r="AS7" i="1"/>
  <c r="V25" i="1"/>
  <c r="BU40" i="1"/>
  <c r="AU54" i="1"/>
  <c r="H11" i="2"/>
  <c r="H54" i="1"/>
  <c r="AK40" i="1"/>
  <c r="CB7" i="1"/>
  <c r="AR7" i="1"/>
  <c r="BI7" i="1"/>
  <c r="BX25" i="1"/>
  <c r="AD25" i="1"/>
  <c r="BW25" i="1"/>
  <c r="AO25" i="1"/>
  <c r="Z40" i="1"/>
  <c r="AE40" i="1"/>
  <c r="CB54" i="1"/>
  <c r="AD54" i="1"/>
  <c r="C54" i="1"/>
  <c r="F11" i="2"/>
  <c r="C40" i="1"/>
  <c r="BZ7" i="1"/>
  <c r="AP7" i="1"/>
  <c r="BN25" i="1"/>
  <c r="I31" i="2" s="1"/>
  <c r="Z25" i="1"/>
  <c r="BU25" i="1"/>
  <c r="AM25" i="1"/>
  <c r="BF40" i="1"/>
  <c r="V40" i="1"/>
  <c r="AA40" i="1"/>
  <c r="C7" i="1"/>
  <c r="AK25" i="1"/>
  <c r="AO54" i="1"/>
  <c r="BF25" i="1"/>
  <c r="BH54" i="1"/>
  <c r="L54" i="1"/>
  <c r="AM54" i="1"/>
  <c r="D5" i="1"/>
  <c r="D7" i="1" s="1"/>
  <c r="H40" i="1"/>
  <c r="BF7" i="1"/>
  <c r="BD25" i="1"/>
  <c r="AW25" i="1"/>
  <c r="G31" i="2" s="1"/>
  <c r="AC25" i="1"/>
  <c r="CB40" i="1"/>
  <c r="BW54" i="1"/>
  <c r="AK54" i="1"/>
  <c r="H25" i="1"/>
  <c r="AB7" i="1"/>
  <c r="EC40" i="1"/>
  <c r="CM40" i="1"/>
  <c r="BX7" i="1"/>
  <c r="Z7" i="1"/>
  <c r="CA7" i="1"/>
  <c r="AW7" i="1"/>
  <c r="G13" i="2" s="1"/>
  <c r="AC7" i="1"/>
  <c r="BB25" i="1"/>
  <c r="AB25" i="1"/>
  <c r="DY25" i="1"/>
  <c r="BD40" i="1"/>
  <c r="BJ54" i="1"/>
  <c r="EI54" i="1"/>
  <c r="M25" i="1"/>
  <c r="Y40" i="1"/>
  <c r="ED7" i="1"/>
  <c r="S13" i="2" s="1"/>
  <c r="BJ7" i="1"/>
  <c r="AR25" i="1"/>
  <c r="CS25" i="1"/>
  <c r="Y25" i="1"/>
  <c r="BY40" i="1"/>
  <c r="W40" i="1"/>
  <c r="BD54" i="1"/>
  <c r="DI54" i="1"/>
  <c r="O40" i="1"/>
  <c r="C46" i="2" s="1"/>
  <c r="EB7" i="1"/>
  <c r="CJ7" i="1"/>
  <c r="BH7" i="1"/>
  <c r="EI7" i="1"/>
  <c r="DI7" i="1"/>
  <c r="CO7" i="1"/>
  <c r="BS7" i="1"/>
  <c r="ED25" i="1"/>
  <c r="S31" i="2" s="1"/>
  <c r="CL25" i="1"/>
  <c r="BJ25" i="1"/>
  <c r="AP25" i="1"/>
  <c r="T25" i="1"/>
  <c r="DK25" i="1"/>
  <c r="W25" i="1"/>
  <c r="CN40" i="1"/>
  <c r="AR40" i="1"/>
  <c r="ED54" i="1"/>
  <c r="S60" i="2" s="1"/>
  <c r="X54" i="1"/>
  <c r="M54" i="1"/>
  <c r="W54" i="1"/>
  <c r="Y7" i="1"/>
  <c r="BY25" i="1"/>
  <c r="AB54" i="1"/>
  <c r="K25" i="1"/>
  <c r="CL7" i="1"/>
  <c r="AT40" i="1"/>
  <c r="O7" i="1"/>
  <c r="C13" i="2" s="1"/>
  <c r="I25" i="1"/>
  <c r="M7" i="1"/>
  <c r="EC7" i="1"/>
  <c r="DG7" i="1"/>
  <c r="CM7" i="1"/>
  <c r="BM7" i="1"/>
  <c r="EB25" i="1"/>
  <c r="CJ25" i="1"/>
  <c r="BH25" i="1"/>
  <c r="EI25" i="1"/>
  <c r="DI25" i="1"/>
  <c r="CO25" i="1"/>
  <c r="BS25" i="1"/>
  <c r="CL40" i="1"/>
  <c r="BJ40" i="1"/>
  <c r="AP40" i="1"/>
  <c r="T40" i="1"/>
  <c r="DK40" i="1"/>
  <c r="EB54" i="1"/>
  <c r="K54" i="1"/>
  <c r="CA54" i="1"/>
  <c r="AT25" i="1"/>
  <c r="DK7" i="1"/>
  <c r="K7" i="1"/>
  <c r="K40" i="1"/>
  <c r="EC25" i="1"/>
  <c r="DG25" i="1"/>
  <c r="BM25" i="1"/>
  <c r="EI40" i="1"/>
  <c r="DI40" i="1"/>
  <c r="BS40" i="1"/>
  <c r="AR54" i="1"/>
  <c r="J11" i="2"/>
  <c r="Q13" i="2"/>
  <c r="K13" i="2"/>
  <c r="E13" i="2"/>
  <c r="S46" i="2"/>
  <c r="O60" i="2"/>
  <c r="S11" i="2"/>
  <c r="Q11" i="2"/>
  <c r="I11" i="2"/>
  <c r="E11" i="2"/>
  <c r="U31" i="2"/>
  <c r="P11" i="2"/>
  <c r="G46" i="2"/>
  <c r="I60" i="2"/>
  <c r="Q60" i="2"/>
  <c r="C60" i="2"/>
  <c r="O11" i="2"/>
  <c r="K11" i="2"/>
  <c r="G11" i="2"/>
  <c r="U13" i="2"/>
  <c r="U60" i="2"/>
  <c r="D11" i="2"/>
  <c r="C11" i="2"/>
  <c r="DY54" i="1"/>
  <c r="R11" i="2"/>
  <c r="BZ54" i="1"/>
  <c r="BM40" i="1"/>
  <c r="BI40" i="1"/>
  <c r="BI54" i="1"/>
  <c r="B5" i="1"/>
  <c r="B25" i="1" s="1"/>
  <c r="D54" i="1" l="1"/>
  <c r="D25" i="1"/>
  <c r="D40" i="1"/>
  <c r="B40" i="1"/>
  <c r="B54" i="1"/>
  <c r="B7" i="1"/>
  <c r="BV18" i="1" l="1"/>
  <c r="DD20" i="1"/>
  <c r="DD6" i="1" s="1"/>
  <c r="DD41" i="1"/>
  <c r="DD39" i="1" s="1"/>
  <c r="DD57" i="1"/>
  <c r="DD53" i="1" s="1"/>
  <c r="BV23" i="1"/>
  <c r="BE19" i="1"/>
  <c r="BG19" i="1"/>
  <c r="BG6" i="1" s="1"/>
  <c r="BE21" i="1"/>
  <c r="BE28" i="1"/>
  <c r="BE41" i="1"/>
  <c r="BE39" i="1" s="1"/>
  <c r="BE60" i="1"/>
  <c r="BE53" i="1" s="1"/>
  <c r="BE35" i="1"/>
  <c r="DS53" i="1"/>
  <c r="DS24" i="1"/>
  <c r="DS6" i="1"/>
  <c r="DB39" i="1"/>
  <c r="CK53" i="1"/>
  <c r="CK24" i="1"/>
  <c r="CK6" i="1"/>
  <c r="BT39" i="1"/>
  <c r="BC53" i="1"/>
  <c r="BC24" i="1"/>
  <c r="AL53" i="1"/>
  <c r="AL24" i="1"/>
  <c r="AL6" i="1"/>
  <c r="U39" i="1"/>
  <c r="U6" i="1"/>
  <c r="BG5" i="1" l="1"/>
  <c r="U24" i="1"/>
  <c r="U53" i="1"/>
  <c r="AL39" i="1"/>
  <c r="AL5" i="1" s="1"/>
  <c r="AL7" i="1" s="1"/>
  <c r="BC6" i="1"/>
  <c r="BC39" i="1"/>
  <c r="BT6" i="1"/>
  <c r="BT24" i="1"/>
  <c r="BT53" i="1"/>
  <c r="CK39" i="1"/>
  <c r="CK5" i="1" s="1"/>
  <c r="CK7" i="1" s="1"/>
  <c r="DB6" i="1"/>
  <c r="DB24" i="1"/>
  <c r="DB53" i="1"/>
  <c r="DS39" i="1"/>
  <c r="DS5" i="1" s="1"/>
  <c r="BE24" i="1"/>
  <c r="BV6" i="1"/>
  <c r="DD5" i="1"/>
  <c r="DD25" i="1" s="1"/>
  <c r="BE6" i="1"/>
  <c r="U5" i="1" l="1"/>
  <c r="U54" i="1" s="1"/>
  <c r="DD54" i="1"/>
  <c r="DD7" i="1"/>
  <c r="CK54" i="1"/>
  <c r="CK25" i="1"/>
  <c r="AL25" i="1"/>
  <c r="AL54" i="1"/>
  <c r="DS7" i="1"/>
  <c r="DS25" i="1"/>
  <c r="DS54" i="1"/>
  <c r="DB5" i="1"/>
  <c r="DB40" i="1" s="1"/>
  <c r="BT5" i="1"/>
  <c r="BT40" i="1" s="1"/>
  <c r="BC5" i="1"/>
  <c r="BC7" i="1" s="1"/>
  <c r="BG54" i="1"/>
  <c r="BG40" i="1"/>
  <c r="BG25" i="1"/>
  <c r="DD40" i="1"/>
  <c r="BE5" i="1"/>
  <c r="BE7" i="1" s="1"/>
  <c r="BV5" i="1"/>
  <c r="BV7" i="1" s="1"/>
  <c r="DS40" i="1"/>
  <c r="CK40" i="1"/>
  <c r="AL40" i="1"/>
  <c r="BG7" i="1"/>
  <c r="U25" i="1" l="1"/>
  <c r="U7" i="1"/>
  <c r="BE25" i="1"/>
  <c r="U40" i="1"/>
  <c r="DB25" i="1"/>
  <c r="DB54" i="1"/>
  <c r="BT7" i="1"/>
  <c r="BT25" i="1"/>
  <c r="BT54" i="1"/>
  <c r="BC40" i="1"/>
  <c r="BV54" i="1"/>
  <c r="BV40" i="1"/>
  <c r="BV25" i="1"/>
  <c r="BE54" i="1"/>
  <c r="BE40" i="1"/>
  <c r="DB7" i="1"/>
  <c r="BC54" i="1"/>
  <c r="BC25" i="1"/>
</calcChain>
</file>

<file path=xl/comments1.xml><?xml version="1.0" encoding="utf-8"?>
<comments xmlns="http://schemas.openxmlformats.org/spreadsheetml/2006/main">
  <authors>
    <author>jmarks</author>
    <author>mperry</author>
    <author>Alicia A. Diaz</author>
  </authors>
  <commentList>
    <comment ref="D4" authorId="0">
      <text>
        <r>
          <rPr>
            <b/>
            <sz val="8"/>
            <color indexed="81"/>
            <rFont val="Tahoma"/>
            <family val="2"/>
          </rPr>
          <t>jmarks:</t>
        </r>
        <r>
          <rPr>
            <sz val="8"/>
            <color indexed="81"/>
            <rFont val="Tahoma"/>
            <family val="2"/>
          </rPr>
          <t xml:space="preserve">
extrapolated
</t>
        </r>
      </text>
    </comment>
    <comment ref="L4" authorId="1">
      <text>
        <r>
          <rPr>
            <b/>
            <sz val="8"/>
            <color indexed="81"/>
            <rFont val="Tahoma"/>
            <family val="2"/>
          </rPr>
          <t>Excludes online-only institutions identified in 2010-11.</t>
        </r>
      </text>
    </comment>
    <comment ref="Q4" authorId="1">
      <text>
        <r>
          <rPr>
            <b/>
            <sz val="8"/>
            <color indexed="81"/>
            <rFont val="Tahoma"/>
            <family val="2"/>
          </rPr>
          <t>Excludes online-only institutions identified in 2010-11.</t>
        </r>
      </text>
    </comment>
    <comment ref="U4" authorId="0">
      <text>
        <r>
          <rPr>
            <b/>
            <sz val="8"/>
            <color indexed="81"/>
            <rFont val="Tahoma"/>
            <family val="2"/>
          </rPr>
          <t>jmarks:</t>
        </r>
        <r>
          <rPr>
            <sz val="8"/>
            <color indexed="81"/>
            <rFont val="Tahoma"/>
            <family val="2"/>
          </rPr>
          <t xml:space="preserve">
extrapolated
</t>
        </r>
      </text>
    </comment>
    <comment ref="AC4" authorId="1">
      <text>
        <r>
          <rPr>
            <b/>
            <sz val="8"/>
            <color indexed="81"/>
            <rFont val="Tahoma"/>
            <family val="2"/>
          </rPr>
          <t>Excludes online-only institutions identified in 2010-11.</t>
        </r>
      </text>
    </comment>
    <comment ref="AH4" authorId="1">
      <text>
        <r>
          <rPr>
            <b/>
            <sz val="8"/>
            <color indexed="81"/>
            <rFont val="Tahoma"/>
            <family val="2"/>
          </rPr>
          <t>Excludes online-only institutions identified in 2010-11.</t>
        </r>
      </text>
    </comment>
    <comment ref="AL4" authorId="0">
      <text>
        <r>
          <rPr>
            <b/>
            <sz val="8"/>
            <color indexed="81"/>
            <rFont val="Tahoma"/>
            <family val="2"/>
          </rPr>
          <t>jmarks:</t>
        </r>
        <r>
          <rPr>
            <sz val="8"/>
            <color indexed="81"/>
            <rFont val="Tahoma"/>
            <family val="2"/>
          </rPr>
          <t xml:space="preserve">
extrapolated
</t>
        </r>
      </text>
    </comment>
    <comment ref="AT4" authorId="1">
      <text>
        <r>
          <rPr>
            <b/>
            <sz val="8"/>
            <color indexed="81"/>
            <rFont val="Tahoma"/>
            <family val="2"/>
          </rPr>
          <t>Excludes online-only institutions identified in 2010-11.</t>
        </r>
      </text>
    </comment>
    <comment ref="AY4" authorId="1">
      <text>
        <r>
          <rPr>
            <b/>
            <sz val="8"/>
            <color indexed="81"/>
            <rFont val="Tahoma"/>
            <family val="2"/>
          </rPr>
          <t>Excludes online-only institutions identified in 2010-11.</t>
        </r>
      </text>
    </comment>
    <comment ref="BC4" authorId="0">
      <text>
        <r>
          <rPr>
            <b/>
            <sz val="8"/>
            <color indexed="81"/>
            <rFont val="Tahoma"/>
            <family val="2"/>
          </rPr>
          <t>jmarks:</t>
        </r>
        <r>
          <rPr>
            <sz val="8"/>
            <color indexed="81"/>
            <rFont val="Tahoma"/>
            <family val="2"/>
          </rPr>
          <t xml:space="preserve">
extrapolated
</t>
        </r>
      </text>
    </comment>
    <comment ref="BK4" authorId="1">
      <text>
        <r>
          <rPr>
            <b/>
            <sz val="8"/>
            <color indexed="81"/>
            <rFont val="Tahoma"/>
            <family val="2"/>
          </rPr>
          <t>Excludes online-only institutions identified in 2010-11.</t>
        </r>
      </text>
    </comment>
    <comment ref="BP4" authorId="1">
      <text>
        <r>
          <rPr>
            <b/>
            <sz val="8"/>
            <color indexed="81"/>
            <rFont val="Tahoma"/>
            <family val="2"/>
          </rPr>
          <t>Excludes online-only institutions identified in 2010-11.</t>
        </r>
      </text>
    </comment>
    <comment ref="BT4" authorId="0">
      <text>
        <r>
          <rPr>
            <b/>
            <sz val="8"/>
            <color indexed="81"/>
            <rFont val="Tahoma"/>
            <family val="2"/>
          </rPr>
          <t>jmarks:</t>
        </r>
        <r>
          <rPr>
            <sz val="8"/>
            <color indexed="81"/>
            <rFont val="Tahoma"/>
            <family val="2"/>
          </rPr>
          <t xml:space="preserve">
extrapolated
</t>
        </r>
      </text>
    </comment>
    <comment ref="CB4" authorId="1">
      <text>
        <r>
          <rPr>
            <b/>
            <sz val="8"/>
            <color indexed="81"/>
            <rFont val="Tahoma"/>
            <family val="2"/>
          </rPr>
          <t>Excludes online-only institutions identified in 2010-11.</t>
        </r>
      </text>
    </comment>
    <comment ref="CG4" authorId="1">
      <text>
        <r>
          <rPr>
            <b/>
            <sz val="8"/>
            <color indexed="81"/>
            <rFont val="Tahoma"/>
            <family val="2"/>
          </rPr>
          <t>Excludes online-only institutions identified in 2010-11.</t>
        </r>
      </text>
    </comment>
    <comment ref="CK4" authorId="0">
      <text>
        <r>
          <rPr>
            <b/>
            <sz val="8"/>
            <color indexed="81"/>
            <rFont val="Tahoma"/>
            <family val="2"/>
          </rPr>
          <t>jmarks:</t>
        </r>
        <r>
          <rPr>
            <sz val="8"/>
            <color indexed="81"/>
            <rFont val="Tahoma"/>
            <family val="2"/>
          </rPr>
          <t xml:space="preserve">
extrapolated
</t>
        </r>
      </text>
    </comment>
    <comment ref="CS4" authorId="1">
      <text>
        <r>
          <rPr>
            <b/>
            <sz val="8"/>
            <color indexed="81"/>
            <rFont val="Tahoma"/>
            <family val="2"/>
          </rPr>
          <t>Excludes online-only institutions identified in 2010-11.</t>
        </r>
      </text>
    </comment>
    <comment ref="CX4" authorId="1">
      <text>
        <r>
          <rPr>
            <b/>
            <sz val="8"/>
            <color indexed="81"/>
            <rFont val="Tahoma"/>
            <family val="2"/>
          </rPr>
          <t>Excludes online-only institutions identified in 2010-11.</t>
        </r>
      </text>
    </comment>
    <comment ref="DB4" authorId="0">
      <text>
        <r>
          <rPr>
            <b/>
            <sz val="8"/>
            <color indexed="81"/>
            <rFont val="Tahoma"/>
            <family val="2"/>
          </rPr>
          <t>jmarks:</t>
        </r>
        <r>
          <rPr>
            <sz val="8"/>
            <color indexed="81"/>
            <rFont val="Tahoma"/>
            <family val="2"/>
          </rPr>
          <t xml:space="preserve">
extrapolated
</t>
        </r>
      </text>
    </comment>
    <comment ref="DJ4" authorId="1">
      <text>
        <r>
          <rPr>
            <b/>
            <sz val="8"/>
            <color indexed="81"/>
            <rFont val="Tahoma"/>
            <family val="2"/>
          </rPr>
          <t>Excludes online-only institutions identified in 2010-11.</t>
        </r>
      </text>
    </comment>
    <comment ref="DO4" authorId="1">
      <text>
        <r>
          <rPr>
            <b/>
            <sz val="8"/>
            <color indexed="81"/>
            <rFont val="Tahoma"/>
            <family val="2"/>
          </rPr>
          <t>Excludes online-only institutions identified in 2010-11.</t>
        </r>
      </text>
    </comment>
    <comment ref="DS4" authorId="0">
      <text>
        <r>
          <rPr>
            <b/>
            <sz val="8"/>
            <color indexed="81"/>
            <rFont val="Tahoma"/>
            <family val="2"/>
          </rPr>
          <t>jmarks:</t>
        </r>
        <r>
          <rPr>
            <sz val="8"/>
            <color indexed="81"/>
            <rFont val="Tahoma"/>
            <family val="2"/>
          </rPr>
          <t xml:space="preserve">
extrapolated
</t>
        </r>
      </text>
    </comment>
    <comment ref="EA4" authorId="1">
      <text>
        <r>
          <rPr>
            <b/>
            <sz val="8"/>
            <color indexed="81"/>
            <rFont val="Tahoma"/>
            <family val="2"/>
          </rPr>
          <t>Excludes online-only institutions identified in 2010-11.</t>
        </r>
      </text>
    </comment>
    <comment ref="EF4" authorId="1">
      <text>
        <r>
          <rPr>
            <b/>
            <sz val="8"/>
            <color indexed="81"/>
            <rFont val="Tahoma"/>
            <family val="2"/>
          </rPr>
          <t>Excludes online-only institutions identified in 2010-11.</t>
        </r>
      </text>
    </comment>
    <comment ref="EI4" authorId="0">
      <text>
        <r>
          <rPr>
            <b/>
            <sz val="10"/>
            <color indexed="81"/>
            <rFont val="Tahoma"/>
            <family val="2"/>
          </rPr>
          <t>jmarks:</t>
        </r>
        <r>
          <rPr>
            <sz val="10"/>
            <color indexed="81"/>
            <rFont val="Tahoma"/>
            <family val="2"/>
          </rPr>
          <t xml:space="preserve">
See calculation to right.</t>
        </r>
      </text>
    </comment>
    <comment ref="EK4" authorId="1">
      <text>
        <r>
          <rPr>
            <b/>
            <sz val="8"/>
            <color indexed="81"/>
            <rFont val="Tahoma"/>
            <family val="2"/>
          </rPr>
          <t>Excludes online-only institutions identified in 2010-11.</t>
        </r>
      </text>
    </comment>
    <comment ref="EN4" authorId="1">
      <text>
        <r>
          <rPr>
            <b/>
            <sz val="8"/>
            <color indexed="81"/>
            <rFont val="Tahoma"/>
            <family val="2"/>
          </rPr>
          <t>Excludes online-only institutions identified in 2010-11.</t>
        </r>
      </text>
    </comment>
    <comment ref="EZ4" authorId="1">
      <text>
        <r>
          <rPr>
            <b/>
            <sz val="8"/>
            <color indexed="81"/>
            <rFont val="Tahoma"/>
            <family val="2"/>
          </rPr>
          <t>Excludes online-only institutions identified in 2010-11.</t>
        </r>
      </text>
    </comment>
    <comment ref="FC4" authorId="1">
      <text>
        <r>
          <rPr>
            <b/>
            <sz val="8"/>
            <color indexed="81"/>
            <rFont val="Tahoma"/>
            <family val="2"/>
          </rPr>
          <t>Excludes online-only institutions identified in 2010-11.</t>
        </r>
      </text>
    </comment>
    <comment ref="FF4" authorId="1">
      <text>
        <r>
          <rPr>
            <b/>
            <sz val="8"/>
            <color indexed="81"/>
            <rFont val="Tahoma"/>
            <family val="2"/>
          </rPr>
          <t>Excludes online-only institutions identified in 2010-11.</t>
        </r>
      </text>
    </comment>
    <comment ref="BV18" authorId="2">
      <text>
        <r>
          <rPr>
            <b/>
            <sz val="8"/>
            <color indexed="81"/>
            <rFont val="Tahoma"/>
            <family val="2"/>
          </rPr>
          <t>Alicia A. Diaz:</t>
        </r>
        <r>
          <rPr>
            <sz val="8"/>
            <color indexed="81"/>
            <rFont val="Tahoma"/>
            <family val="2"/>
          </rPr>
          <t xml:space="preserve">
extrapolated - blank in original data pull</t>
        </r>
      </text>
    </comment>
    <comment ref="BE19" authorId="2">
      <text>
        <r>
          <rPr>
            <b/>
            <sz val="8"/>
            <color indexed="81"/>
            <rFont val="Tahoma"/>
            <family val="2"/>
          </rPr>
          <t>Alicia A. Diaz:</t>
        </r>
        <r>
          <rPr>
            <sz val="8"/>
            <color indexed="81"/>
            <rFont val="Tahoma"/>
            <family val="2"/>
          </rPr>
          <t xml:space="preserve">
extrapolated - blank in original data pull</t>
        </r>
      </text>
    </comment>
    <comment ref="BG19" authorId="0">
      <text>
        <r>
          <rPr>
            <b/>
            <sz val="8"/>
            <color indexed="81"/>
            <rFont val="Tahoma"/>
            <family val="2"/>
          </rPr>
          <t>jmarks:</t>
        </r>
        <r>
          <rPr>
            <sz val="8"/>
            <color indexed="81"/>
            <rFont val="Tahoma"/>
            <family val="2"/>
          </rPr>
          <t xml:space="preserve">
extrapolated; 132 reported
</t>
        </r>
      </text>
    </comment>
    <comment ref="DD20" authorId="2">
      <text>
        <r>
          <rPr>
            <b/>
            <sz val="8"/>
            <color indexed="81"/>
            <rFont val="Tahoma"/>
            <family val="2"/>
          </rPr>
          <t>Alicia A. Diaz:</t>
        </r>
        <r>
          <rPr>
            <sz val="8"/>
            <color indexed="81"/>
            <rFont val="Tahoma"/>
            <family val="2"/>
          </rPr>
          <t xml:space="preserve">
extrapolated - blank in original data pull</t>
        </r>
      </text>
    </comment>
    <comment ref="BE21" authorId="2">
      <text>
        <r>
          <rPr>
            <b/>
            <sz val="8"/>
            <color indexed="81"/>
            <rFont val="Tahoma"/>
            <family val="2"/>
          </rPr>
          <t>Alicia A. Diaz:</t>
        </r>
        <r>
          <rPr>
            <sz val="8"/>
            <color indexed="81"/>
            <rFont val="Tahoma"/>
            <family val="2"/>
          </rPr>
          <t xml:space="preserve">
extrapolated - blank in original data pull</t>
        </r>
      </text>
    </comment>
    <comment ref="BV23" authorId="2">
      <text>
        <r>
          <rPr>
            <b/>
            <sz val="8"/>
            <color indexed="81"/>
            <rFont val="Tahoma"/>
            <family val="2"/>
          </rPr>
          <t>Alicia A. Diaz:</t>
        </r>
        <r>
          <rPr>
            <sz val="8"/>
            <color indexed="81"/>
            <rFont val="Tahoma"/>
            <family val="2"/>
          </rPr>
          <t xml:space="preserve">
extrapolated - blank in original data pull</t>
        </r>
      </text>
    </comment>
    <comment ref="BE28" authorId="2">
      <text>
        <r>
          <rPr>
            <b/>
            <sz val="8"/>
            <color indexed="81"/>
            <rFont val="Tahoma"/>
            <family val="2"/>
          </rPr>
          <t>Alicia A. Diaz:</t>
        </r>
        <r>
          <rPr>
            <sz val="8"/>
            <color indexed="81"/>
            <rFont val="Tahoma"/>
            <family val="2"/>
          </rPr>
          <t xml:space="preserve">
extrapolated - blank in original data pull</t>
        </r>
      </text>
    </comment>
    <comment ref="BE35" authorId="2">
      <text>
        <r>
          <rPr>
            <b/>
            <sz val="8"/>
            <color indexed="81"/>
            <rFont val="Tahoma"/>
            <family val="2"/>
          </rPr>
          <t>Alicia A. Diaz:</t>
        </r>
        <r>
          <rPr>
            <sz val="8"/>
            <color indexed="81"/>
            <rFont val="Tahoma"/>
            <family val="2"/>
          </rPr>
          <t xml:space="preserve">
extrapolated - blank in original data pull</t>
        </r>
      </text>
    </comment>
    <comment ref="BE41" authorId="2">
      <text>
        <r>
          <rPr>
            <b/>
            <sz val="8"/>
            <color indexed="81"/>
            <rFont val="Tahoma"/>
            <family val="2"/>
          </rPr>
          <t>Alicia A. Diaz:</t>
        </r>
        <r>
          <rPr>
            <sz val="8"/>
            <color indexed="81"/>
            <rFont val="Tahoma"/>
            <family val="2"/>
          </rPr>
          <t xml:space="preserve">
extrapolated - blank in original data pull</t>
        </r>
      </text>
    </comment>
    <comment ref="DD41" authorId="2">
      <text>
        <r>
          <rPr>
            <b/>
            <sz val="8"/>
            <color indexed="81"/>
            <rFont val="Tahoma"/>
            <family val="2"/>
          </rPr>
          <t>Alicia A. Diaz:</t>
        </r>
        <r>
          <rPr>
            <sz val="8"/>
            <color indexed="81"/>
            <rFont val="Tahoma"/>
            <family val="2"/>
          </rPr>
          <t xml:space="preserve">
extrapolated - blank in original data pull</t>
        </r>
      </text>
    </comment>
    <comment ref="DD57" authorId="2">
      <text>
        <r>
          <rPr>
            <b/>
            <sz val="8"/>
            <color indexed="81"/>
            <rFont val="Tahoma"/>
            <family val="2"/>
          </rPr>
          <t>Alicia A. Diaz:</t>
        </r>
        <r>
          <rPr>
            <sz val="8"/>
            <color indexed="81"/>
            <rFont val="Tahoma"/>
            <family val="2"/>
          </rPr>
          <t xml:space="preserve">
extrapolated - blank in original data pull</t>
        </r>
      </text>
    </comment>
    <comment ref="BE60" authorId="2">
      <text>
        <r>
          <rPr>
            <b/>
            <sz val="8"/>
            <color indexed="81"/>
            <rFont val="Tahoma"/>
            <family val="2"/>
          </rPr>
          <t>Alicia A. Diaz:</t>
        </r>
        <r>
          <rPr>
            <sz val="8"/>
            <color indexed="81"/>
            <rFont val="Tahoma"/>
            <family val="2"/>
          </rPr>
          <t xml:space="preserve">
extrapolated - blank in original data pull</t>
        </r>
      </text>
    </comment>
  </commentList>
</comments>
</file>

<file path=xl/comments2.xml><?xml version="1.0" encoding="utf-8"?>
<comments xmlns="http://schemas.openxmlformats.org/spreadsheetml/2006/main">
  <authors>
    <author>mperry</author>
  </authors>
  <commentList>
    <comment ref="I14" authorId="0">
      <text>
        <r>
          <rPr>
            <b/>
            <sz val="8"/>
            <color indexed="81"/>
            <rFont val="Tahoma"/>
            <family val="2"/>
          </rPr>
          <t>mperry:</t>
        </r>
        <r>
          <rPr>
            <sz val="8"/>
            <color indexed="81"/>
            <rFont val="Tahoma"/>
            <family val="2"/>
          </rPr>
          <t xml:space="preserve">
Note manual entry. 5/17/11</t>
        </r>
      </text>
    </comment>
    <comment ref="J14" authorId="0">
      <text>
        <r>
          <rPr>
            <b/>
            <sz val="8"/>
            <color indexed="81"/>
            <rFont val="Tahoma"/>
            <family val="2"/>
          </rPr>
          <t>mperry:</t>
        </r>
        <r>
          <rPr>
            <sz val="8"/>
            <color indexed="81"/>
            <rFont val="Tahoma"/>
            <family val="2"/>
          </rPr>
          <t xml:space="preserve">
Note manual entry. 5/17/11</t>
        </r>
      </text>
    </comment>
    <comment ref="K14" authorId="0">
      <text>
        <r>
          <rPr>
            <b/>
            <sz val="8"/>
            <color indexed="81"/>
            <rFont val="Tahoma"/>
            <family val="2"/>
          </rPr>
          <t>mperry:</t>
        </r>
        <r>
          <rPr>
            <sz val="8"/>
            <color indexed="81"/>
            <rFont val="Tahoma"/>
            <family val="2"/>
          </rPr>
          <t xml:space="preserve">
Note manual entry. 5/17/11</t>
        </r>
      </text>
    </comment>
    <comment ref="L14" authorId="0">
      <text>
        <r>
          <rPr>
            <b/>
            <sz val="8"/>
            <color indexed="81"/>
            <rFont val="Tahoma"/>
            <family val="2"/>
          </rPr>
          <t>mperry:</t>
        </r>
        <r>
          <rPr>
            <sz val="8"/>
            <color indexed="81"/>
            <rFont val="Tahoma"/>
            <family val="2"/>
          </rPr>
          <t xml:space="preserve">
Note manual entry. 5/17/11</t>
        </r>
      </text>
    </comment>
    <comment ref="G15" authorId="0">
      <text>
        <r>
          <rPr>
            <b/>
            <sz val="8"/>
            <color indexed="81"/>
            <rFont val="Tahoma"/>
            <family val="2"/>
          </rPr>
          <t>mperry:</t>
        </r>
        <r>
          <rPr>
            <sz val="8"/>
            <color indexed="81"/>
            <rFont val="Tahoma"/>
            <family val="2"/>
          </rPr>
          <t xml:space="preserve">
Note manual entry. 5/17/11</t>
        </r>
      </text>
    </comment>
    <comment ref="H15" authorId="0">
      <text>
        <r>
          <rPr>
            <b/>
            <sz val="8"/>
            <color indexed="81"/>
            <rFont val="Tahoma"/>
            <family val="2"/>
          </rPr>
          <t>mperry:</t>
        </r>
        <r>
          <rPr>
            <sz val="8"/>
            <color indexed="81"/>
            <rFont val="Tahoma"/>
            <family val="2"/>
          </rPr>
          <t xml:space="preserve">
Note manual entry. 5/17/11</t>
        </r>
      </text>
    </comment>
    <comment ref="I15" authorId="0">
      <text>
        <r>
          <rPr>
            <b/>
            <sz val="8"/>
            <color indexed="81"/>
            <rFont val="Tahoma"/>
            <family val="2"/>
          </rPr>
          <t>mperry:</t>
        </r>
        <r>
          <rPr>
            <sz val="8"/>
            <color indexed="81"/>
            <rFont val="Tahoma"/>
            <family val="2"/>
          </rPr>
          <t xml:space="preserve">
Note manual entry. 5/17/11</t>
        </r>
      </text>
    </comment>
    <comment ref="J15" authorId="0">
      <text>
        <r>
          <rPr>
            <b/>
            <sz val="8"/>
            <color indexed="81"/>
            <rFont val="Tahoma"/>
            <family val="2"/>
          </rPr>
          <t>mperry:</t>
        </r>
        <r>
          <rPr>
            <sz val="8"/>
            <color indexed="81"/>
            <rFont val="Tahoma"/>
            <family val="2"/>
          </rPr>
          <t xml:space="preserve">
Note manual entry. 5/17/11</t>
        </r>
      </text>
    </comment>
    <comment ref="K15" authorId="0">
      <text>
        <r>
          <rPr>
            <b/>
            <sz val="8"/>
            <color indexed="81"/>
            <rFont val="Tahoma"/>
            <family val="2"/>
          </rPr>
          <t>mperry:</t>
        </r>
        <r>
          <rPr>
            <sz val="8"/>
            <color indexed="81"/>
            <rFont val="Tahoma"/>
            <family val="2"/>
          </rPr>
          <t xml:space="preserve">
Note manual entry. 5/17/11</t>
        </r>
      </text>
    </comment>
    <comment ref="L15" authorId="0">
      <text>
        <r>
          <rPr>
            <b/>
            <sz val="8"/>
            <color indexed="81"/>
            <rFont val="Tahoma"/>
            <family val="2"/>
          </rPr>
          <t>mperry:</t>
        </r>
        <r>
          <rPr>
            <sz val="8"/>
            <color indexed="81"/>
            <rFont val="Tahoma"/>
            <family val="2"/>
          </rPr>
          <t xml:space="preserve">
Note manual entry. 5/17/11</t>
        </r>
      </text>
    </comment>
    <comment ref="Q15" authorId="0">
      <text>
        <r>
          <rPr>
            <b/>
            <sz val="8"/>
            <color indexed="81"/>
            <rFont val="Tahoma"/>
            <family val="2"/>
          </rPr>
          <t>mperry:</t>
        </r>
        <r>
          <rPr>
            <sz val="8"/>
            <color indexed="81"/>
            <rFont val="Tahoma"/>
            <family val="2"/>
          </rPr>
          <t xml:space="preserve">
Note manual entry. 5/17/11</t>
        </r>
      </text>
    </comment>
    <comment ref="R15" authorId="0">
      <text>
        <r>
          <rPr>
            <b/>
            <sz val="8"/>
            <color indexed="81"/>
            <rFont val="Tahoma"/>
            <family val="2"/>
          </rPr>
          <t>mperry:</t>
        </r>
        <r>
          <rPr>
            <sz val="8"/>
            <color indexed="81"/>
            <rFont val="Tahoma"/>
            <family val="2"/>
          </rPr>
          <t xml:space="preserve">
Note manual entry. 5/17/11</t>
        </r>
      </text>
    </comment>
    <comment ref="S15" authorId="0">
      <text>
        <r>
          <rPr>
            <b/>
            <sz val="8"/>
            <color indexed="81"/>
            <rFont val="Tahoma"/>
            <family val="2"/>
          </rPr>
          <t>mperry:</t>
        </r>
        <r>
          <rPr>
            <sz val="8"/>
            <color indexed="81"/>
            <rFont val="Tahoma"/>
            <family val="2"/>
          </rPr>
          <t xml:space="preserve">
Note manual entry. 5/17/11</t>
        </r>
      </text>
    </comment>
    <comment ref="T15" authorId="0">
      <text>
        <r>
          <rPr>
            <b/>
            <sz val="8"/>
            <color indexed="81"/>
            <rFont val="Tahoma"/>
            <family val="2"/>
          </rPr>
          <t>mperry:</t>
        </r>
        <r>
          <rPr>
            <sz val="8"/>
            <color indexed="81"/>
            <rFont val="Tahoma"/>
            <family val="2"/>
          </rPr>
          <t xml:space="preserve">
Note manual entry. 5/17/11</t>
        </r>
      </text>
    </comment>
    <comment ref="V15" authorId="0">
      <text>
        <r>
          <rPr>
            <b/>
            <sz val="8"/>
            <color indexed="81"/>
            <rFont val="Tahoma"/>
            <family val="2"/>
          </rPr>
          <t>mperry:</t>
        </r>
        <r>
          <rPr>
            <sz val="8"/>
            <color indexed="81"/>
            <rFont val="Tahoma"/>
            <family val="2"/>
          </rPr>
          <t xml:space="preserve">
Changed formula to remove "divide by 0" error.  5/17/11
</t>
        </r>
      </text>
    </comment>
    <comment ref="E16" authorId="0">
      <text>
        <r>
          <rPr>
            <b/>
            <sz val="8"/>
            <color indexed="81"/>
            <rFont val="Tahoma"/>
            <family val="2"/>
          </rPr>
          <t>mperry:</t>
        </r>
        <r>
          <rPr>
            <sz val="8"/>
            <color indexed="81"/>
            <rFont val="Tahoma"/>
            <family val="2"/>
          </rPr>
          <t xml:space="preserve">
Note manual entry. 5/17/11</t>
        </r>
      </text>
    </comment>
    <comment ref="F16" authorId="0">
      <text>
        <r>
          <rPr>
            <b/>
            <sz val="8"/>
            <color indexed="81"/>
            <rFont val="Tahoma"/>
            <family val="2"/>
          </rPr>
          <t>mperry:</t>
        </r>
        <r>
          <rPr>
            <sz val="8"/>
            <color indexed="81"/>
            <rFont val="Tahoma"/>
            <family val="2"/>
          </rPr>
          <t xml:space="preserve">
Note manual entry. 5/17/11</t>
        </r>
      </text>
    </comment>
    <comment ref="G16" authorId="0">
      <text>
        <r>
          <rPr>
            <b/>
            <sz val="8"/>
            <color indexed="81"/>
            <rFont val="Tahoma"/>
            <family val="2"/>
          </rPr>
          <t>mperry:</t>
        </r>
        <r>
          <rPr>
            <sz val="8"/>
            <color indexed="81"/>
            <rFont val="Tahoma"/>
            <family val="2"/>
          </rPr>
          <t xml:space="preserve">
Note manual entry. 5/17/11</t>
        </r>
      </text>
    </comment>
    <comment ref="H16" authorId="0">
      <text>
        <r>
          <rPr>
            <b/>
            <sz val="8"/>
            <color indexed="81"/>
            <rFont val="Tahoma"/>
            <family val="2"/>
          </rPr>
          <t>mperry:</t>
        </r>
        <r>
          <rPr>
            <sz val="8"/>
            <color indexed="81"/>
            <rFont val="Tahoma"/>
            <family val="2"/>
          </rPr>
          <t xml:space="preserve">
Note manual entry. 5/17/11</t>
        </r>
      </text>
    </comment>
    <comment ref="I16" authorId="0">
      <text>
        <r>
          <rPr>
            <b/>
            <sz val="8"/>
            <color indexed="81"/>
            <rFont val="Tahoma"/>
            <family val="2"/>
          </rPr>
          <t>mperry:</t>
        </r>
        <r>
          <rPr>
            <sz val="8"/>
            <color indexed="81"/>
            <rFont val="Tahoma"/>
            <family val="2"/>
          </rPr>
          <t xml:space="preserve">
Note manual entry. 5/17/11</t>
        </r>
      </text>
    </comment>
    <comment ref="J16" authorId="0">
      <text>
        <r>
          <rPr>
            <b/>
            <sz val="8"/>
            <color indexed="81"/>
            <rFont val="Tahoma"/>
            <family val="2"/>
          </rPr>
          <t>mperry:</t>
        </r>
        <r>
          <rPr>
            <sz val="8"/>
            <color indexed="81"/>
            <rFont val="Tahoma"/>
            <family val="2"/>
          </rPr>
          <t xml:space="preserve">
Note manual entry. 5/17/11</t>
        </r>
      </text>
    </comment>
    <comment ref="K16" authorId="0">
      <text>
        <r>
          <rPr>
            <b/>
            <sz val="8"/>
            <color indexed="81"/>
            <rFont val="Tahoma"/>
            <family val="2"/>
          </rPr>
          <t>mperry:</t>
        </r>
        <r>
          <rPr>
            <sz val="8"/>
            <color indexed="81"/>
            <rFont val="Tahoma"/>
            <family val="2"/>
          </rPr>
          <t xml:space="preserve">
Note manual entry. 5/17/11</t>
        </r>
      </text>
    </comment>
    <comment ref="L16" authorId="0">
      <text>
        <r>
          <rPr>
            <b/>
            <sz val="8"/>
            <color indexed="81"/>
            <rFont val="Tahoma"/>
            <family val="2"/>
          </rPr>
          <t>mperry:</t>
        </r>
        <r>
          <rPr>
            <sz val="8"/>
            <color indexed="81"/>
            <rFont val="Tahoma"/>
            <family val="2"/>
          </rPr>
          <t xml:space="preserve">
Note manual entry. 5/17/11</t>
        </r>
      </text>
    </comment>
    <comment ref="O16" authorId="0">
      <text>
        <r>
          <rPr>
            <b/>
            <sz val="8"/>
            <color indexed="81"/>
            <rFont val="Tahoma"/>
            <family val="2"/>
          </rPr>
          <t>mperry:</t>
        </r>
        <r>
          <rPr>
            <sz val="8"/>
            <color indexed="81"/>
            <rFont val="Tahoma"/>
            <family val="2"/>
          </rPr>
          <t xml:space="preserve">
Note manual entry. 5/17/11</t>
        </r>
      </text>
    </comment>
    <comment ref="P16" authorId="0">
      <text>
        <r>
          <rPr>
            <b/>
            <sz val="8"/>
            <color indexed="81"/>
            <rFont val="Tahoma"/>
            <family val="2"/>
          </rPr>
          <t>mperry:</t>
        </r>
        <r>
          <rPr>
            <sz val="8"/>
            <color indexed="81"/>
            <rFont val="Tahoma"/>
            <family val="2"/>
          </rPr>
          <t xml:space="preserve">
Note manual entry. 5/17/11</t>
        </r>
      </text>
    </comment>
    <comment ref="Q16" authorId="0">
      <text>
        <r>
          <rPr>
            <b/>
            <sz val="8"/>
            <color indexed="81"/>
            <rFont val="Tahoma"/>
            <family val="2"/>
          </rPr>
          <t>mperry:</t>
        </r>
        <r>
          <rPr>
            <sz val="8"/>
            <color indexed="81"/>
            <rFont val="Tahoma"/>
            <family val="2"/>
          </rPr>
          <t xml:space="preserve">
Note manual entry. 5/17/11</t>
        </r>
      </text>
    </comment>
    <comment ref="R16" authorId="0">
      <text>
        <r>
          <rPr>
            <b/>
            <sz val="8"/>
            <color indexed="81"/>
            <rFont val="Tahoma"/>
            <family val="2"/>
          </rPr>
          <t>mperry:</t>
        </r>
        <r>
          <rPr>
            <sz val="8"/>
            <color indexed="81"/>
            <rFont val="Tahoma"/>
            <family val="2"/>
          </rPr>
          <t xml:space="preserve">
Note manual entry. 5/17/11</t>
        </r>
      </text>
    </comment>
    <comment ref="S16" authorId="0">
      <text>
        <r>
          <rPr>
            <b/>
            <sz val="8"/>
            <color indexed="81"/>
            <rFont val="Tahoma"/>
            <family val="2"/>
          </rPr>
          <t>mperry:</t>
        </r>
        <r>
          <rPr>
            <sz val="8"/>
            <color indexed="81"/>
            <rFont val="Tahoma"/>
            <family val="2"/>
          </rPr>
          <t xml:space="preserve">
Note manual entry. 5/17/11</t>
        </r>
      </text>
    </comment>
    <comment ref="T16" authorId="0">
      <text>
        <r>
          <rPr>
            <b/>
            <sz val="8"/>
            <color indexed="81"/>
            <rFont val="Tahoma"/>
            <family val="2"/>
          </rPr>
          <t>mperry:</t>
        </r>
        <r>
          <rPr>
            <sz val="8"/>
            <color indexed="81"/>
            <rFont val="Tahoma"/>
            <family val="2"/>
          </rPr>
          <t xml:space="preserve">
Note manual entry. 5/17/11</t>
        </r>
      </text>
    </comment>
    <comment ref="V16" authorId="0">
      <text>
        <r>
          <rPr>
            <b/>
            <sz val="8"/>
            <color indexed="81"/>
            <rFont val="Tahoma"/>
            <family val="2"/>
          </rPr>
          <t>mperry:</t>
        </r>
        <r>
          <rPr>
            <sz val="8"/>
            <color indexed="81"/>
            <rFont val="Tahoma"/>
            <family val="2"/>
          </rPr>
          <t xml:space="preserve">
Changed formula to remove "divide by 0" error.  5/17/11
</t>
        </r>
      </text>
    </comment>
    <comment ref="I17" authorId="0">
      <text>
        <r>
          <rPr>
            <b/>
            <sz val="8"/>
            <color indexed="81"/>
            <rFont val="Tahoma"/>
            <family val="2"/>
          </rPr>
          <t>mperry:</t>
        </r>
        <r>
          <rPr>
            <sz val="8"/>
            <color indexed="81"/>
            <rFont val="Tahoma"/>
            <family val="2"/>
          </rPr>
          <t xml:space="preserve">
Note manual entry. 5/17/11</t>
        </r>
      </text>
    </comment>
    <comment ref="J17" authorId="0">
      <text>
        <r>
          <rPr>
            <b/>
            <sz val="8"/>
            <color indexed="81"/>
            <rFont val="Tahoma"/>
            <family val="2"/>
          </rPr>
          <t>mperry:</t>
        </r>
        <r>
          <rPr>
            <sz val="8"/>
            <color indexed="81"/>
            <rFont val="Tahoma"/>
            <family val="2"/>
          </rPr>
          <t xml:space="preserve">
Note manual entry. 5/17/11</t>
        </r>
      </text>
    </comment>
    <comment ref="K18" authorId="0">
      <text>
        <r>
          <rPr>
            <b/>
            <sz val="8"/>
            <color indexed="81"/>
            <rFont val="Tahoma"/>
            <family val="2"/>
          </rPr>
          <t>mperry:</t>
        </r>
        <r>
          <rPr>
            <sz val="8"/>
            <color indexed="81"/>
            <rFont val="Tahoma"/>
            <family val="2"/>
          </rPr>
          <t xml:space="preserve">
Note manual entry. 5/17/11</t>
        </r>
      </text>
    </comment>
    <comment ref="L18" authorId="0">
      <text>
        <r>
          <rPr>
            <b/>
            <sz val="8"/>
            <color indexed="81"/>
            <rFont val="Tahoma"/>
            <family val="2"/>
          </rPr>
          <t>mperry:</t>
        </r>
        <r>
          <rPr>
            <sz val="8"/>
            <color indexed="81"/>
            <rFont val="Tahoma"/>
            <family val="2"/>
          </rPr>
          <t xml:space="preserve">
Note manual entry. 5/17/11</t>
        </r>
      </text>
    </comment>
    <comment ref="Q18" authorId="0">
      <text>
        <r>
          <rPr>
            <b/>
            <sz val="8"/>
            <color indexed="81"/>
            <rFont val="Tahoma"/>
            <family val="2"/>
          </rPr>
          <t>mperry:</t>
        </r>
        <r>
          <rPr>
            <sz val="8"/>
            <color indexed="81"/>
            <rFont val="Tahoma"/>
            <family val="2"/>
          </rPr>
          <t xml:space="preserve">
Note manual entry. 5/17/11</t>
        </r>
      </text>
    </comment>
    <comment ref="R18" authorId="0">
      <text>
        <r>
          <rPr>
            <b/>
            <sz val="8"/>
            <color indexed="81"/>
            <rFont val="Tahoma"/>
            <family val="2"/>
          </rPr>
          <t>mperry:</t>
        </r>
        <r>
          <rPr>
            <sz val="8"/>
            <color indexed="81"/>
            <rFont val="Tahoma"/>
            <family val="2"/>
          </rPr>
          <t xml:space="preserve">
Note manual entry. 5/17/11</t>
        </r>
      </text>
    </comment>
    <comment ref="I19" authorId="0">
      <text>
        <r>
          <rPr>
            <b/>
            <sz val="8"/>
            <color indexed="81"/>
            <rFont val="Tahoma"/>
            <family val="2"/>
          </rPr>
          <t>mperry:</t>
        </r>
        <r>
          <rPr>
            <sz val="8"/>
            <color indexed="81"/>
            <rFont val="Tahoma"/>
            <family val="2"/>
          </rPr>
          <t xml:space="preserve">
Note manual entry. 5/17/11</t>
        </r>
      </text>
    </comment>
    <comment ref="J19" authorId="0">
      <text>
        <r>
          <rPr>
            <b/>
            <sz val="8"/>
            <color indexed="81"/>
            <rFont val="Tahoma"/>
            <family val="2"/>
          </rPr>
          <t>mperry:</t>
        </r>
        <r>
          <rPr>
            <sz val="8"/>
            <color indexed="81"/>
            <rFont val="Tahoma"/>
            <family val="2"/>
          </rPr>
          <t xml:space="preserve">
Note manual entry. 5/17/11</t>
        </r>
      </text>
    </comment>
    <comment ref="Q19" authorId="0">
      <text>
        <r>
          <rPr>
            <b/>
            <sz val="8"/>
            <color indexed="81"/>
            <rFont val="Tahoma"/>
            <family val="2"/>
          </rPr>
          <t>mperry:</t>
        </r>
        <r>
          <rPr>
            <sz val="8"/>
            <color indexed="81"/>
            <rFont val="Tahoma"/>
            <family val="2"/>
          </rPr>
          <t xml:space="preserve">
Note manual entry. 5/17/11</t>
        </r>
      </text>
    </comment>
    <comment ref="R19" authorId="0">
      <text>
        <r>
          <rPr>
            <b/>
            <sz val="8"/>
            <color indexed="81"/>
            <rFont val="Tahoma"/>
            <family val="2"/>
          </rPr>
          <t>mperry:</t>
        </r>
        <r>
          <rPr>
            <sz val="8"/>
            <color indexed="81"/>
            <rFont val="Tahoma"/>
            <family val="2"/>
          </rPr>
          <t xml:space="preserve">
Note manual entry. 5/17/11</t>
        </r>
      </text>
    </comment>
    <comment ref="S19" authorId="0">
      <text>
        <r>
          <rPr>
            <b/>
            <sz val="8"/>
            <color indexed="81"/>
            <rFont val="Tahoma"/>
            <family val="2"/>
          </rPr>
          <t>mperry:</t>
        </r>
        <r>
          <rPr>
            <sz val="8"/>
            <color indexed="81"/>
            <rFont val="Tahoma"/>
            <family val="2"/>
          </rPr>
          <t xml:space="preserve">
Note manual entry. 5/17/11</t>
        </r>
      </text>
    </comment>
    <comment ref="T19" authorId="0">
      <text>
        <r>
          <rPr>
            <b/>
            <sz val="8"/>
            <color indexed="81"/>
            <rFont val="Tahoma"/>
            <family val="2"/>
          </rPr>
          <t>mperry:</t>
        </r>
        <r>
          <rPr>
            <sz val="8"/>
            <color indexed="81"/>
            <rFont val="Tahoma"/>
            <family val="2"/>
          </rPr>
          <t xml:space="preserve">
Note manual entry. 5/17/11</t>
        </r>
      </text>
    </comment>
    <comment ref="I20" authorId="0">
      <text>
        <r>
          <rPr>
            <b/>
            <sz val="8"/>
            <color indexed="81"/>
            <rFont val="Tahoma"/>
            <family val="2"/>
          </rPr>
          <t>mperry:</t>
        </r>
        <r>
          <rPr>
            <sz val="8"/>
            <color indexed="81"/>
            <rFont val="Tahoma"/>
            <family val="2"/>
          </rPr>
          <t xml:space="preserve">
Note manual entry. 5/17/11</t>
        </r>
      </text>
    </comment>
    <comment ref="J20" authorId="0">
      <text>
        <r>
          <rPr>
            <b/>
            <sz val="8"/>
            <color indexed="81"/>
            <rFont val="Tahoma"/>
            <family val="2"/>
          </rPr>
          <t>mperry:</t>
        </r>
        <r>
          <rPr>
            <sz val="8"/>
            <color indexed="81"/>
            <rFont val="Tahoma"/>
            <family val="2"/>
          </rPr>
          <t xml:space="preserve">
Note manual entry. 5/17/11</t>
        </r>
      </text>
    </comment>
    <comment ref="K20" authorId="0">
      <text>
        <r>
          <rPr>
            <b/>
            <sz val="8"/>
            <color indexed="81"/>
            <rFont val="Tahoma"/>
            <family val="2"/>
          </rPr>
          <t>mperry:</t>
        </r>
        <r>
          <rPr>
            <sz val="8"/>
            <color indexed="81"/>
            <rFont val="Tahoma"/>
            <family val="2"/>
          </rPr>
          <t xml:space="preserve">
Note manual entry. 5/17/11</t>
        </r>
      </text>
    </comment>
    <comment ref="L20" authorId="0">
      <text>
        <r>
          <rPr>
            <b/>
            <sz val="8"/>
            <color indexed="81"/>
            <rFont val="Tahoma"/>
            <family val="2"/>
          </rPr>
          <t>mperry:</t>
        </r>
        <r>
          <rPr>
            <sz val="8"/>
            <color indexed="81"/>
            <rFont val="Tahoma"/>
            <family val="2"/>
          </rPr>
          <t xml:space="preserve">
Note manual entry. 5/17/11</t>
        </r>
      </text>
    </comment>
    <comment ref="Q20" authorId="0">
      <text>
        <r>
          <rPr>
            <b/>
            <sz val="8"/>
            <color indexed="81"/>
            <rFont val="Tahoma"/>
            <family val="2"/>
          </rPr>
          <t>mperry:</t>
        </r>
        <r>
          <rPr>
            <sz val="8"/>
            <color indexed="81"/>
            <rFont val="Tahoma"/>
            <family val="2"/>
          </rPr>
          <t xml:space="preserve">
Note manual entry. 5/17/11</t>
        </r>
      </text>
    </comment>
    <comment ref="R20" authorId="0">
      <text>
        <r>
          <rPr>
            <b/>
            <sz val="8"/>
            <color indexed="81"/>
            <rFont val="Tahoma"/>
            <family val="2"/>
          </rPr>
          <t>mperry:</t>
        </r>
        <r>
          <rPr>
            <sz val="8"/>
            <color indexed="81"/>
            <rFont val="Tahoma"/>
            <family val="2"/>
          </rPr>
          <t xml:space="preserve">
Note manual entry. 5/17/11</t>
        </r>
      </text>
    </comment>
    <comment ref="I21" authorId="0">
      <text>
        <r>
          <rPr>
            <b/>
            <sz val="8"/>
            <color indexed="81"/>
            <rFont val="Tahoma"/>
            <family val="2"/>
          </rPr>
          <t>mperry:</t>
        </r>
        <r>
          <rPr>
            <sz val="8"/>
            <color indexed="81"/>
            <rFont val="Tahoma"/>
            <family val="2"/>
          </rPr>
          <t xml:space="preserve">
Note manual entry. 5/17/11</t>
        </r>
      </text>
    </comment>
    <comment ref="J21" authorId="0">
      <text>
        <r>
          <rPr>
            <b/>
            <sz val="8"/>
            <color indexed="81"/>
            <rFont val="Tahoma"/>
            <family val="2"/>
          </rPr>
          <t>mperry:</t>
        </r>
        <r>
          <rPr>
            <sz val="8"/>
            <color indexed="81"/>
            <rFont val="Tahoma"/>
            <family val="2"/>
          </rPr>
          <t xml:space="preserve">
Note manual entry. 5/17/11</t>
        </r>
      </text>
    </comment>
    <comment ref="K21" authorId="0">
      <text>
        <r>
          <rPr>
            <b/>
            <sz val="8"/>
            <color indexed="81"/>
            <rFont val="Tahoma"/>
            <family val="2"/>
          </rPr>
          <t>mperry:</t>
        </r>
        <r>
          <rPr>
            <sz val="8"/>
            <color indexed="81"/>
            <rFont val="Tahoma"/>
            <family val="2"/>
          </rPr>
          <t xml:space="preserve">
Note manual entry. 5/17/11</t>
        </r>
      </text>
    </comment>
    <comment ref="L21" authorId="0">
      <text>
        <r>
          <rPr>
            <b/>
            <sz val="8"/>
            <color indexed="81"/>
            <rFont val="Tahoma"/>
            <family val="2"/>
          </rPr>
          <t>mperry:</t>
        </r>
        <r>
          <rPr>
            <sz val="8"/>
            <color indexed="81"/>
            <rFont val="Tahoma"/>
            <family val="2"/>
          </rPr>
          <t xml:space="preserve">
Note manual entry. 5/17/11</t>
        </r>
      </text>
    </comment>
    <comment ref="Q21" authorId="0">
      <text>
        <r>
          <rPr>
            <b/>
            <sz val="8"/>
            <color indexed="81"/>
            <rFont val="Tahoma"/>
            <family val="2"/>
          </rPr>
          <t>mperry:</t>
        </r>
        <r>
          <rPr>
            <sz val="8"/>
            <color indexed="81"/>
            <rFont val="Tahoma"/>
            <family val="2"/>
          </rPr>
          <t xml:space="preserve">
Note manual entry. 5/17/11</t>
        </r>
      </text>
    </comment>
    <comment ref="R21" authorId="0">
      <text>
        <r>
          <rPr>
            <b/>
            <sz val="8"/>
            <color indexed="81"/>
            <rFont val="Tahoma"/>
            <family val="2"/>
          </rPr>
          <t>mperry:</t>
        </r>
        <r>
          <rPr>
            <sz val="8"/>
            <color indexed="81"/>
            <rFont val="Tahoma"/>
            <family val="2"/>
          </rPr>
          <t xml:space="preserve">
Note manual entry. 5/17/11</t>
        </r>
      </text>
    </comment>
    <comment ref="I22" authorId="0">
      <text>
        <r>
          <rPr>
            <b/>
            <sz val="8"/>
            <color indexed="81"/>
            <rFont val="Tahoma"/>
            <family val="2"/>
          </rPr>
          <t>mperry:</t>
        </r>
        <r>
          <rPr>
            <sz val="8"/>
            <color indexed="81"/>
            <rFont val="Tahoma"/>
            <family val="2"/>
          </rPr>
          <t xml:space="preserve">
Note manual entry. 5/17/11</t>
        </r>
      </text>
    </comment>
    <comment ref="J22" authorId="0">
      <text>
        <r>
          <rPr>
            <b/>
            <sz val="8"/>
            <color indexed="81"/>
            <rFont val="Tahoma"/>
            <family val="2"/>
          </rPr>
          <t>mperry:</t>
        </r>
        <r>
          <rPr>
            <sz val="8"/>
            <color indexed="81"/>
            <rFont val="Tahoma"/>
            <family val="2"/>
          </rPr>
          <t xml:space="preserve">
Note manual entry. 5/17/11</t>
        </r>
      </text>
    </comment>
    <comment ref="K22" authorId="0">
      <text>
        <r>
          <rPr>
            <b/>
            <sz val="8"/>
            <color indexed="81"/>
            <rFont val="Tahoma"/>
            <family val="2"/>
          </rPr>
          <t>mperry:</t>
        </r>
        <r>
          <rPr>
            <sz val="8"/>
            <color indexed="81"/>
            <rFont val="Tahoma"/>
            <family val="2"/>
          </rPr>
          <t xml:space="preserve">
Note manual entry. 5/17/11</t>
        </r>
      </text>
    </comment>
    <comment ref="L22" authorId="0">
      <text>
        <r>
          <rPr>
            <b/>
            <sz val="8"/>
            <color indexed="81"/>
            <rFont val="Tahoma"/>
            <family val="2"/>
          </rPr>
          <t>mperry:</t>
        </r>
        <r>
          <rPr>
            <sz val="8"/>
            <color indexed="81"/>
            <rFont val="Tahoma"/>
            <family val="2"/>
          </rPr>
          <t xml:space="preserve">
Note manual entry. 5/17/11</t>
        </r>
      </text>
    </comment>
    <comment ref="Q22" authorId="0">
      <text>
        <r>
          <rPr>
            <b/>
            <sz val="8"/>
            <color indexed="81"/>
            <rFont val="Tahoma"/>
            <family val="2"/>
          </rPr>
          <t>mperry:</t>
        </r>
        <r>
          <rPr>
            <sz val="8"/>
            <color indexed="81"/>
            <rFont val="Tahoma"/>
            <family val="2"/>
          </rPr>
          <t xml:space="preserve">
Note manual entry. 5/17/11</t>
        </r>
      </text>
    </comment>
    <comment ref="R22" authorId="0">
      <text>
        <r>
          <rPr>
            <b/>
            <sz val="8"/>
            <color indexed="81"/>
            <rFont val="Tahoma"/>
            <family val="2"/>
          </rPr>
          <t>mperry:</t>
        </r>
        <r>
          <rPr>
            <sz val="8"/>
            <color indexed="81"/>
            <rFont val="Tahoma"/>
            <family val="2"/>
          </rPr>
          <t xml:space="preserve">
Note manual entry. 5/17/11</t>
        </r>
      </text>
    </comment>
    <comment ref="I23" authorId="0">
      <text>
        <r>
          <rPr>
            <b/>
            <sz val="8"/>
            <color indexed="81"/>
            <rFont val="Tahoma"/>
            <family val="2"/>
          </rPr>
          <t>mperry:</t>
        </r>
        <r>
          <rPr>
            <sz val="8"/>
            <color indexed="81"/>
            <rFont val="Tahoma"/>
            <family val="2"/>
          </rPr>
          <t xml:space="preserve">
Note manual entry. 5/17/11</t>
        </r>
      </text>
    </comment>
    <comment ref="J23" authorId="0">
      <text>
        <r>
          <rPr>
            <b/>
            <sz val="8"/>
            <color indexed="81"/>
            <rFont val="Tahoma"/>
            <family val="2"/>
          </rPr>
          <t>mperry:</t>
        </r>
        <r>
          <rPr>
            <sz val="8"/>
            <color indexed="81"/>
            <rFont val="Tahoma"/>
            <family val="2"/>
          </rPr>
          <t xml:space="preserve">
Note manual entry. 5/17/11</t>
        </r>
      </text>
    </comment>
    <comment ref="K23" authorId="0">
      <text>
        <r>
          <rPr>
            <b/>
            <sz val="8"/>
            <color indexed="81"/>
            <rFont val="Tahoma"/>
            <family val="2"/>
          </rPr>
          <t>mperry:</t>
        </r>
        <r>
          <rPr>
            <sz val="8"/>
            <color indexed="81"/>
            <rFont val="Tahoma"/>
            <family val="2"/>
          </rPr>
          <t xml:space="preserve">
Note manual entry. 5/17/11</t>
        </r>
      </text>
    </comment>
    <comment ref="L23" authorId="0">
      <text>
        <r>
          <rPr>
            <b/>
            <sz val="8"/>
            <color indexed="81"/>
            <rFont val="Tahoma"/>
            <family val="2"/>
          </rPr>
          <t>mperry:</t>
        </r>
        <r>
          <rPr>
            <sz val="8"/>
            <color indexed="81"/>
            <rFont val="Tahoma"/>
            <family val="2"/>
          </rPr>
          <t xml:space="preserve">
Note manual entry. 5/17/11</t>
        </r>
      </text>
    </comment>
    <comment ref="Q23" authorId="0">
      <text>
        <r>
          <rPr>
            <b/>
            <sz val="8"/>
            <color indexed="81"/>
            <rFont val="Tahoma"/>
            <family val="2"/>
          </rPr>
          <t>mperry:</t>
        </r>
        <r>
          <rPr>
            <sz val="8"/>
            <color indexed="81"/>
            <rFont val="Tahoma"/>
            <family val="2"/>
          </rPr>
          <t xml:space="preserve">
Note manual entry. 5/17/11</t>
        </r>
      </text>
    </comment>
    <comment ref="R23" authorId="0">
      <text>
        <r>
          <rPr>
            <b/>
            <sz val="8"/>
            <color indexed="81"/>
            <rFont val="Tahoma"/>
            <family val="2"/>
          </rPr>
          <t>mperry:</t>
        </r>
        <r>
          <rPr>
            <sz val="8"/>
            <color indexed="81"/>
            <rFont val="Tahoma"/>
            <family val="2"/>
          </rPr>
          <t xml:space="preserve">
Note manual entry. 5/17/11</t>
        </r>
      </text>
    </comment>
    <comment ref="I24" authorId="0">
      <text>
        <r>
          <rPr>
            <b/>
            <sz val="8"/>
            <color indexed="81"/>
            <rFont val="Tahoma"/>
            <family val="2"/>
          </rPr>
          <t>mperry:</t>
        </r>
        <r>
          <rPr>
            <sz val="8"/>
            <color indexed="81"/>
            <rFont val="Tahoma"/>
            <family val="2"/>
          </rPr>
          <t xml:space="preserve">
Note manual entry. 5/17/11</t>
        </r>
      </text>
    </comment>
    <comment ref="J24" authorId="0">
      <text>
        <r>
          <rPr>
            <b/>
            <sz val="8"/>
            <color indexed="81"/>
            <rFont val="Tahoma"/>
            <family val="2"/>
          </rPr>
          <t>mperry:</t>
        </r>
        <r>
          <rPr>
            <sz val="8"/>
            <color indexed="81"/>
            <rFont val="Tahoma"/>
            <family val="2"/>
          </rPr>
          <t xml:space="preserve">
Note manual entry. 5/17/11</t>
        </r>
      </text>
    </comment>
    <comment ref="K25" authorId="0">
      <text>
        <r>
          <rPr>
            <b/>
            <sz val="8"/>
            <color indexed="81"/>
            <rFont val="Tahoma"/>
            <family val="2"/>
          </rPr>
          <t>mperry:</t>
        </r>
        <r>
          <rPr>
            <sz val="8"/>
            <color indexed="81"/>
            <rFont val="Tahoma"/>
            <family val="2"/>
          </rPr>
          <t xml:space="preserve">
Note manual entry. 5/17/11</t>
        </r>
      </text>
    </comment>
    <comment ref="L25" authorId="0">
      <text>
        <r>
          <rPr>
            <b/>
            <sz val="8"/>
            <color indexed="81"/>
            <rFont val="Tahoma"/>
            <family val="2"/>
          </rPr>
          <t>mperry:</t>
        </r>
        <r>
          <rPr>
            <sz val="8"/>
            <color indexed="81"/>
            <rFont val="Tahoma"/>
            <family val="2"/>
          </rPr>
          <t xml:space="preserve">
Note manual entry. 5/17/11</t>
        </r>
      </text>
    </comment>
    <comment ref="Q25" authorId="0">
      <text>
        <r>
          <rPr>
            <b/>
            <sz val="8"/>
            <color indexed="81"/>
            <rFont val="Tahoma"/>
            <family val="2"/>
          </rPr>
          <t>mperry:</t>
        </r>
        <r>
          <rPr>
            <sz val="8"/>
            <color indexed="81"/>
            <rFont val="Tahoma"/>
            <family val="2"/>
          </rPr>
          <t xml:space="preserve">
Note manual entry. 5/17/11</t>
        </r>
      </text>
    </comment>
    <comment ref="R25" authorId="0">
      <text>
        <r>
          <rPr>
            <b/>
            <sz val="8"/>
            <color indexed="81"/>
            <rFont val="Tahoma"/>
            <family val="2"/>
          </rPr>
          <t>mperry:</t>
        </r>
        <r>
          <rPr>
            <sz val="8"/>
            <color indexed="81"/>
            <rFont val="Tahoma"/>
            <family val="2"/>
          </rPr>
          <t xml:space="preserve">
Note manual entry. 5/17/11</t>
        </r>
      </text>
    </comment>
    <comment ref="S25" authorId="0">
      <text>
        <r>
          <rPr>
            <b/>
            <sz val="8"/>
            <color indexed="81"/>
            <rFont val="Tahoma"/>
            <family val="2"/>
          </rPr>
          <t>mperry:</t>
        </r>
        <r>
          <rPr>
            <sz val="8"/>
            <color indexed="81"/>
            <rFont val="Tahoma"/>
            <family val="2"/>
          </rPr>
          <t xml:space="preserve">
Note manual entry. 5/17/11</t>
        </r>
      </text>
    </comment>
    <comment ref="T25" authorId="0">
      <text>
        <r>
          <rPr>
            <b/>
            <sz val="8"/>
            <color indexed="81"/>
            <rFont val="Tahoma"/>
            <family val="2"/>
          </rPr>
          <t>mperry:</t>
        </r>
        <r>
          <rPr>
            <sz val="8"/>
            <color indexed="81"/>
            <rFont val="Tahoma"/>
            <family val="2"/>
          </rPr>
          <t xml:space="preserve">
Note manual entry. 5/17/11</t>
        </r>
      </text>
    </comment>
    <comment ref="I26" authorId="0">
      <text>
        <r>
          <rPr>
            <b/>
            <sz val="8"/>
            <color indexed="81"/>
            <rFont val="Tahoma"/>
            <family val="2"/>
          </rPr>
          <t>mperry:</t>
        </r>
        <r>
          <rPr>
            <sz val="8"/>
            <color indexed="81"/>
            <rFont val="Tahoma"/>
            <family val="2"/>
          </rPr>
          <t xml:space="preserve">
Note manual entry. 5/17/11</t>
        </r>
      </text>
    </comment>
    <comment ref="J26" authorId="0">
      <text>
        <r>
          <rPr>
            <b/>
            <sz val="8"/>
            <color indexed="81"/>
            <rFont val="Tahoma"/>
            <family val="2"/>
          </rPr>
          <t>mperry:</t>
        </r>
        <r>
          <rPr>
            <sz val="8"/>
            <color indexed="81"/>
            <rFont val="Tahoma"/>
            <family val="2"/>
          </rPr>
          <t xml:space="preserve">
Note manual entry. 5/17/11</t>
        </r>
      </text>
    </comment>
    <comment ref="K26" authorId="0">
      <text>
        <r>
          <rPr>
            <b/>
            <sz val="8"/>
            <color indexed="81"/>
            <rFont val="Tahoma"/>
            <family val="2"/>
          </rPr>
          <t>mperry:</t>
        </r>
        <r>
          <rPr>
            <sz val="8"/>
            <color indexed="81"/>
            <rFont val="Tahoma"/>
            <family val="2"/>
          </rPr>
          <t xml:space="preserve">
Note manual entry. 5/17/11</t>
        </r>
      </text>
    </comment>
    <comment ref="L26" authorId="0">
      <text>
        <r>
          <rPr>
            <b/>
            <sz val="8"/>
            <color indexed="81"/>
            <rFont val="Tahoma"/>
            <family val="2"/>
          </rPr>
          <t>mperry:</t>
        </r>
        <r>
          <rPr>
            <sz val="8"/>
            <color indexed="81"/>
            <rFont val="Tahoma"/>
            <family val="2"/>
          </rPr>
          <t xml:space="preserve">
Note manual entry. 5/17/11</t>
        </r>
      </text>
    </comment>
    <comment ref="I28" authorId="0">
      <text>
        <r>
          <rPr>
            <b/>
            <sz val="8"/>
            <color indexed="81"/>
            <rFont val="Tahoma"/>
            <family val="2"/>
          </rPr>
          <t>mperry:</t>
        </r>
        <r>
          <rPr>
            <sz val="8"/>
            <color indexed="81"/>
            <rFont val="Tahoma"/>
            <family val="2"/>
          </rPr>
          <t xml:space="preserve">
Note manual entry. 5/17/11</t>
        </r>
      </text>
    </comment>
    <comment ref="J28" authorId="0">
      <text>
        <r>
          <rPr>
            <b/>
            <sz val="8"/>
            <color indexed="81"/>
            <rFont val="Tahoma"/>
            <family val="2"/>
          </rPr>
          <t>mperry:</t>
        </r>
        <r>
          <rPr>
            <sz val="8"/>
            <color indexed="81"/>
            <rFont val="Tahoma"/>
            <family val="2"/>
          </rPr>
          <t xml:space="preserve">
Note manual entry. 5/17/11</t>
        </r>
      </text>
    </comment>
    <comment ref="L28" authorId="0">
      <text>
        <r>
          <rPr>
            <b/>
            <sz val="8"/>
            <color indexed="81"/>
            <rFont val="Tahoma"/>
            <family val="2"/>
          </rPr>
          <t>mperry:</t>
        </r>
        <r>
          <rPr>
            <sz val="8"/>
            <color indexed="81"/>
            <rFont val="Tahoma"/>
            <family val="2"/>
          </rPr>
          <t xml:space="preserve">
Changed formula to remove "divide by 0" error.  5/17/11
</t>
        </r>
      </text>
    </comment>
    <comment ref="Q28" authorId="0">
      <text>
        <r>
          <rPr>
            <b/>
            <sz val="8"/>
            <color indexed="81"/>
            <rFont val="Tahoma"/>
            <family val="2"/>
          </rPr>
          <t>mperry:</t>
        </r>
        <r>
          <rPr>
            <sz val="8"/>
            <color indexed="81"/>
            <rFont val="Tahoma"/>
            <family val="2"/>
          </rPr>
          <t xml:space="preserve">
Note manual entry. 5/17/11</t>
        </r>
      </text>
    </comment>
    <comment ref="R28" authorId="0">
      <text>
        <r>
          <rPr>
            <b/>
            <sz val="8"/>
            <color indexed="81"/>
            <rFont val="Tahoma"/>
            <family val="2"/>
          </rPr>
          <t>mperry:</t>
        </r>
        <r>
          <rPr>
            <sz val="8"/>
            <color indexed="81"/>
            <rFont val="Tahoma"/>
            <family val="2"/>
          </rPr>
          <t xml:space="preserve">
Note manual entry. 5/17/11</t>
        </r>
      </text>
    </comment>
    <comment ref="I29" authorId="0">
      <text>
        <r>
          <rPr>
            <b/>
            <sz val="8"/>
            <color indexed="81"/>
            <rFont val="Tahoma"/>
            <family val="2"/>
          </rPr>
          <t>mperry:</t>
        </r>
        <r>
          <rPr>
            <sz val="8"/>
            <color indexed="81"/>
            <rFont val="Tahoma"/>
            <family val="2"/>
          </rPr>
          <t xml:space="preserve">
Note manual entry. 5/17/11</t>
        </r>
      </text>
    </comment>
    <comment ref="J29" authorId="0">
      <text>
        <r>
          <rPr>
            <b/>
            <sz val="8"/>
            <color indexed="81"/>
            <rFont val="Tahoma"/>
            <family val="2"/>
          </rPr>
          <t>mperry:</t>
        </r>
        <r>
          <rPr>
            <sz val="8"/>
            <color indexed="81"/>
            <rFont val="Tahoma"/>
            <family val="2"/>
          </rPr>
          <t xml:space="preserve">
Note manual entry. 5/17/11</t>
        </r>
      </text>
    </comment>
    <comment ref="Q29" authorId="0">
      <text>
        <r>
          <rPr>
            <b/>
            <sz val="8"/>
            <color indexed="81"/>
            <rFont val="Tahoma"/>
            <family val="2"/>
          </rPr>
          <t>mperry:</t>
        </r>
        <r>
          <rPr>
            <sz val="8"/>
            <color indexed="81"/>
            <rFont val="Tahoma"/>
            <family val="2"/>
          </rPr>
          <t xml:space="preserve">
Note manual entry. 5/17/11</t>
        </r>
      </text>
    </comment>
    <comment ref="R29" authorId="0">
      <text>
        <r>
          <rPr>
            <b/>
            <sz val="8"/>
            <color indexed="81"/>
            <rFont val="Tahoma"/>
            <family val="2"/>
          </rPr>
          <t>mperry:</t>
        </r>
        <r>
          <rPr>
            <sz val="8"/>
            <color indexed="81"/>
            <rFont val="Tahoma"/>
            <family val="2"/>
          </rPr>
          <t xml:space="preserve">
Note manual entry. 5/17/11</t>
        </r>
      </text>
    </comment>
    <comment ref="S29" authorId="0">
      <text>
        <r>
          <rPr>
            <b/>
            <sz val="8"/>
            <color indexed="81"/>
            <rFont val="Tahoma"/>
            <family val="2"/>
          </rPr>
          <t>mperry:</t>
        </r>
        <r>
          <rPr>
            <sz val="8"/>
            <color indexed="81"/>
            <rFont val="Tahoma"/>
            <family val="2"/>
          </rPr>
          <t xml:space="preserve">
Note manual entry. 5/17/11</t>
        </r>
      </text>
    </comment>
    <comment ref="T29" authorId="0">
      <text>
        <r>
          <rPr>
            <b/>
            <sz val="8"/>
            <color indexed="81"/>
            <rFont val="Tahoma"/>
            <family val="2"/>
          </rPr>
          <t>mperry:</t>
        </r>
        <r>
          <rPr>
            <sz val="8"/>
            <color indexed="81"/>
            <rFont val="Tahoma"/>
            <family val="2"/>
          </rPr>
          <t xml:space="preserve">
Note manual entry. 5/17/11</t>
        </r>
      </text>
    </comment>
    <comment ref="V29" authorId="0">
      <text>
        <r>
          <rPr>
            <b/>
            <sz val="8"/>
            <color indexed="81"/>
            <rFont val="Tahoma"/>
            <family val="2"/>
          </rPr>
          <t>mperry:</t>
        </r>
        <r>
          <rPr>
            <sz val="8"/>
            <color indexed="81"/>
            <rFont val="Tahoma"/>
            <family val="2"/>
          </rPr>
          <t xml:space="preserve">
Changed formula to remove "divide by 0" error.  5/17/11
</t>
        </r>
      </text>
    </comment>
    <comment ref="C32" authorId="0">
      <text>
        <r>
          <rPr>
            <b/>
            <sz val="8"/>
            <color indexed="81"/>
            <rFont val="Tahoma"/>
            <family val="2"/>
          </rPr>
          <t>mperry:</t>
        </r>
        <r>
          <rPr>
            <sz val="8"/>
            <color indexed="81"/>
            <rFont val="Tahoma"/>
            <family val="2"/>
          </rPr>
          <t xml:space="preserve">
Note manual entry. 5/17/11</t>
        </r>
      </text>
    </comment>
    <comment ref="D32" authorId="0">
      <text>
        <r>
          <rPr>
            <b/>
            <sz val="8"/>
            <color indexed="81"/>
            <rFont val="Tahoma"/>
            <family val="2"/>
          </rPr>
          <t>mperry:</t>
        </r>
        <r>
          <rPr>
            <sz val="8"/>
            <color indexed="81"/>
            <rFont val="Tahoma"/>
            <family val="2"/>
          </rPr>
          <t xml:space="preserve">
Note manual entry. 5/17/11</t>
        </r>
      </text>
    </comment>
    <comment ref="E32" authorId="0">
      <text>
        <r>
          <rPr>
            <b/>
            <sz val="8"/>
            <color indexed="81"/>
            <rFont val="Tahoma"/>
            <family val="2"/>
          </rPr>
          <t>mperry:</t>
        </r>
        <r>
          <rPr>
            <sz val="8"/>
            <color indexed="81"/>
            <rFont val="Tahoma"/>
            <family val="2"/>
          </rPr>
          <t xml:space="preserve">
Note manual entry. 5/17/11</t>
        </r>
      </text>
    </comment>
    <comment ref="F32" authorId="0">
      <text>
        <r>
          <rPr>
            <b/>
            <sz val="8"/>
            <color indexed="81"/>
            <rFont val="Tahoma"/>
            <family val="2"/>
          </rPr>
          <t>mperry:</t>
        </r>
        <r>
          <rPr>
            <sz val="8"/>
            <color indexed="81"/>
            <rFont val="Tahoma"/>
            <family val="2"/>
          </rPr>
          <t xml:space="preserve">
Note manual entry. 5/17/11</t>
        </r>
      </text>
    </comment>
    <comment ref="G32" authorId="0">
      <text>
        <r>
          <rPr>
            <b/>
            <sz val="8"/>
            <color indexed="81"/>
            <rFont val="Tahoma"/>
            <family val="2"/>
          </rPr>
          <t>mperry:</t>
        </r>
        <r>
          <rPr>
            <sz val="8"/>
            <color indexed="81"/>
            <rFont val="Tahoma"/>
            <family val="2"/>
          </rPr>
          <t xml:space="preserve">
Note manual entry. 5/17/11</t>
        </r>
      </text>
    </comment>
    <comment ref="H32" authorId="0">
      <text>
        <r>
          <rPr>
            <b/>
            <sz val="8"/>
            <color indexed="81"/>
            <rFont val="Tahoma"/>
            <family val="2"/>
          </rPr>
          <t>mperry:</t>
        </r>
        <r>
          <rPr>
            <sz val="8"/>
            <color indexed="81"/>
            <rFont val="Tahoma"/>
            <family val="2"/>
          </rPr>
          <t xml:space="preserve">
Note manual entry. 5/17/11</t>
        </r>
      </text>
    </comment>
    <comment ref="I32" authorId="0">
      <text>
        <r>
          <rPr>
            <b/>
            <sz val="8"/>
            <color indexed="81"/>
            <rFont val="Tahoma"/>
            <family val="2"/>
          </rPr>
          <t>mperry:</t>
        </r>
        <r>
          <rPr>
            <sz val="8"/>
            <color indexed="81"/>
            <rFont val="Tahoma"/>
            <family val="2"/>
          </rPr>
          <t xml:space="preserve">
Note manual entry. 5/17/11</t>
        </r>
      </text>
    </comment>
    <comment ref="J32" authorId="0">
      <text>
        <r>
          <rPr>
            <b/>
            <sz val="8"/>
            <color indexed="81"/>
            <rFont val="Tahoma"/>
            <family val="2"/>
          </rPr>
          <t>mperry:</t>
        </r>
        <r>
          <rPr>
            <sz val="8"/>
            <color indexed="81"/>
            <rFont val="Tahoma"/>
            <family val="2"/>
          </rPr>
          <t xml:space="preserve">
Note manual entry. 5/17/11</t>
        </r>
      </text>
    </comment>
    <comment ref="K32" authorId="0">
      <text>
        <r>
          <rPr>
            <b/>
            <sz val="8"/>
            <color indexed="81"/>
            <rFont val="Tahoma"/>
            <family val="2"/>
          </rPr>
          <t>mperry:</t>
        </r>
        <r>
          <rPr>
            <sz val="8"/>
            <color indexed="81"/>
            <rFont val="Tahoma"/>
            <family val="2"/>
          </rPr>
          <t xml:space="preserve">
Note manual entry. 5/17/11</t>
        </r>
      </text>
    </comment>
    <comment ref="L32" authorId="0">
      <text>
        <r>
          <rPr>
            <b/>
            <sz val="8"/>
            <color indexed="81"/>
            <rFont val="Tahoma"/>
            <family val="2"/>
          </rPr>
          <t>mperry:</t>
        </r>
        <r>
          <rPr>
            <sz val="8"/>
            <color indexed="81"/>
            <rFont val="Tahoma"/>
            <family val="2"/>
          </rPr>
          <t xml:space="preserve">
Note manual entry. 5/17/11</t>
        </r>
      </text>
    </comment>
    <comment ref="O32" authorId="0">
      <text>
        <r>
          <rPr>
            <b/>
            <sz val="8"/>
            <color indexed="81"/>
            <rFont val="Tahoma"/>
            <family val="2"/>
          </rPr>
          <t>mperry:</t>
        </r>
        <r>
          <rPr>
            <sz val="8"/>
            <color indexed="81"/>
            <rFont val="Tahoma"/>
            <family val="2"/>
          </rPr>
          <t xml:space="preserve">
Note manual entry. 5/17/11</t>
        </r>
      </text>
    </comment>
    <comment ref="P32" authorId="0">
      <text>
        <r>
          <rPr>
            <b/>
            <sz val="8"/>
            <color indexed="81"/>
            <rFont val="Tahoma"/>
            <family val="2"/>
          </rPr>
          <t>mperry:</t>
        </r>
        <r>
          <rPr>
            <sz val="8"/>
            <color indexed="81"/>
            <rFont val="Tahoma"/>
            <family val="2"/>
          </rPr>
          <t xml:space="preserve">
Note manual entry. 5/17/11</t>
        </r>
      </text>
    </comment>
    <comment ref="Q32" authorId="0">
      <text>
        <r>
          <rPr>
            <b/>
            <sz val="8"/>
            <color indexed="81"/>
            <rFont val="Tahoma"/>
            <family val="2"/>
          </rPr>
          <t>mperry:</t>
        </r>
        <r>
          <rPr>
            <sz val="8"/>
            <color indexed="81"/>
            <rFont val="Tahoma"/>
            <family val="2"/>
          </rPr>
          <t xml:space="preserve">
Note manual entry. 5/17/11</t>
        </r>
      </text>
    </comment>
    <comment ref="R32" authorId="0">
      <text>
        <r>
          <rPr>
            <b/>
            <sz val="8"/>
            <color indexed="81"/>
            <rFont val="Tahoma"/>
            <family val="2"/>
          </rPr>
          <t>mperry:</t>
        </r>
        <r>
          <rPr>
            <sz val="8"/>
            <color indexed="81"/>
            <rFont val="Tahoma"/>
            <family val="2"/>
          </rPr>
          <t xml:space="preserve">
Note manual entry. 5/17/11</t>
        </r>
      </text>
    </comment>
    <comment ref="S32" authorId="0">
      <text>
        <r>
          <rPr>
            <b/>
            <sz val="8"/>
            <color indexed="81"/>
            <rFont val="Tahoma"/>
            <family val="2"/>
          </rPr>
          <t>mperry:</t>
        </r>
        <r>
          <rPr>
            <sz val="8"/>
            <color indexed="81"/>
            <rFont val="Tahoma"/>
            <family val="2"/>
          </rPr>
          <t xml:space="preserve">
Note manual entry. 5/17/11</t>
        </r>
      </text>
    </comment>
    <comment ref="T32" authorId="0">
      <text>
        <r>
          <rPr>
            <b/>
            <sz val="8"/>
            <color indexed="81"/>
            <rFont val="Tahoma"/>
            <family val="2"/>
          </rPr>
          <t>mperry:</t>
        </r>
        <r>
          <rPr>
            <sz val="8"/>
            <color indexed="81"/>
            <rFont val="Tahoma"/>
            <family val="2"/>
          </rPr>
          <t xml:space="preserve">
Note manual entry. 5/17/11</t>
        </r>
      </text>
    </comment>
    <comment ref="U32" authorId="0">
      <text>
        <r>
          <rPr>
            <b/>
            <sz val="8"/>
            <color indexed="81"/>
            <rFont val="Tahoma"/>
            <family val="2"/>
          </rPr>
          <t>mperry:</t>
        </r>
        <r>
          <rPr>
            <sz val="8"/>
            <color indexed="81"/>
            <rFont val="Tahoma"/>
            <family val="2"/>
          </rPr>
          <t xml:space="preserve">
Note manual entry. 5/17/11</t>
        </r>
      </text>
    </comment>
    <comment ref="V32" authorId="0">
      <text>
        <r>
          <rPr>
            <b/>
            <sz val="8"/>
            <color indexed="81"/>
            <rFont val="Tahoma"/>
            <family val="2"/>
          </rPr>
          <t>mperry:</t>
        </r>
        <r>
          <rPr>
            <sz val="8"/>
            <color indexed="81"/>
            <rFont val="Tahoma"/>
            <family val="2"/>
          </rPr>
          <t xml:space="preserve">
Note manual entry. 5/17/11</t>
        </r>
      </text>
    </comment>
    <comment ref="G33" authorId="0">
      <text>
        <r>
          <rPr>
            <b/>
            <sz val="8"/>
            <color indexed="81"/>
            <rFont val="Tahoma"/>
            <family val="2"/>
          </rPr>
          <t>mperry:</t>
        </r>
        <r>
          <rPr>
            <sz val="8"/>
            <color indexed="81"/>
            <rFont val="Tahoma"/>
            <family val="2"/>
          </rPr>
          <t xml:space="preserve">
Note manual entry. 5/17/11</t>
        </r>
      </text>
    </comment>
    <comment ref="H33" authorId="0">
      <text>
        <r>
          <rPr>
            <b/>
            <sz val="8"/>
            <color indexed="81"/>
            <rFont val="Tahoma"/>
            <family val="2"/>
          </rPr>
          <t>mperry:</t>
        </r>
        <r>
          <rPr>
            <sz val="8"/>
            <color indexed="81"/>
            <rFont val="Tahoma"/>
            <family val="2"/>
          </rPr>
          <t xml:space="preserve">
Note manual entry. 5/17/11</t>
        </r>
      </text>
    </comment>
    <comment ref="I33" authorId="0">
      <text>
        <r>
          <rPr>
            <b/>
            <sz val="8"/>
            <color indexed="81"/>
            <rFont val="Tahoma"/>
            <family val="2"/>
          </rPr>
          <t>mperry:</t>
        </r>
        <r>
          <rPr>
            <sz val="8"/>
            <color indexed="81"/>
            <rFont val="Tahoma"/>
            <family val="2"/>
          </rPr>
          <t xml:space="preserve">
Note manual entry. 5/17/11</t>
        </r>
      </text>
    </comment>
    <comment ref="J33" authorId="0">
      <text>
        <r>
          <rPr>
            <b/>
            <sz val="8"/>
            <color indexed="81"/>
            <rFont val="Tahoma"/>
            <family val="2"/>
          </rPr>
          <t>mperry:</t>
        </r>
        <r>
          <rPr>
            <sz val="8"/>
            <color indexed="81"/>
            <rFont val="Tahoma"/>
            <family val="2"/>
          </rPr>
          <t xml:space="preserve">
Note manual entry. 5/17/11</t>
        </r>
      </text>
    </comment>
    <comment ref="Q33" authorId="0">
      <text>
        <r>
          <rPr>
            <b/>
            <sz val="8"/>
            <color indexed="81"/>
            <rFont val="Tahoma"/>
            <family val="2"/>
          </rPr>
          <t>mperry:</t>
        </r>
        <r>
          <rPr>
            <sz val="8"/>
            <color indexed="81"/>
            <rFont val="Tahoma"/>
            <family val="2"/>
          </rPr>
          <t xml:space="preserve">
Note manual entry. 5/17/11</t>
        </r>
      </text>
    </comment>
    <comment ref="R33" authorId="0">
      <text>
        <r>
          <rPr>
            <b/>
            <sz val="8"/>
            <color indexed="81"/>
            <rFont val="Tahoma"/>
            <family val="2"/>
          </rPr>
          <t>mperry:</t>
        </r>
        <r>
          <rPr>
            <sz val="8"/>
            <color indexed="81"/>
            <rFont val="Tahoma"/>
            <family val="2"/>
          </rPr>
          <t xml:space="preserve">
Note manual entry. 5/17/11</t>
        </r>
      </text>
    </comment>
    <comment ref="S33" authorId="0">
      <text>
        <r>
          <rPr>
            <b/>
            <sz val="8"/>
            <color indexed="81"/>
            <rFont val="Tahoma"/>
            <family val="2"/>
          </rPr>
          <t>mperry:</t>
        </r>
        <r>
          <rPr>
            <sz val="8"/>
            <color indexed="81"/>
            <rFont val="Tahoma"/>
            <family val="2"/>
          </rPr>
          <t xml:space="preserve">
Note manual entry. 5/17/11</t>
        </r>
      </text>
    </comment>
    <comment ref="T33" authorId="0">
      <text>
        <r>
          <rPr>
            <b/>
            <sz val="8"/>
            <color indexed="81"/>
            <rFont val="Tahoma"/>
            <family val="2"/>
          </rPr>
          <t>mperry:</t>
        </r>
        <r>
          <rPr>
            <sz val="8"/>
            <color indexed="81"/>
            <rFont val="Tahoma"/>
            <family val="2"/>
          </rPr>
          <t xml:space="preserve">
Note manual entry. 5/17/11</t>
        </r>
      </text>
    </comment>
    <comment ref="I35" authorId="0">
      <text>
        <r>
          <rPr>
            <b/>
            <sz val="8"/>
            <color indexed="81"/>
            <rFont val="Tahoma"/>
            <family val="2"/>
          </rPr>
          <t>mperry:</t>
        </r>
        <r>
          <rPr>
            <sz val="8"/>
            <color indexed="81"/>
            <rFont val="Tahoma"/>
            <family val="2"/>
          </rPr>
          <t xml:space="preserve">
Note manual entry. 5/17/11</t>
        </r>
      </text>
    </comment>
    <comment ref="J35" authorId="0">
      <text>
        <r>
          <rPr>
            <b/>
            <sz val="8"/>
            <color indexed="81"/>
            <rFont val="Tahoma"/>
            <family val="2"/>
          </rPr>
          <t>mperry:</t>
        </r>
        <r>
          <rPr>
            <sz val="8"/>
            <color indexed="81"/>
            <rFont val="Tahoma"/>
            <family val="2"/>
          </rPr>
          <t xml:space="preserve">
Note manual entry. 5/17/11</t>
        </r>
      </text>
    </comment>
    <comment ref="K35" authorId="0">
      <text>
        <r>
          <rPr>
            <b/>
            <sz val="8"/>
            <color indexed="81"/>
            <rFont val="Tahoma"/>
            <family val="2"/>
          </rPr>
          <t>mperry:</t>
        </r>
        <r>
          <rPr>
            <sz val="8"/>
            <color indexed="81"/>
            <rFont val="Tahoma"/>
            <family val="2"/>
          </rPr>
          <t xml:space="preserve">
Note manual entry. 5/17/11</t>
        </r>
      </text>
    </comment>
    <comment ref="L35" authorId="0">
      <text>
        <r>
          <rPr>
            <b/>
            <sz val="8"/>
            <color indexed="81"/>
            <rFont val="Tahoma"/>
            <family val="2"/>
          </rPr>
          <t>mperry:</t>
        </r>
        <r>
          <rPr>
            <sz val="8"/>
            <color indexed="81"/>
            <rFont val="Tahoma"/>
            <family val="2"/>
          </rPr>
          <t xml:space="preserve">
Note manual entry. 5/17/11</t>
        </r>
      </text>
    </comment>
    <comment ref="Q35" authorId="0">
      <text>
        <r>
          <rPr>
            <b/>
            <sz val="8"/>
            <color indexed="81"/>
            <rFont val="Tahoma"/>
            <family val="2"/>
          </rPr>
          <t>mperry:</t>
        </r>
        <r>
          <rPr>
            <sz val="8"/>
            <color indexed="81"/>
            <rFont val="Tahoma"/>
            <family val="2"/>
          </rPr>
          <t xml:space="preserve">
Note manual entry. 5/17/11</t>
        </r>
      </text>
    </comment>
    <comment ref="R35" authorId="0">
      <text>
        <r>
          <rPr>
            <b/>
            <sz val="8"/>
            <color indexed="81"/>
            <rFont val="Tahoma"/>
            <family val="2"/>
          </rPr>
          <t>mperry:</t>
        </r>
        <r>
          <rPr>
            <sz val="8"/>
            <color indexed="81"/>
            <rFont val="Tahoma"/>
            <family val="2"/>
          </rPr>
          <t xml:space="preserve">
Note manual entry. 5/17/11</t>
        </r>
      </text>
    </comment>
    <comment ref="G36" authorId="0">
      <text>
        <r>
          <rPr>
            <b/>
            <sz val="8"/>
            <color indexed="81"/>
            <rFont val="Tahoma"/>
            <family val="2"/>
          </rPr>
          <t>mperry:</t>
        </r>
        <r>
          <rPr>
            <sz val="8"/>
            <color indexed="81"/>
            <rFont val="Tahoma"/>
            <family val="2"/>
          </rPr>
          <t xml:space="preserve">
Note manual entry. 5/17/11</t>
        </r>
      </text>
    </comment>
    <comment ref="H36" authorId="0">
      <text>
        <r>
          <rPr>
            <b/>
            <sz val="8"/>
            <color indexed="81"/>
            <rFont val="Tahoma"/>
            <family val="2"/>
          </rPr>
          <t>mperry:</t>
        </r>
        <r>
          <rPr>
            <sz val="8"/>
            <color indexed="81"/>
            <rFont val="Tahoma"/>
            <family val="2"/>
          </rPr>
          <t xml:space="preserve">
Note manual entry. 5/17/11</t>
        </r>
      </text>
    </comment>
    <comment ref="I36" authorId="0">
      <text>
        <r>
          <rPr>
            <b/>
            <sz val="8"/>
            <color indexed="81"/>
            <rFont val="Tahoma"/>
            <family val="2"/>
          </rPr>
          <t>mperry:</t>
        </r>
        <r>
          <rPr>
            <sz val="8"/>
            <color indexed="81"/>
            <rFont val="Tahoma"/>
            <family val="2"/>
          </rPr>
          <t xml:space="preserve">
Note manual entry. 5/17/11</t>
        </r>
      </text>
    </comment>
    <comment ref="J36" authorId="0">
      <text>
        <r>
          <rPr>
            <b/>
            <sz val="8"/>
            <color indexed="81"/>
            <rFont val="Tahoma"/>
            <family val="2"/>
          </rPr>
          <t>mperry:</t>
        </r>
        <r>
          <rPr>
            <sz val="8"/>
            <color indexed="81"/>
            <rFont val="Tahoma"/>
            <family val="2"/>
          </rPr>
          <t xml:space="preserve">
Note manual entry. 5/17/11</t>
        </r>
      </text>
    </comment>
    <comment ref="K36" authorId="0">
      <text>
        <r>
          <rPr>
            <b/>
            <sz val="8"/>
            <color indexed="81"/>
            <rFont val="Tahoma"/>
            <family val="2"/>
          </rPr>
          <t>mperry:</t>
        </r>
        <r>
          <rPr>
            <sz val="8"/>
            <color indexed="81"/>
            <rFont val="Tahoma"/>
            <family val="2"/>
          </rPr>
          <t xml:space="preserve">
Note manual entry. 5/17/11</t>
        </r>
      </text>
    </comment>
    <comment ref="L36" authorId="0">
      <text>
        <r>
          <rPr>
            <b/>
            <sz val="8"/>
            <color indexed="81"/>
            <rFont val="Tahoma"/>
            <family val="2"/>
          </rPr>
          <t>mperry:</t>
        </r>
        <r>
          <rPr>
            <sz val="8"/>
            <color indexed="81"/>
            <rFont val="Tahoma"/>
            <family val="2"/>
          </rPr>
          <t xml:space="preserve">
Note manual entry. 5/17/11</t>
        </r>
      </text>
    </comment>
    <comment ref="O36" authorId="0">
      <text>
        <r>
          <rPr>
            <b/>
            <sz val="8"/>
            <color indexed="81"/>
            <rFont val="Tahoma"/>
            <family val="2"/>
          </rPr>
          <t>mperry:</t>
        </r>
        <r>
          <rPr>
            <sz val="8"/>
            <color indexed="81"/>
            <rFont val="Tahoma"/>
            <family val="2"/>
          </rPr>
          <t xml:space="preserve">
Note manual entry. 5/17/11</t>
        </r>
      </text>
    </comment>
    <comment ref="P36" authorId="0">
      <text>
        <r>
          <rPr>
            <b/>
            <sz val="8"/>
            <color indexed="81"/>
            <rFont val="Tahoma"/>
            <family val="2"/>
          </rPr>
          <t>mperry:</t>
        </r>
        <r>
          <rPr>
            <sz val="8"/>
            <color indexed="81"/>
            <rFont val="Tahoma"/>
            <family val="2"/>
          </rPr>
          <t xml:space="preserve">
Note manual entry. 5/17/11</t>
        </r>
      </text>
    </comment>
    <comment ref="Q36" authorId="0">
      <text>
        <r>
          <rPr>
            <b/>
            <sz val="8"/>
            <color indexed="81"/>
            <rFont val="Tahoma"/>
            <family val="2"/>
          </rPr>
          <t>mperry:</t>
        </r>
        <r>
          <rPr>
            <sz val="8"/>
            <color indexed="81"/>
            <rFont val="Tahoma"/>
            <family val="2"/>
          </rPr>
          <t xml:space="preserve">
Note manual entry. 5/17/11</t>
        </r>
      </text>
    </comment>
    <comment ref="R36" authorId="0">
      <text>
        <r>
          <rPr>
            <b/>
            <sz val="8"/>
            <color indexed="81"/>
            <rFont val="Tahoma"/>
            <family val="2"/>
          </rPr>
          <t>mperry:</t>
        </r>
        <r>
          <rPr>
            <sz val="8"/>
            <color indexed="81"/>
            <rFont val="Tahoma"/>
            <family val="2"/>
          </rPr>
          <t xml:space="preserve">
Note manual entry. 5/17/11</t>
        </r>
      </text>
    </comment>
    <comment ref="S36" authorId="0">
      <text>
        <r>
          <rPr>
            <b/>
            <sz val="8"/>
            <color indexed="81"/>
            <rFont val="Tahoma"/>
            <family val="2"/>
          </rPr>
          <t>mperry:</t>
        </r>
        <r>
          <rPr>
            <sz val="8"/>
            <color indexed="81"/>
            <rFont val="Tahoma"/>
            <family val="2"/>
          </rPr>
          <t xml:space="preserve">
Note manual entry. 5/17/11</t>
        </r>
      </text>
    </comment>
    <comment ref="T36" authorId="0">
      <text>
        <r>
          <rPr>
            <b/>
            <sz val="8"/>
            <color indexed="81"/>
            <rFont val="Tahoma"/>
            <family val="2"/>
          </rPr>
          <t>mperry:</t>
        </r>
        <r>
          <rPr>
            <sz val="8"/>
            <color indexed="81"/>
            <rFont val="Tahoma"/>
            <family val="2"/>
          </rPr>
          <t xml:space="preserve">
Note manual entry. 5/17/11</t>
        </r>
      </text>
    </comment>
    <comment ref="E37" authorId="0">
      <text>
        <r>
          <rPr>
            <b/>
            <sz val="8"/>
            <color indexed="81"/>
            <rFont val="Tahoma"/>
            <family val="2"/>
          </rPr>
          <t>mperry:</t>
        </r>
        <r>
          <rPr>
            <sz val="8"/>
            <color indexed="81"/>
            <rFont val="Tahoma"/>
            <family val="2"/>
          </rPr>
          <t xml:space="preserve">
Note manual entry. 5/17/11</t>
        </r>
      </text>
    </comment>
    <comment ref="F37" authorId="0">
      <text>
        <r>
          <rPr>
            <b/>
            <sz val="8"/>
            <color indexed="81"/>
            <rFont val="Tahoma"/>
            <family val="2"/>
          </rPr>
          <t>mperry:</t>
        </r>
        <r>
          <rPr>
            <sz val="8"/>
            <color indexed="81"/>
            <rFont val="Tahoma"/>
            <family val="2"/>
          </rPr>
          <t xml:space="preserve">
Note manual entry. 5/17/11</t>
        </r>
      </text>
    </comment>
    <comment ref="G37" authorId="0">
      <text>
        <r>
          <rPr>
            <b/>
            <sz val="8"/>
            <color indexed="81"/>
            <rFont val="Tahoma"/>
            <family val="2"/>
          </rPr>
          <t>mperry:</t>
        </r>
        <r>
          <rPr>
            <sz val="8"/>
            <color indexed="81"/>
            <rFont val="Tahoma"/>
            <family val="2"/>
          </rPr>
          <t xml:space="preserve">
Note manual entry. 5/17/11</t>
        </r>
      </text>
    </comment>
    <comment ref="H37" authorId="0">
      <text>
        <r>
          <rPr>
            <b/>
            <sz val="8"/>
            <color indexed="81"/>
            <rFont val="Tahoma"/>
            <family val="2"/>
          </rPr>
          <t>mperry:</t>
        </r>
        <r>
          <rPr>
            <sz val="8"/>
            <color indexed="81"/>
            <rFont val="Tahoma"/>
            <family val="2"/>
          </rPr>
          <t xml:space="preserve">
Note manual entry. 5/17/11</t>
        </r>
      </text>
    </comment>
    <comment ref="I37" authorId="0">
      <text>
        <r>
          <rPr>
            <b/>
            <sz val="8"/>
            <color indexed="81"/>
            <rFont val="Tahoma"/>
            <family val="2"/>
          </rPr>
          <t>mperry:</t>
        </r>
        <r>
          <rPr>
            <sz val="8"/>
            <color indexed="81"/>
            <rFont val="Tahoma"/>
            <family val="2"/>
          </rPr>
          <t xml:space="preserve">
Note manual entry. 5/17/11</t>
        </r>
      </text>
    </comment>
    <comment ref="J37" authorId="0">
      <text>
        <r>
          <rPr>
            <b/>
            <sz val="8"/>
            <color indexed="81"/>
            <rFont val="Tahoma"/>
            <family val="2"/>
          </rPr>
          <t>mperry:</t>
        </r>
        <r>
          <rPr>
            <sz val="8"/>
            <color indexed="81"/>
            <rFont val="Tahoma"/>
            <family val="2"/>
          </rPr>
          <t xml:space="preserve">
Note manual entry. 5/17/11</t>
        </r>
      </text>
    </comment>
    <comment ref="K37" authorId="0">
      <text>
        <r>
          <rPr>
            <b/>
            <sz val="8"/>
            <color indexed="81"/>
            <rFont val="Tahoma"/>
            <family val="2"/>
          </rPr>
          <t>mperry:</t>
        </r>
        <r>
          <rPr>
            <sz val="8"/>
            <color indexed="81"/>
            <rFont val="Tahoma"/>
            <family val="2"/>
          </rPr>
          <t xml:space="preserve">
Note manual entry. 5/17/11</t>
        </r>
      </text>
    </comment>
    <comment ref="L37" authorId="0">
      <text>
        <r>
          <rPr>
            <b/>
            <sz val="8"/>
            <color indexed="81"/>
            <rFont val="Tahoma"/>
            <family val="2"/>
          </rPr>
          <t>mperry:</t>
        </r>
        <r>
          <rPr>
            <sz val="8"/>
            <color indexed="81"/>
            <rFont val="Tahoma"/>
            <family val="2"/>
          </rPr>
          <t xml:space="preserve">
Note manual entry. 5/17/11</t>
        </r>
      </text>
    </comment>
    <comment ref="Q37" authorId="0">
      <text>
        <r>
          <rPr>
            <b/>
            <sz val="8"/>
            <color indexed="81"/>
            <rFont val="Tahoma"/>
            <family val="2"/>
          </rPr>
          <t>mperry:</t>
        </r>
        <r>
          <rPr>
            <sz val="8"/>
            <color indexed="81"/>
            <rFont val="Tahoma"/>
            <family val="2"/>
          </rPr>
          <t xml:space="preserve">
Note manual entry. 5/17/11</t>
        </r>
      </text>
    </comment>
    <comment ref="R37" authorId="0">
      <text>
        <r>
          <rPr>
            <b/>
            <sz val="8"/>
            <color indexed="81"/>
            <rFont val="Tahoma"/>
            <family val="2"/>
          </rPr>
          <t>mperry:</t>
        </r>
        <r>
          <rPr>
            <sz val="8"/>
            <color indexed="81"/>
            <rFont val="Tahoma"/>
            <family val="2"/>
          </rPr>
          <t xml:space="preserve">
Note manual entry. 5/17/11</t>
        </r>
      </text>
    </comment>
    <comment ref="S37" authorId="0">
      <text>
        <r>
          <rPr>
            <b/>
            <sz val="8"/>
            <color indexed="81"/>
            <rFont val="Tahoma"/>
            <family val="2"/>
          </rPr>
          <t>mperry:</t>
        </r>
        <r>
          <rPr>
            <sz val="8"/>
            <color indexed="81"/>
            <rFont val="Tahoma"/>
            <family val="2"/>
          </rPr>
          <t xml:space="preserve">
Note manual entry. 5/17/11</t>
        </r>
      </text>
    </comment>
    <comment ref="T37" authorId="0">
      <text>
        <r>
          <rPr>
            <b/>
            <sz val="8"/>
            <color indexed="81"/>
            <rFont val="Tahoma"/>
            <family val="2"/>
          </rPr>
          <t>mperry:</t>
        </r>
        <r>
          <rPr>
            <sz val="8"/>
            <color indexed="81"/>
            <rFont val="Tahoma"/>
            <family val="2"/>
          </rPr>
          <t xml:space="preserve">
Note manual entry. 5/17/11</t>
        </r>
      </text>
    </comment>
    <comment ref="U37" authorId="0">
      <text>
        <r>
          <rPr>
            <b/>
            <sz val="8"/>
            <color indexed="81"/>
            <rFont val="Tahoma"/>
            <family val="2"/>
          </rPr>
          <t>mperry:</t>
        </r>
        <r>
          <rPr>
            <sz val="8"/>
            <color indexed="81"/>
            <rFont val="Tahoma"/>
            <family val="2"/>
          </rPr>
          <t xml:space="preserve">
Note manual entry. 5/17/11</t>
        </r>
      </text>
    </comment>
    <comment ref="V37" authorId="0">
      <text>
        <r>
          <rPr>
            <b/>
            <sz val="8"/>
            <color indexed="81"/>
            <rFont val="Tahoma"/>
            <family val="2"/>
          </rPr>
          <t>mperry:</t>
        </r>
        <r>
          <rPr>
            <sz val="8"/>
            <color indexed="81"/>
            <rFont val="Tahoma"/>
            <family val="2"/>
          </rPr>
          <t xml:space="preserve">
Note manual entry. 5/17/11</t>
        </r>
      </text>
    </comment>
    <comment ref="E38" authorId="0">
      <text>
        <r>
          <rPr>
            <b/>
            <sz val="8"/>
            <color indexed="81"/>
            <rFont val="Tahoma"/>
            <family val="2"/>
          </rPr>
          <t>mperry:</t>
        </r>
        <r>
          <rPr>
            <sz val="8"/>
            <color indexed="81"/>
            <rFont val="Tahoma"/>
            <family val="2"/>
          </rPr>
          <t xml:space="preserve">
Note manual entry. 5/17/11</t>
        </r>
      </text>
    </comment>
    <comment ref="F38" authorId="0">
      <text>
        <r>
          <rPr>
            <b/>
            <sz val="8"/>
            <color indexed="81"/>
            <rFont val="Tahoma"/>
            <family val="2"/>
          </rPr>
          <t>mperry:</t>
        </r>
        <r>
          <rPr>
            <sz val="8"/>
            <color indexed="81"/>
            <rFont val="Tahoma"/>
            <family val="2"/>
          </rPr>
          <t xml:space="preserve">
Note manual entry. 5/17/11</t>
        </r>
      </text>
    </comment>
    <comment ref="G38" authorId="0">
      <text>
        <r>
          <rPr>
            <b/>
            <sz val="8"/>
            <color indexed="81"/>
            <rFont val="Tahoma"/>
            <family val="2"/>
          </rPr>
          <t>mperry:</t>
        </r>
        <r>
          <rPr>
            <sz val="8"/>
            <color indexed="81"/>
            <rFont val="Tahoma"/>
            <family val="2"/>
          </rPr>
          <t xml:space="preserve">
Note manual entry. 5/17/11</t>
        </r>
      </text>
    </comment>
    <comment ref="H38" authorId="0">
      <text>
        <r>
          <rPr>
            <b/>
            <sz val="8"/>
            <color indexed="81"/>
            <rFont val="Tahoma"/>
            <family val="2"/>
          </rPr>
          <t>mperry:</t>
        </r>
        <r>
          <rPr>
            <sz val="8"/>
            <color indexed="81"/>
            <rFont val="Tahoma"/>
            <family val="2"/>
          </rPr>
          <t xml:space="preserve">
Note manual entry. 5/17/11</t>
        </r>
      </text>
    </comment>
    <comment ref="I38" authorId="0">
      <text>
        <r>
          <rPr>
            <b/>
            <sz val="8"/>
            <color indexed="81"/>
            <rFont val="Tahoma"/>
            <family val="2"/>
          </rPr>
          <t>mperry:</t>
        </r>
        <r>
          <rPr>
            <sz val="8"/>
            <color indexed="81"/>
            <rFont val="Tahoma"/>
            <family val="2"/>
          </rPr>
          <t xml:space="preserve">
Note manual entry. 5/17/11</t>
        </r>
      </text>
    </comment>
    <comment ref="J38" authorId="0">
      <text>
        <r>
          <rPr>
            <b/>
            <sz val="8"/>
            <color indexed="81"/>
            <rFont val="Tahoma"/>
            <family val="2"/>
          </rPr>
          <t>mperry:</t>
        </r>
        <r>
          <rPr>
            <sz val="8"/>
            <color indexed="81"/>
            <rFont val="Tahoma"/>
            <family val="2"/>
          </rPr>
          <t xml:space="preserve">
Note manual entry. 5/17/11</t>
        </r>
      </text>
    </comment>
    <comment ref="K38" authorId="0">
      <text>
        <r>
          <rPr>
            <b/>
            <sz val="8"/>
            <color indexed="81"/>
            <rFont val="Tahoma"/>
            <family val="2"/>
          </rPr>
          <t>mperry:</t>
        </r>
        <r>
          <rPr>
            <sz val="8"/>
            <color indexed="81"/>
            <rFont val="Tahoma"/>
            <family val="2"/>
          </rPr>
          <t xml:space="preserve">
Note manual entry. 5/17/11</t>
        </r>
      </text>
    </comment>
    <comment ref="L38" authorId="0">
      <text>
        <r>
          <rPr>
            <b/>
            <sz val="8"/>
            <color indexed="81"/>
            <rFont val="Tahoma"/>
            <family val="2"/>
          </rPr>
          <t>mperry:</t>
        </r>
        <r>
          <rPr>
            <sz val="8"/>
            <color indexed="81"/>
            <rFont val="Tahoma"/>
            <family val="2"/>
          </rPr>
          <t xml:space="preserve">
Note manual entry. 5/17/11</t>
        </r>
      </text>
    </comment>
    <comment ref="Q38" authorId="0">
      <text>
        <r>
          <rPr>
            <b/>
            <sz val="8"/>
            <color indexed="81"/>
            <rFont val="Tahoma"/>
            <family val="2"/>
          </rPr>
          <t>mperry:</t>
        </r>
        <r>
          <rPr>
            <sz val="8"/>
            <color indexed="81"/>
            <rFont val="Tahoma"/>
            <family val="2"/>
          </rPr>
          <t xml:space="preserve">
Note manual entry. 5/17/11</t>
        </r>
      </text>
    </comment>
    <comment ref="R38" authorId="0">
      <text>
        <r>
          <rPr>
            <b/>
            <sz val="8"/>
            <color indexed="81"/>
            <rFont val="Tahoma"/>
            <family val="2"/>
          </rPr>
          <t>mperry:</t>
        </r>
        <r>
          <rPr>
            <sz val="8"/>
            <color indexed="81"/>
            <rFont val="Tahoma"/>
            <family val="2"/>
          </rPr>
          <t xml:space="preserve">
Note manual entry. 5/17/11</t>
        </r>
      </text>
    </comment>
    <comment ref="S38" authorId="0">
      <text>
        <r>
          <rPr>
            <b/>
            <sz val="8"/>
            <color indexed="81"/>
            <rFont val="Tahoma"/>
            <family val="2"/>
          </rPr>
          <t>mperry:</t>
        </r>
        <r>
          <rPr>
            <sz val="8"/>
            <color indexed="81"/>
            <rFont val="Tahoma"/>
            <family val="2"/>
          </rPr>
          <t xml:space="preserve">
Note manual entry. 5/17/11</t>
        </r>
      </text>
    </comment>
    <comment ref="T38" authorId="0">
      <text>
        <r>
          <rPr>
            <b/>
            <sz val="8"/>
            <color indexed="81"/>
            <rFont val="Tahoma"/>
            <family val="2"/>
          </rPr>
          <t>mperry:</t>
        </r>
        <r>
          <rPr>
            <sz val="8"/>
            <color indexed="81"/>
            <rFont val="Tahoma"/>
            <family val="2"/>
          </rPr>
          <t xml:space="preserve">
Note manual entry. 5/17/11</t>
        </r>
      </text>
    </comment>
    <comment ref="U38" authorId="0">
      <text>
        <r>
          <rPr>
            <b/>
            <sz val="8"/>
            <color indexed="81"/>
            <rFont val="Tahoma"/>
            <family val="2"/>
          </rPr>
          <t>mperry:</t>
        </r>
        <r>
          <rPr>
            <sz val="8"/>
            <color indexed="81"/>
            <rFont val="Tahoma"/>
            <family val="2"/>
          </rPr>
          <t xml:space="preserve">
Note manual entry. 5/17/11</t>
        </r>
      </text>
    </comment>
    <comment ref="V38" authorId="0">
      <text>
        <r>
          <rPr>
            <b/>
            <sz val="8"/>
            <color indexed="81"/>
            <rFont val="Tahoma"/>
            <family val="2"/>
          </rPr>
          <t>mperry:</t>
        </r>
        <r>
          <rPr>
            <sz val="8"/>
            <color indexed="81"/>
            <rFont val="Tahoma"/>
            <family val="2"/>
          </rPr>
          <t xml:space="preserve">
Note manual entry. 5/17/11</t>
        </r>
      </text>
    </comment>
    <comment ref="H39" authorId="0">
      <text>
        <r>
          <rPr>
            <b/>
            <sz val="8"/>
            <color indexed="81"/>
            <rFont val="Tahoma"/>
            <family val="2"/>
          </rPr>
          <t>mperry:</t>
        </r>
        <r>
          <rPr>
            <sz val="8"/>
            <color indexed="81"/>
            <rFont val="Tahoma"/>
            <family val="2"/>
          </rPr>
          <t xml:space="preserve">
Changed formula to remove "divide by 0" error.  5/17/11
</t>
        </r>
      </text>
    </comment>
    <comment ref="I39" authorId="0">
      <text>
        <r>
          <rPr>
            <b/>
            <sz val="8"/>
            <color indexed="81"/>
            <rFont val="Tahoma"/>
            <family val="2"/>
          </rPr>
          <t>mperry:</t>
        </r>
        <r>
          <rPr>
            <sz val="8"/>
            <color indexed="81"/>
            <rFont val="Tahoma"/>
            <family val="2"/>
          </rPr>
          <t xml:space="preserve">
Note manual entry. 5/17/11</t>
        </r>
      </text>
    </comment>
    <comment ref="J39" authorId="0">
      <text>
        <r>
          <rPr>
            <b/>
            <sz val="8"/>
            <color indexed="81"/>
            <rFont val="Tahoma"/>
            <family val="2"/>
          </rPr>
          <t>mperry:</t>
        </r>
        <r>
          <rPr>
            <sz val="8"/>
            <color indexed="81"/>
            <rFont val="Tahoma"/>
            <family val="2"/>
          </rPr>
          <t xml:space="preserve">
Note manual entry. 5/17/11</t>
        </r>
      </text>
    </comment>
    <comment ref="K39" authorId="0">
      <text>
        <r>
          <rPr>
            <b/>
            <sz val="8"/>
            <color indexed="81"/>
            <rFont val="Tahoma"/>
            <family val="2"/>
          </rPr>
          <t>mperry:</t>
        </r>
        <r>
          <rPr>
            <sz val="8"/>
            <color indexed="81"/>
            <rFont val="Tahoma"/>
            <family val="2"/>
          </rPr>
          <t xml:space="preserve">
Note manual entry. 5/17/11</t>
        </r>
      </text>
    </comment>
    <comment ref="L39" authorId="0">
      <text>
        <r>
          <rPr>
            <b/>
            <sz val="8"/>
            <color indexed="81"/>
            <rFont val="Tahoma"/>
            <family val="2"/>
          </rPr>
          <t>mperry:</t>
        </r>
        <r>
          <rPr>
            <sz val="8"/>
            <color indexed="81"/>
            <rFont val="Tahoma"/>
            <family val="2"/>
          </rPr>
          <t xml:space="preserve">
Note manual entry. 5/17/11</t>
        </r>
      </text>
    </comment>
    <comment ref="P39" authorId="0">
      <text>
        <r>
          <rPr>
            <b/>
            <sz val="8"/>
            <color indexed="81"/>
            <rFont val="Tahoma"/>
            <family val="2"/>
          </rPr>
          <t>mperry:</t>
        </r>
        <r>
          <rPr>
            <sz val="8"/>
            <color indexed="81"/>
            <rFont val="Tahoma"/>
            <family val="2"/>
          </rPr>
          <t xml:space="preserve">
Changed formula to remove "divide by 0" error.  5/17/11
</t>
        </r>
      </text>
    </comment>
    <comment ref="Q39" authorId="0">
      <text>
        <r>
          <rPr>
            <b/>
            <sz val="8"/>
            <color indexed="81"/>
            <rFont val="Tahoma"/>
            <family val="2"/>
          </rPr>
          <t>mperry:</t>
        </r>
        <r>
          <rPr>
            <sz val="8"/>
            <color indexed="81"/>
            <rFont val="Tahoma"/>
            <family val="2"/>
          </rPr>
          <t xml:space="preserve">
Note manual entry. 5/17/11</t>
        </r>
      </text>
    </comment>
    <comment ref="R39" authorId="0">
      <text>
        <r>
          <rPr>
            <b/>
            <sz val="8"/>
            <color indexed="81"/>
            <rFont val="Tahoma"/>
            <family val="2"/>
          </rPr>
          <t>mperry:</t>
        </r>
        <r>
          <rPr>
            <sz val="8"/>
            <color indexed="81"/>
            <rFont val="Tahoma"/>
            <family val="2"/>
          </rPr>
          <t xml:space="preserve">
Note manual entry. 5/17/11</t>
        </r>
      </text>
    </comment>
    <comment ref="S39" authorId="0">
      <text>
        <r>
          <rPr>
            <b/>
            <sz val="8"/>
            <color indexed="81"/>
            <rFont val="Tahoma"/>
            <family val="2"/>
          </rPr>
          <t>mperry:</t>
        </r>
        <r>
          <rPr>
            <sz val="8"/>
            <color indexed="81"/>
            <rFont val="Tahoma"/>
            <family val="2"/>
          </rPr>
          <t xml:space="preserve">
Note manual entry. 5/17/11</t>
        </r>
      </text>
    </comment>
    <comment ref="T39" authorId="0">
      <text>
        <r>
          <rPr>
            <b/>
            <sz val="8"/>
            <color indexed="81"/>
            <rFont val="Tahoma"/>
            <family val="2"/>
          </rPr>
          <t>mperry:</t>
        </r>
        <r>
          <rPr>
            <sz val="8"/>
            <color indexed="81"/>
            <rFont val="Tahoma"/>
            <family val="2"/>
          </rPr>
          <t xml:space="preserve">
Note manual entry. 5/17/11</t>
        </r>
      </text>
    </comment>
    <comment ref="U39" authorId="0">
      <text>
        <r>
          <rPr>
            <b/>
            <sz val="8"/>
            <color indexed="81"/>
            <rFont val="Tahoma"/>
            <family val="2"/>
          </rPr>
          <t>mperry:</t>
        </r>
        <r>
          <rPr>
            <sz val="8"/>
            <color indexed="81"/>
            <rFont val="Tahoma"/>
            <family val="2"/>
          </rPr>
          <t xml:space="preserve">
Note manual entry. 5/17/11</t>
        </r>
      </text>
    </comment>
    <comment ref="V39" authorId="0">
      <text>
        <r>
          <rPr>
            <b/>
            <sz val="8"/>
            <color indexed="81"/>
            <rFont val="Tahoma"/>
            <family val="2"/>
          </rPr>
          <t>mperry:</t>
        </r>
        <r>
          <rPr>
            <sz val="8"/>
            <color indexed="81"/>
            <rFont val="Tahoma"/>
            <family val="2"/>
          </rPr>
          <t xml:space="preserve">
Note manual entry. 5/17/11</t>
        </r>
      </text>
    </comment>
    <comment ref="G40" authorId="0">
      <text>
        <r>
          <rPr>
            <b/>
            <sz val="8"/>
            <color indexed="81"/>
            <rFont val="Tahoma"/>
            <family val="2"/>
          </rPr>
          <t>mperry:</t>
        </r>
        <r>
          <rPr>
            <sz val="8"/>
            <color indexed="81"/>
            <rFont val="Tahoma"/>
            <family val="2"/>
          </rPr>
          <t xml:space="preserve">
Note manual entry. 5/17/11</t>
        </r>
      </text>
    </comment>
    <comment ref="H40" authorId="0">
      <text>
        <r>
          <rPr>
            <b/>
            <sz val="8"/>
            <color indexed="81"/>
            <rFont val="Tahoma"/>
            <family val="2"/>
          </rPr>
          <t>mperry:</t>
        </r>
        <r>
          <rPr>
            <sz val="8"/>
            <color indexed="81"/>
            <rFont val="Tahoma"/>
            <family val="2"/>
          </rPr>
          <t xml:space="preserve">
Note manual entry. 5/17/11</t>
        </r>
      </text>
    </comment>
    <comment ref="I40" authorId="0">
      <text>
        <r>
          <rPr>
            <b/>
            <sz val="8"/>
            <color indexed="81"/>
            <rFont val="Tahoma"/>
            <family val="2"/>
          </rPr>
          <t>mperry:</t>
        </r>
        <r>
          <rPr>
            <sz val="8"/>
            <color indexed="81"/>
            <rFont val="Tahoma"/>
            <family val="2"/>
          </rPr>
          <t xml:space="preserve">
Note manual entry. 5/17/11</t>
        </r>
      </text>
    </comment>
    <comment ref="J40" authorId="0">
      <text>
        <r>
          <rPr>
            <b/>
            <sz val="8"/>
            <color indexed="81"/>
            <rFont val="Tahoma"/>
            <family val="2"/>
          </rPr>
          <t>mperry:</t>
        </r>
        <r>
          <rPr>
            <sz val="8"/>
            <color indexed="81"/>
            <rFont val="Tahoma"/>
            <family val="2"/>
          </rPr>
          <t xml:space="preserve">
Note manual entry. 5/17/11</t>
        </r>
      </text>
    </comment>
    <comment ref="K40" authorId="0">
      <text>
        <r>
          <rPr>
            <b/>
            <sz val="8"/>
            <color indexed="81"/>
            <rFont val="Tahoma"/>
            <family val="2"/>
          </rPr>
          <t>mperry:</t>
        </r>
        <r>
          <rPr>
            <sz val="8"/>
            <color indexed="81"/>
            <rFont val="Tahoma"/>
            <family val="2"/>
          </rPr>
          <t xml:space="preserve">
Note manual entry. 5/17/11</t>
        </r>
      </text>
    </comment>
    <comment ref="L40" authorId="0">
      <text>
        <r>
          <rPr>
            <b/>
            <sz val="8"/>
            <color indexed="81"/>
            <rFont val="Tahoma"/>
            <family val="2"/>
          </rPr>
          <t>mperry:</t>
        </r>
        <r>
          <rPr>
            <sz val="8"/>
            <color indexed="81"/>
            <rFont val="Tahoma"/>
            <family val="2"/>
          </rPr>
          <t xml:space="preserve">
Note manual entry. 5/17/11</t>
        </r>
      </text>
    </comment>
    <comment ref="Q40" authorId="0">
      <text>
        <r>
          <rPr>
            <b/>
            <sz val="8"/>
            <color indexed="81"/>
            <rFont val="Tahoma"/>
            <family val="2"/>
          </rPr>
          <t>mperry:</t>
        </r>
        <r>
          <rPr>
            <sz val="8"/>
            <color indexed="81"/>
            <rFont val="Tahoma"/>
            <family val="2"/>
          </rPr>
          <t xml:space="preserve">
Note manual entry. 5/17/11</t>
        </r>
      </text>
    </comment>
    <comment ref="R40" authorId="0">
      <text>
        <r>
          <rPr>
            <b/>
            <sz val="8"/>
            <color indexed="81"/>
            <rFont val="Tahoma"/>
            <family val="2"/>
          </rPr>
          <t>mperry:</t>
        </r>
        <r>
          <rPr>
            <sz val="8"/>
            <color indexed="81"/>
            <rFont val="Tahoma"/>
            <family val="2"/>
          </rPr>
          <t xml:space="preserve">
Note manual entry. 5/17/11</t>
        </r>
      </text>
    </comment>
    <comment ref="S40" authorId="0">
      <text>
        <r>
          <rPr>
            <b/>
            <sz val="8"/>
            <color indexed="81"/>
            <rFont val="Tahoma"/>
            <family val="2"/>
          </rPr>
          <t>mperry:</t>
        </r>
        <r>
          <rPr>
            <sz val="8"/>
            <color indexed="81"/>
            <rFont val="Tahoma"/>
            <family val="2"/>
          </rPr>
          <t xml:space="preserve">
Note manual entry. 5/17/11</t>
        </r>
      </text>
    </comment>
    <comment ref="T40" authorId="0">
      <text>
        <r>
          <rPr>
            <b/>
            <sz val="8"/>
            <color indexed="81"/>
            <rFont val="Tahoma"/>
            <family val="2"/>
          </rPr>
          <t>mperry:</t>
        </r>
        <r>
          <rPr>
            <sz val="8"/>
            <color indexed="81"/>
            <rFont val="Tahoma"/>
            <family val="2"/>
          </rPr>
          <t xml:space="preserve">
Note manual entry. 5/17/11</t>
        </r>
      </text>
    </comment>
    <comment ref="U40" authorId="0">
      <text>
        <r>
          <rPr>
            <b/>
            <sz val="8"/>
            <color indexed="81"/>
            <rFont val="Tahoma"/>
            <family val="2"/>
          </rPr>
          <t>mperry:</t>
        </r>
        <r>
          <rPr>
            <sz val="8"/>
            <color indexed="81"/>
            <rFont val="Tahoma"/>
            <family val="2"/>
          </rPr>
          <t xml:space="preserve">
Note manual entry. 5/17/11</t>
        </r>
      </text>
    </comment>
    <comment ref="V40" authorId="0">
      <text>
        <r>
          <rPr>
            <b/>
            <sz val="8"/>
            <color indexed="81"/>
            <rFont val="Tahoma"/>
            <family val="2"/>
          </rPr>
          <t>mperry:</t>
        </r>
        <r>
          <rPr>
            <sz val="8"/>
            <color indexed="81"/>
            <rFont val="Tahoma"/>
            <family val="2"/>
          </rPr>
          <t xml:space="preserve">
Note manual entry. 5/17/11</t>
        </r>
      </text>
    </comment>
    <comment ref="K41" authorId="0">
      <text>
        <r>
          <rPr>
            <b/>
            <sz val="8"/>
            <color indexed="81"/>
            <rFont val="Tahoma"/>
            <family val="2"/>
          </rPr>
          <t>mperry:</t>
        </r>
        <r>
          <rPr>
            <sz val="8"/>
            <color indexed="81"/>
            <rFont val="Tahoma"/>
            <family val="2"/>
          </rPr>
          <t xml:space="preserve">
Note manual entry. 5/17/11</t>
        </r>
      </text>
    </comment>
    <comment ref="L41" authorId="0">
      <text>
        <r>
          <rPr>
            <b/>
            <sz val="8"/>
            <color indexed="81"/>
            <rFont val="Tahoma"/>
            <family val="2"/>
          </rPr>
          <t>mperry:</t>
        </r>
        <r>
          <rPr>
            <sz val="8"/>
            <color indexed="81"/>
            <rFont val="Tahoma"/>
            <family val="2"/>
          </rPr>
          <t xml:space="preserve">
Note manual entry. 5/17/11</t>
        </r>
      </text>
    </comment>
    <comment ref="G42" authorId="0">
      <text>
        <r>
          <rPr>
            <b/>
            <sz val="8"/>
            <color indexed="81"/>
            <rFont val="Tahoma"/>
            <family val="2"/>
          </rPr>
          <t>mperry:</t>
        </r>
        <r>
          <rPr>
            <sz val="8"/>
            <color indexed="81"/>
            <rFont val="Tahoma"/>
            <family val="2"/>
          </rPr>
          <t xml:space="preserve">
Note manual entry. 5/17/11</t>
        </r>
      </text>
    </comment>
    <comment ref="H42" authorId="0">
      <text>
        <r>
          <rPr>
            <b/>
            <sz val="8"/>
            <color indexed="81"/>
            <rFont val="Tahoma"/>
            <family val="2"/>
          </rPr>
          <t>mperry:</t>
        </r>
        <r>
          <rPr>
            <sz val="8"/>
            <color indexed="81"/>
            <rFont val="Tahoma"/>
            <family val="2"/>
          </rPr>
          <t xml:space="preserve">
Note manual entry. 5/17/11</t>
        </r>
      </text>
    </comment>
    <comment ref="I42" authorId="0">
      <text>
        <r>
          <rPr>
            <b/>
            <sz val="8"/>
            <color indexed="81"/>
            <rFont val="Tahoma"/>
            <family val="2"/>
          </rPr>
          <t>mperry:</t>
        </r>
        <r>
          <rPr>
            <sz val="8"/>
            <color indexed="81"/>
            <rFont val="Tahoma"/>
            <family val="2"/>
          </rPr>
          <t xml:space="preserve">
Note manual entry. 5/17/11</t>
        </r>
      </text>
    </comment>
    <comment ref="J42" authorId="0">
      <text>
        <r>
          <rPr>
            <b/>
            <sz val="8"/>
            <color indexed="81"/>
            <rFont val="Tahoma"/>
            <family val="2"/>
          </rPr>
          <t>mperry:</t>
        </r>
        <r>
          <rPr>
            <sz val="8"/>
            <color indexed="81"/>
            <rFont val="Tahoma"/>
            <family val="2"/>
          </rPr>
          <t xml:space="preserve">
Note manual entry. 5/17/11</t>
        </r>
      </text>
    </comment>
    <comment ref="K42" authorId="0">
      <text>
        <r>
          <rPr>
            <b/>
            <sz val="8"/>
            <color indexed="81"/>
            <rFont val="Tahoma"/>
            <family val="2"/>
          </rPr>
          <t>mperry:</t>
        </r>
        <r>
          <rPr>
            <sz val="8"/>
            <color indexed="81"/>
            <rFont val="Tahoma"/>
            <family val="2"/>
          </rPr>
          <t xml:space="preserve">
Note manual entry. 5/17/11</t>
        </r>
      </text>
    </comment>
    <comment ref="L42" authorId="0">
      <text>
        <r>
          <rPr>
            <b/>
            <sz val="8"/>
            <color indexed="81"/>
            <rFont val="Tahoma"/>
            <family val="2"/>
          </rPr>
          <t>mperry:</t>
        </r>
        <r>
          <rPr>
            <sz val="8"/>
            <color indexed="81"/>
            <rFont val="Tahoma"/>
            <family val="2"/>
          </rPr>
          <t xml:space="preserve">
Note manual entry. 5/17/11</t>
        </r>
      </text>
    </comment>
    <comment ref="Q42" authorId="0">
      <text>
        <r>
          <rPr>
            <b/>
            <sz val="8"/>
            <color indexed="81"/>
            <rFont val="Tahoma"/>
            <family val="2"/>
          </rPr>
          <t>mperry:</t>
        </r>
        <r>
          <rPr>
            <sz val="8"/>
            <color indexed="81"/>
            <rFont val="Tahoma"/>
            <family val="2"/>
          </rPr>
          <t xml:space="preserve">
Note manual entry. 5/17/11</t>
        </r>
      </text>
    </comment>
    <comment ref="R42" authorId="0">
      <text>
        <r>
          <rPr>
            <b/>
            <sz val="8"/>
            <color indexed="81"/>
            <rFont val="Tahoma"/>
            <family val="2"/>
          </rPr>
          <t>mperry:</t>
        </r>
        <r>
          <rPr>
            <sz val="8"/>
            <color indexed="81"/>
            <rFont val="Tahoma"/>
            <family val="2"/>
          </rPr>
          <t xml:space="preserve">
Note manual entry. 5/17/11</t>
        </r>
      </text>
    </comment>
    <comment ref="S42" authorId="0">
      <text>
        <r>
          <rPr>
            <b/>
            <sz val="8"/>
            <color indexed="81"/>
            <rFont val="Tahoma"/>
            <family val="2"/>
          </rPr>
          <t>mperry:</t>
        </r>
        <r>
          <rPr>
            <sz val="8"/>
            <color indexed="81"/>
            <rFont val="Tahoma"/>
            <family val="2"/>
          </rPr>
          <t xml:space="preserve">
Note manual entry. 5/17/11</t>
        </r>
      </text>
    </comment>
    <comment ref="T42" authorId="0">
      <text>
        <r>
          <rPr>
            <b/>
            <sz val="8"/>
            <color indexed="81"/>
            <rFont val="Tahoma"/>
            <family val="2"/>
          </rPr>
          <t>mperry:</t>
        </r>
        <r>
          <rPr>
            <sz val="8"/>
            <color indexed="81"/>
            <rFont val="Tahoma"/>
            <family val="2"/>
          </rPr>
          <t xml:space="preserve">
Note manual entry. 5/17/11</t>
        </r>
      </text>
    </comment>
    <comment ref="V42" authorId="0">
      <text>
        <r>
          <rPr>
            <b/>
            <sz val="8"/>
            <color indexed="81"/>
            <rFont val="Tahoma"/>
            <family val="2"/>
          </rPr>
          <t>mperry:</t>
        </r>
        <r>
          <rPr>
            <sz val="8"/>
            <color indexed="81"/>
            <rFont val="Tahoma"/>
            <family val="2"/>
          </rPr>
          <t xml:space="preserve">
Changed formula to remove "divide by 0" error.  5/17/11
</t>
        </r>
      </text>
    </comment>
    <comment ref="I43" authorId="0">
      <text>
        <r>
          <rPr>
            <b/>
            <sz val="8"/>
            <color indexed="81"/>
            <rFont val="Tahoma"/>
            <family val="2"/>
          </rPr>
          <t>mperry:</t>
        </r>
        <r>
          <rPr>
            <sz val="8"/>
            <color indexed="81"/>
            <rFont val="Tahoma"/>
            <family val="2"/>
          </rPr>
          <t xml:space="preserve">
Note manual entry. 5/17/11</t>
        </r>
      </text>
    </comment>
    <comment ref="J43" authorId="0">
      <text>
        <r>
          <rPr>
            <b/>
            <sz val="8"/>
            <color indexed="81"/>
            <rFont val="Tahoma"/>
            <family val="2"/>
          </rPr>
          <t>mperry:</t>
        </r>
        <r>
          <rPr>
            <sz val="8"/>
            <color indexed="81"/>
            <rFont val="Tahoma"/>
            <family val="2"/>
          </rPr>
          <t xml:space="preserve">
Note manual entry. 5/17/11</t>
        </r>
      </text>
    </comment>
    <comment ref="K43" authorId="0">
      <text>
        <r>
          <rPr>
            <b/>
            <sz val="8"/>
            <color indexed="81"/>
            <rFont val="Tahoma"/>
            <family val="2"/>
          </rPr>
          <t>mperry:</t>
        </r>
        <r>
          <rPr>
            <sz val="8"/>
            <color indexed="81"/>
            <rFont val="Tahoma"/>
            <family val="2"/>
          </rPr>
          <t xml:space="preserve">
Note manual entry. 5/17/11</t>
        </r>
      </text>
    </comment>
    <comment ref="L43" authorId="0">
      <text>
        <r>
          <rPr>
            <b/>
            <sz val="8"/>
            <color indexed="81"/>
            <rFont val="Tahoma"/>
            <family val="2"/>
          </rPr>
          <t>mperry:</t>
        </r>
        <r>
          <rPr>
            <sz val="8"/>
            <color indexed="81"/>
            <rFont val="Tahoma"/>
            <family val="2"/>
          </rPr>
          <t xml:space="preserve">
Note manual entry. 5/17/11</t>
        </r>
      </text>
    </comment>
    <comment ref="Q43" authorId="0">
      <text>
        <r>
          <rPr>
            <b/>
            <sz val="8"/>
            <color indexed="81"/>
            <rFont val="Tahoma"/>
            <family val="2"/>
          </rPr>
          <t>mperry:</t>
        </r>
        <r>
          <rPr>
            <sz val="8"/>
            <color indexed="81"/>
            <rFont val="Tahoma"/>
            <family val="2"/>
          </rPr>
          <t xml:space="preserve">
Note manual entry. 5/17/11</t>
        </r>
      </text>
    </comment>
    <comment ref="R43" authorId="0">
      <text>
        <r>
          <rPr>
            <b/>
            <sz val="8"/>
            <color indexed="81"/>
            <rFont val="Tahoma"/>
            <family val="2"/>
          </rPr>
          <t>mperry:</t>
        </r>
        <r>
          <rPr>
            <sz val="8"/>
            <color indexed="81"/>
            <rFont val="Tahoma"/>
            <family val="2"/>
          </rPr>
          <t xml:space="preserve">
Note manual entry. 5/17/11</t>
        </r>
      </text>
    </comment>
    <comment ref="E44" authorId="0">
      <text>
        <r>
          <rPr>
            <b/>
            <sz val="8"/>
            <color indexed="81"/>
            <rFont val="Tahoma"/>
            <family val="2"/>
          </rPr>
          <t>mperry:</t>
        </r>
        <r>
          <rPr>
            <sz val="8"/>
            <color indexed="81"/>
            <rFont val="Tahoma"/>
            <family val="2"/>
          </rPr>
          <t xml:space="preserve">
Note manual entry. 5/17/11</t>
        </r>
      </text>
    </comment>
    <comment ref="F44" authorId="0">
      <text>
        <r>
          <rPr>
            <b/>
            <sz val="8"/>
            <color indexed="81"/>
            <rFont val="Tahoma"/>
            <family val="2"/>
          </rPr>
          <t>mperry:</t>
        </r>
        <r>
          <rPr>
            <sz val="8"/>
            <color indexed="81"/>
            <rFont val="Tahoma"/>
            <family val="2"/>
          </rPr>
          <t xml:space="preserve">
Note manual entry. 5/17/11</t>
        </r>
      </text>
    </comment>
    <comment ref="G44" authorId="0">
      <text>
        <r>
          <rPr>
            <b/>
            <sz val="8"/>
            <color indexed="81"/>
            <rFont val="Tahoma"/>
            <family val="2"/>
          </rPr>
          <t>mperry:</t>
        </r>
        <r>
          <rPr>
            <sz val="8"/>
            <color indexed="81"/>
            <rFont val="Tahoma"/>
            <family val="2"/>
          </rPr>
          <t xml:space="preserve">
Note manual entry. 5/17/11</t>
        </r>
      </text>
    </comment>
    <comment ref="H44" authorId="0">
      <text>
        <r>
          <rPr>
            <b/>
            <sz val="8"/>
            <color indexed="81"/>
            <rFont val="Tahoma"/>
            <family val="2"/>
          </rPr>
          <t>mperry:</t>
        </r>
        <r>
          <rPr>
            <sz val="8"/>
            <color indexed="81"/>
            <rFont val="Tahoma"/>
            <family val="2"/>
          </rPr>
          <t xml:space="preserve">
Note manual entry. 5/17/11</t>
        </r>
      </text>
    </comment>
    <comment ref="I44" authorId="0">
      <text>
        <r>
          <rPr>
            <b/>
            <sz val="8"/>
            <color indexed="81"/>
            <rFont val="Tahoma"/>
            <family val="2"/>
          </rPr>
          <t>mperry:</t>
        </r>
        <r>
          <rPr>
            <sz val="8"/>
            <color indexed="81"/>
            <rFont val="Tahoma"/>
            <family val="2"/>
          </rPr>
          <t xml:space="preserve">
Note manual entry. 5/17/11</t>
        </r>
      </text>
    </comment>
    <comment ref="J44" authorId="0">
      <text>
        <r>
          <rPr>
            <b/>
            <sz val="8"/>
            <color indexed="81"/>
            <rFont val="Tahoma"/>
            <family val="2"/>
          </rPr>
          <t>mperry:</t>
        </r>
        <r>
          <rPr>
            <sz val="8"/>
            <color indexed="81"/>
            <rFont val="Tahoma"/>
            <family val="2"/>
          </rPr>
          <t xml:space="preserve">
Note manual entry. 5/17/11</t>
        </r>
      </text>
    </comment>
    <comment ref="K44" authorId="0">
      <text>
        <r>
          <rPr>
            <b/>
            <sz val="8"/>
            <color indexed="81"/>
            <rFont val="Tahoma"/>
            <family val="2"/>
          </rPr>
          <t>mperry:</t>
        </r>
        <r>
          <rPr>
            <sz val="8"/>
            <color indexed="81"/>
            <rFont val="Tahoma"/>
            <family val="2"/>
          </rPr>
          <t xml:space="preserve">
Note manual entry. 5/17/11</t>
        </r>
      </text>
    </comment>
    <comment ref="L44" authorId="0">
      <text>
        <r>
          <rPr>
            <b/>
            <sz val="8"/>
            <color indexed="81"/>
            <rFont val="Tahoma"/>
            <family val="2"/>
          </rPr>
          <t>mperry:</t>
        </r>
        <r>
          <rPr>
            <sz val="8"/>
            <color indexed="81"/>
            <rFont val="Tahoma"/>
            <family val="2"/>
          </rPr>
          <t xml:space="preserve">
Note manual entry. 5/17/11</t>
        </r>
      </text>
    </comment>
    <comment ref="Q44" authorId="0">
      <text>
        <r>
          <rPr>
            <b/>
            <sz val="8"/>
            <color indexed="81"/>
            <rFont val="Tahoma"/>
            <family val="2"/>
          </rPr>
          <t>mperry:</t>
        </r>
        <r>
          <rPr>
            <sz val="8"/>
            <color indexed="81"/>
            <rFont val="Tahoma"/>
            <family val="2"/>
          </rPr>
          <t xml:space="preserve">
Note manual entry. 5/17/11</t>
        </r>
      </text>
    </comment>
    <comment ref="R44" authorId="0">
      <text>
        <r>
          <rPr>
            <b/>
            <sz val="8"/>
            <color indexed="81"/>
            <rFont val="Tahoma"/>
            <family val="2"/>
          </rPr>
          <t>mperry:</t>
        </r>
        <r>
          <rPr>
            <sz val="8"/>
            <color indexed="81"/>
            <rFont val="Tahoma"/>
            <family val="2"/>
          </rPr>
          <t xml:space="preserve">
Note manual entry. 5/17/11</t>
        </r>
      </text>
    </comment>
    <comment ref="S44" authorId="0">
      <text>
        <r>
          <rPr>
            <b/>
            <sz val="8"/>
            <color indexed="81"/>
            <rFont val="Tahoma"/>
            <family val="2"/>
          </rPr>
          <t>mperry:</t>
        </r>
        <r>
          <rPr>
            <sz val="8"/>
            <color indexed="81"/>
            <rFont val="Tahoma"/>
            <family val="2"/>
          </rPr>
          <t xml:space="preserve">
Note manual entry. 5/17/11</t>
        </r>
      </text>
    </comment>
    <comment ref="T44" authorId="0">
      <text>
        <r>
          <rPr>
            <b/>
            <sz val="8"/>
            <color indexed="81"/>
            <rFont val="Tahoma"/>
            <family val="2"/>
          </rPr>
          <t>mperry:</t>
        </r>
        <r>
          <rPr>
            <sz val="8"/>
            <color indexed="81"/>
            <rFont val="Tahoma"/>
            <family val="2"/>
          </rPr>
          <t xml:space="preserve">
Note manual entry. 5/17/11</t>
        </r>
      </text>
    </comment>
    <comment ref="U44" authorId="0">
      <text>
        <r>
          <rPr>
            <b/>
            <sz val="8"/>
            <color indexed="81"/>
            <rFont val="Tahoma"/>
            <family val="2"/>
          </rPr>
          <t>mperry:</t>
        </r>
        <r>
          <rPr>
            <sz val="8"/>
            <color indexed="81"/>
            <rFont val="Tahoma"/>
            <family val="2"/>
          </rPr>
          <t xml:space="preserve">
Note manual entry. 5/17/11</t>
        </r>
      </text>
    </comment>
    <comment ref="V44" authorId="0">
      <text>
        <r>
          <rPr>
            <b/>
            <sz val="8"/>
            <color indexed="81"/>
            <rFont val="Tahoma"/>
            <family val="2"/>
          </rPr>
          <t>mperry:</t>
        </r>
        <r>
          <rPr>
            <sz val="8"/>
            <color indexed="81"/>
            <rFont val="Tahoma"/>
            <family val="2"/>
          </rPr>
          <t xml:space="preserve">
Note manual entry. 5/17/11</t>
        </r>
      </text>
    </comment>
    <comment ref="I48" authorId="0">
      <text>
        <r>
          <rPr>
            <b/>
            <sz val="8"/>
            <color indexed="81"/>
            <rFont val="Tahoma"/>
            <family val="2"/>
          </rPr>
          <t>mperry:</t>
        </r>
        <r>
          <rPr>
            <sz val="8"/>
            <color indexed="81"/>
            <rFont val="Tahoma"/>
            <family val="2"/>
          </rPr>
          <t xml:space="preserve">
Note manual entry. 5/17/11</t>
        </r>
      </text>
    </comment>
    <comment ref="J48" authorId="0">
      <text>
        <r>
          <rPr>
            <b/>
            <sz val="8"/>
            <color indexed="81"/>
            <rFont val="Tahoma"/>
            <family val="2"/>
          </rPr>
          <t>mperry:</t>
        </r>
        <r>
          <rPr>
            <sz val="8"/>
            <color indexed="81"/>
            <rFont val="Tahoma"/>
            <family val="2"/>
          </rPr>
          <t xml:space="preserve">
Note manual entry. 5/17/11</t>
        </r>
      </text>
    </comment>
    <comment ref="K48" authorId="0">
      <text>
        <r>
          <rPr>
            <b/>
            <sz val="8"/>
            <color indexed="81"/>
            <rFont val="Tahoma"/>
            <family val="2"/>
          </rPr>
          <t>mperry:</t>
        </r>
        <r>
          <rPr>
            <sz val="8"/>
            <color indexed="81"/>
            <rFont val="Tahoma"/>
            <family val="2"/>
          </rPr>
          <t xml:space="preserve">
Note manual entry. 5/17/11</t>
        </r>
      </text>
    </comment>
    <comment ref="L48" authorId="0">
      <text>
        <r>
          <rPr>
            <b/>
            <sz val="8"/>
            <color indexed="81"/>
            <rFont val="Tahoma"/>
            <family val="2"/>
          </rPr>
          <t>mperry:</t>
        </r>
        <r>
          <rPr>
            <sz val="8"/>
            <color indexed="81"/>
            <rFont val="Tahoma"/>
            <family val="2"/>
          </rPr>
          <t xml:space="preserve">
Note manual entry. 5/17/11</t>
        </r>
      </text>
    </comment>
    <comment ref="Q49" authorId="0">
      <text>
        <r>
          <rPr>
            <b/>
            <sz val="8"/>
            <color indexed="81"/>
            <rFont val="Tahoma"/>
            <family val="2"/>
          </rPr>
          <t>mperry:</t>
        </r>
        <r>
          <rPr>
            <sz val="8"/>
            <color indexed="81"/>
            <rFont val="Tahoma"/>
            <family val="2"/>
          </rPr>
          <t xml:space="preserve">
Note manual entry. 5/17/11</t>
        </r>
      </text>
    </comment>
    <comment ref="R49" authorId="0">
      <text>
        <r>
          <rPr>
            <b/>
            <sz val="8"/>
            <color indexed="81"/>
            <rFont val="Tahoma"/>
            <family val="2"/>
          </rPr>
          <t>mperry:</t>
        </r>
        <r>
          <rPr>
            <sz val="8"/>
            <color indexed="81"/>
            <rFont val="Tahoma"/>
            <family val="2"/>
          </rPr>
          <t xml:space="preserve">
Note manual entry. 5/17/11</t>
        </r>
      </text>
    </comment>
    <comment ref="T49" authorId="0">
      <text>
        <r>
          <rPr>
            <b/>
            <sz val="8"/>
            <color indexed="81"/>
            <rFont val="Tahoma"/>
            <family val="2"/>
          </rPr>
          <t>mperry:</t>
        </r>
        <r>
          <rPr>
            <sz val="8"/>
            <color indexed="81"/>
            <rFont val="Tahoma"/>
            <family val="2"/>
          </rPr>
          <t xml:space="preserve">
Changed formula to remove "divide by 0" error.  5/17/11
</t>
        </r>
      </text>
    </comment>
    <comment ref="G50" authorId="0">
      <text>
        <r>
          <rPr>
            <b/>
            <sz val="8"/>
            <color indexed="81"/>
            <rFont val="Tahoma"/>
            <family val="2"/>
          </rPr>
          <t>mperry:</t>
        </r>
        <r>
          <rPr>
            <sz val="8"/>
            <color indexed="81"/>
            <rFont val="Tahoma"/>
            <family val="2"/>
          </rPr>
          <t xml:space="preserve">
Note manual entry. 5/17/11</t>
        </r>
      </text>
    </comment>
    <comment ref="H50" authorId="0">
      <text>
        <r>
          <rPr>
            <b/>
            <sz val="8"/>
            <color indexed="81"/>
            <rFont val="Tahoma"/>
            <family val="2"/>
          </rPr>
          <t>mperry:</t>
        </r>
        <r>
          <rPr>
            <sz val="8"/>
            <color indexed="81"/>
            <rFont val="Tahoma"/>
            <family val="2"/>
          </rPr>
          <t xml:space="preserve">
Note manual entry. 5/17/11</t>
        </r>
      </text>
    </comment>
    <comment ref="J50" authorId="0">
      <text>
        <r>
          <rPr>
            <b/>
            <sz val="8"/>
            <color indexed="81"/>
            <rFont val="Tahoma"/>
            <family val="2"/>
          </rPr>
          <t>mperry:</t>
        </r>
        <r>
          <rPr>
            <sz val="8"/>
            <color indexed="81"/>
            <rFont val="Tahoma"/>
            <family val="2"/>
          </rPr>
          <t xml:space="preserve">
Changed formula to remove "divide by 0" error.  5/17/11
</t>
        </r>
      </text>
    </comment>
    <comment ref="K50" authorId="0">
      <text>
        <r>
          <rPr>
            <b/>
            <sz val="8"/>
            <color indexed="81"/>
            <rFont val="Tahoma"/>
            <family val="2"/>
          </rPr>
          <t>mperry:</t>
        </r>
        <r>
          <rPr>
            <sz val="8"/>
            <color indexed="81"/>
            <rFont val="Tahoma"/>
            <family val="2"/>
          </rPr>
          <t xml:space="preserve">
Note manual entry. 5/17/11</t>
        </r>
      </text>
    </comment>
    <comment ref="L50" authorId="0">
      <text>
        <r>
          <rPr>
            <b/>
            <sz val="8"/>
            <color indexed="81"/>
            <rFont val="Tahoma"/>
            <family val="2"/>
          </rPr>
          <t>mperry:</t>
        </r>
        <r>
          <rPr>
            <sz val="8"/>
            <color indexed="81"/>
            <rFont val="Tahoma"/>
            <family val="2"/>
          </rPr>
          <t xml:space="preserve">
Note manual entry. 5/17/11</t>
        </r>
      </text>
    </comment>
    <comment ref="Q50" authorId="0">
      <text>
        <r>
          <rPr>
            <b/>
            <sz val="8"/>
            <color indexed="81"/>
            <rFont val="Tahoma"/>
            <family val="2"/>
          </rPr>
          <t>mperry:</t>
        </r>
        <r>
          <rPr>
            <sz val="8"/>
            <color indexed="81"/>
            <rFont val="Tahoma"/>
            <family val="2"/>
          </rPr>
          <t xml:space="preserve">
Note manual entry. 5/17/11</t>
        </r>
      </text>
    </comment>
    <comment ref="R50" authorId="0">
      <text>
        <r>
          <rPr>
            <b/>
            <sz val="8"/>
            <color indexed="81"/>
            <rFont val="Tahoma"/>
            <family val="2"/>
          </rPr>
          <t>mperry:</t>
        </r>
        <r>
          <rPr>
            <sz val="8"/>
            <color indexed="81"/>
            <rFont val="Tahoma"/>
            <family val="2"/>
          </rPr>
          <t xml:space="preserve">
Note manual entry. 5/17/11</t>
        </r>
      </text>
    </comment>
    <comment ref="I51" authorId="0">
      <text>
        <r>
          <rPr>
            <b/>
            <sz val="8"/>
            <color indexed="81"/>
            <rFont val="Tahoma"/>
            <family val="2"/>
          </rPr>
          <t>mperry:</t>
        </r>
        <r>
          <rPr>
            <sz val="8"/>
            <color indexed="81"/>
            <rFont val="Tahoma"/>
            <family val="2"/>
          </rPr>
          <t xml:space="preserve">
Note manual entry. 5/17/11</t>
        </r>
      </text>
    </comment>
    <comment ref="J51" authorId="0">
      <text>
        <r>
          <rPr>
            <b/>
            <sz val="8"/>
            <color indexed="81"/>
            <rFont val="Tahoma"/>
            <family val="2"/>
          </rPr>
          <t>mperry:</t>
        </r>
        <r>
          <rPr>
            <sz val="8"/>
            <color indexed="81"/>
            <rFont val="Tahoma"/>
            <family val="2"/>
          </rPr>
          <t xml:space="preserve">
Note manual entry. 5/17/11</t>
        </r>
      </text>
    </comment>
    <comment ref="K52" authorId="0">
      <text>
        <r>
          <rPr>
            <b/>
            <sz val="8"/>
            <color indexed="81"/>
            <rFont val="Tahoma"/>
            <family val="2"/>
          </rPr>
          <t>mperry:</t>
        </r>
        <r>
          <rPr>
            <sz val="8"/>
            <color indexed="81"/>
            <rFont val="Tahoma"/>
            <family val="2"/>
          </rPr>
          <t xml:space="preserve">
Note manual entry. 5/17/11</t>
        </r>
      </text>
    </comment>
    <comment ref="L52" authorId="0">
      <text>
        <r>
          <rPr>
            <b/>
            <sz val="8"/>
            <color indexed="81"/>
            <rFont val="Tahoma"/>
            <family val="2"/>
          </rPr>
          <t>mperry:</t>
        </r>
        <r>
          <rPr>
            <sz val="8"/>
            <color indexed="81"/>
            <rFont val="Tahoma"/>
            <family val="2"/>
          </rPr>
          <t xml:space="preserve">
Note manual entry. 5/17/11</t>
        </r>
      </text>
    </comment>
    <comment ref="Q52" authorId="0">
      <text>
        <r>
          <rPr>
            <b/>
            <sz val="8"/>
            <color indexed="81"/>
            <rFont val="Tahoma"/>
            <family val="2"/>
          </rPr>
          <t>mperry:</t>
        </r>
        <r>
          <rPr>
            <sz val="8"/>
            <color indexed="81"/>
            <rFont val="Tahoma"/>
            <family val="2"/>
          </rPr>
          <t xml:space="preserve">
Note manual entry. 5/17/11</t>
        </r>
      </text>
    </comment>
    <comment ref="R52" authorId="0">
      <text>
        <r>
          <rPr>
            <b/>
            <sz val="8"/>
            <color indexed="81"/>
            <rFont val="Tahoma"/>
            <family val="2"/>
          </rPr>
          <t>mperry:</t>
        </r>
        <r>
          <rPr>
            <sz val="8"/>
            <color indexed="81"/>
            <rFont val="Tahoma"/>
            <family val="2"/>
          </rPr>
          <t xml:space="preserve">
Note manual entry. 5/17/11</t>
        </r>
      </text>
    </comment>
    <comment ref="I54" authorId="0">
      <text>
        <r>
          <rPr>
            <b/>
            <sz val="8"/>
            <color indexed="81"/>
            <rFont val="Tahoma"/>
            <family val="2"/>
          </rPr>
          <t>mperry:</t>
        </r>
        <r>
          <rPr>
            <sz val="8"/>
            <color indexed="81"/>
            <rFont val="Tahoma"/>
            <family val="2"/>
          </rPr>
          <t xml:space="preserve">
Note manual entry. 5/17/11</t>
        </r>
      </text>
    </comment>
    <comment ref="J54" authorId="0">
      <text>
        <r>
          <rPr>
            <b/>
            <sz val="8"/>
            <color indexed="81"/>
            <rFont val="Tahoma"/>
            <family val="2"/>
          </rPr>
          <t>mperry:</t>
        </r>
        <r>
          <rPr>
            <sz val="8"/>
            <color indexed="81"/>
            <rFont val="Tahoma"/>
            <family val="2"/>
          </rPr>
          <t xml:space="preserve">
Note manual entry. 5/17/11</t>
        </r>
      </text>
    </comment>
    <comment ref="K54" authorId="0">
      <text>
        <r>
          <rPr>
            <b/>
            <sz val="8"/>
            <color indexed="81"/>
            <rFont val="Tahoma"/>
            <family val="2"/>
          </rPr>
          <t>mperry:</t>
        </r>
        <r>
          <rPr>
            <sz val="8"/>
            <color indexed="81"/>
            <rFont val="Tahoma"/>
            <family val="2"/>
          </rPr>
          <t xml:space="preserve">
Note manual entry. 5/17/11</t>
        </r>
      </text>
    </comment>
    <comment ref="L54" authorId="0">
      <text>
        <r>
          <rPr>
            <b/>
            <sz val="8"/>
            <color indexed="81"/>
            <rFont val="Tahoma"/>
            <family val="2"/>
          </rPr>
          <t>mperry:</t>
        </r>
        <r>
          <rPr>
            <sz val="8"/>
            <color indexed="81"/>
            <rFont val="Tahoma"/>
            <family val="2"/>
          </rPr>
          <t xml:space="preserve">
Note manual entry. 5/17/11</t>
        </r>
      </text>
    </comment>
    <comment ref="Q54" authorId="0">
      <text>
        <r>
          <rPr>
            <b/>
            <sz val="8"/>
            <color indexed="81"/>
            <rFont val="Tahoma"/>
            <family val="2"/>
          </rPr>
          <t>mperry:</t>
        </r>
        <r>
          <rPr>
            <sz val="8"/>
            <color indexed="81"/>
            <rFont val="Tahoma"/>
            <family val="2"/>
          </rPr>
          <t xml:space="preserve">
Note manual entry. 5/17/11</t>
        </r>
      </text>
    </comment>
    <comment ref="R54" authorId="0">
      <text>
        <r>
          <rPr>
            <b/>
            <sz val="8"/>
            <color indexed="81"/>
            <rFont val="Tahoma"/>
            <family val="2"/>
          </rPr>
          <t>mperry:</t>
        </r>
        <r>
          <rPr>
            <sz val="8"/>
            <color indexed="81"/>
            <rFont val="Tahoma"/>
            <family val="2"/>
          </rPr>
          <t xml:space="preserve">
Note manual entry. 5/17/11</t>
        </r>
      </text>
    </comment>
    <comment ref="S54" authorId="0">
      <text>
        <r>
          <rPr>
            <b/>
            <sz val="8"/>
            <color indexed="81"/>
            <rFont val="Tahoma"/>
            <family val="2"/>
          </rPr>
          <t>mperry:</t>
        </r>
        <r>
          <rPr>
            <sz val="8"/>
            <color indexed="81"/>
            <rFont val="Tahoma"/>
            <family val="2"/>
          </rPr>
          <t xml:space="preserve">
Note manual entry. 5/17/11</t>
        </r>
      </text>
    </comment>
    <comment ref="T54" authorId="0">
      <text>
        <r>
          <rPr>
            <b/>
            <sz val="8"/>
            <color indexed="81"/>
            <rFont val="Tahoma"/>
            <family val="2"/>
          </rPr>
          <t>mperry:</t>
        </r>
        <r>
          <rPr>
            <sz val="8"/>
            <color indexed="81"/>
            <rFont val="Tahoma"/>
            <family val="2"/>
          </rPr>
          <t xml:space="preserve">
Note manual entry. 5/17/11</t>
        </r>
      </text>
    </comment>
    <comment ref="V54" authorId="0">
      <text>
        <r>
          <rPr>
            <b/>
            <sz val="8"/>
            <color indexed="81"/>
            <rFont val="Tahoma"/>
            <family val="2"/>
          </rPr>
          <t>mperry:</t>
        </r>
        <r>
          <rPr>
            <sz val="8"/>
            <color indexed="81"/>
            <rFont val="Tahoma"/>
            <family val="2"/>
          </rPr>
          <t xml:space="preserve">
Changed formula to remove "divide by 0" error.  5/17/11
</t>
        </r>
      </text>
    </comment>
    <comment ref="G55" authorId="0">
      <text>
        <r>
          <rPr>
            <b/>
            <sz val="8"/>
            <color indexed="81"/>
            <rFont val="Tahoma"/>
            <family val="2"/>
          </rPr>
          <t>mperry:</t>
        </r>
        <r>
          <rPr>
            <sz val="8"/>
            <color indexed="81"/>
            <rFont val="Tahoma"/>
            <family val="2"/>
          </rPr>
          <t xml:space="preserve">
Note manual entry. 5/17/11</t>
        </r>
      </text>
    </comment>
    <comment ref="H55" authorId="0">
      <text>
        <r>
          <rPr>
            <b/>
            <sz val="8"/>
            <color indexed="81"/>
            <rFont val="Tahoma"/>
            <family val="2"/>
          </rPr>
          <t>mperry:</t>
        </r>
        <r>
          <rPr>
            <sz val="8"/>
            <color indexed="81"/>
            <rFont val="Tahoma"/>
            <family val="2"/>
          </rPr>
          <t xml:space="preserve">
Note manual entry. 5/17/11</t>
        </r>
      </text>
    </comment>
    <comment ref="I55" authorId="0">
      <text>
        <r>
          <rPr>
            <b/>
            <sz val="8"/>
            <color indexed="81"/>
            <rFont val="Tahoma"/>
            <family val="2"/>
          </rPr>
          <t>mperry:</t>
        </r>
        <r>
          <rPr>
            <sz val="8"/>
            <color indexed="81"/>
            <rFont val="Tahoma"/>
            <family val="2"/>
          </rPr>
          <t xml:space="preserve">
Note manual entry. 5/17/11</t>
        </r>
      </text>
    </comment>
    <comment ref="J55" authorId="0">
      <text>
        <r>
          <rPr>
            <b/>
            <sz val="8"/>
            <color indexed="81"/>
            <rFont val="Tahoma"/>
            <family val="2"/>
          </rPr>
          <t>mperry:</t>
        </r>
        <r>
          <rPr>
            <sz val="8"/>
            <color indexed="81"/>
            <rFont val="Tahoma"/>
            <family val="2"/>
          </rPr>
          <t xml:space="preserve">
Note manual entry. 5/17/11</t>
        </r>
      </text>
    </comment>
    <comment ref="K55" authorId="0">
      <text>
        <r>
          <rPr>
            <b/>
            <sz val="8"/>
            <color indexed="81"/>
            <rFont val="Tahoma"/>
            <family val="2"/>
          </rPr>
          <t>mperry:</t>
        </r>
        <r>
          <rPr>
            <sz val="8"/>
            <color indexed="81"/>
            <rFont val="Tahoma"/>
            <family val="2"/>
          </rPr>
          <t xml:space="preserve">
Note manual entry. 5/17/11</t>
        </r>
      </text>
    </comment>
    <comment ref="L55" authorId="0">
      <text>
        <r>
          <rPr>
            <b/>
            <sz val="8"/>
            <color indexed="81"/>
            <rFont val="Tahoma"/>
            <family val="2"/>
          </rPr>
          <t>mperry:</t>
        </r>
        <r>
          <rPr>
            <sz val="8"/>
            <color indexed="81"/>
            <rFont val="Tahoma"/>
            <family val="2"/>
          </rPr>
          <t xml:space="preserve">
Note manual entry. 5/17/11</t>
        </r>
      </text>
    </comment>
    <comment ref="Q55" authorId="0">
      <text>
        <r>
          <rPr>
            <b/>
            <sz val="8"/>
            <color indexed="81"/>
            <rFont val="Tahoma"/>
            <family val="2"/>
          </rPr>
          <t>mperry:</t>
        </r>
        <r>
          <rPr>
            <sz val="8"/>
            <color indexed="81"/>
            <rFont val="Tahoma"/>
            <family val="2"/>
          </rPr>
          <t xml:space="preserve">
Note manual entry. 5/17/11</t>
        </r>
      </text>
    </comment>
    <comment ref="R55" authorId="0">
      <text>
        <r>
          <rPr>
            <b/>
            <sz val="8"/>
            <color indexed="81"/>
            <rFont val="Tahoma"/>
            <family val="2"/>
          </rPr>
          <t>mperry:</t>
        </r>
        <r>
          <rPr>
            <sz val="8"/>
            <color indexed="81"/>
            <rFont val="Tahoma"/>
            <family val="2"/>
          </rPr>
          <t xml:space="preserve">
Note manual entry. 5/17/11</t>
        </r>
      </text>
    </comment>
    <comment ref="S55" authorId="0">
      <text>
        <r>
          <rPr>
            <b/>
            <sz val="8"/>
            <color indexed="81"/>
            <rFont val="Tahoma"/>
            <family val="2"/>
          </rPr>
          <t>mperry:</t>
        </r>
        <r>
          <rPr>
            <sz val="8"/>
            <color indexed="81"/>
            <rFont val="Tahoma"/>
            <family val="2"/>
          </rPr>
          <t xml:space="preserve">
Note manual entry. 5/17/11</t>
        </r>
      </text>
    </comment>
    <comment ref="T55" authorId="0">
      <text>
        <r>
          <rPr>
            <b/>
            <sz val="8"/>
            <color indexed="81"/>
            <rFont val="Tahoma"/>
            <family val="2"/>
          </rPr>
          <t>mperry:</t>
        </r>
        <r>
          <rPr>
            <sz val="8"/>
            <color indexed="81"/>
            <rFont val="Tahoma"/>
            <family val="2"/>
          </rPr>
          <t xml:space="preserve">
Note manual entry. 5/17/11</t>
        </r>
      </text>
    </comment>
    <comment ref="V55" authorId="0">
      <text>
        <r>
          <rPr>
            <b/>
            <sz val="8"/>
            <color indexed="81"/>
            <rFont val="Tahoma"/>
            <family val="2"/>
          </rPr>
          <t>mperry:</t>
        </r>
        <r>
          <rPr>
            <sz val="8"/>
            <color indexed="81"/>
            <rFont val="Tahoma"/>
            <family val="2"/>
          </rPr>
          <t xml:space="preserve">
Changed formula to remove "divide by 0" error.  5/17/11
</t>
        </r>
      </text>
    </comment>
    <comment ref="I56" authorId="0">
      <text>
        <r>
          <rPr>
            <b/>
            <sz val="8"/>
            <color indexed="81"/>
            <rFont val="Tahoma"/>
            <family val="2"/>
          </rPr>
          <t>mperry:</t>
        </r>
        <r>
          <rPr>
            <sz val="8"/>
            <color indexed="81"/>
            <rFont val="Tahoma"/>
            <family val="2"/>
          </rPr>
          <t xml:space="preserve">
Note manual entry. 5/17/11</t>
        </r>
      </text>
    </comment>
    <comment ref="J56" authorId="0">
      <text>
        <r>
          <rPr>
            <b/>
            <sz val="8"/>
            <color indexed="81"/>
            <rFont val="Tahoma"/>
            <family val="2"/>
          </rPr>
          <t>mperry:</t>
        </r>
        <r>
          <rPr>
            <sz val="8"/>
            <color indexed="81"/>
            <rFont val="Tahoma"/>
            <family val="2"/>
          </rPr>
          <t xml:space="preserve">
Note manual entry. 5/17/11</t>
        </r>
      </text>
    </comment>
    <comment ref="G57" authorId="0">
      <text>
        <r>
          <rPr>
            <b/>
            <sz val="8"/>
            <color indexed="81"/>
            <rFont val="Tahoma"/>
            <family val="2"/>
          </rPr>
          <t>mperry:</t>
        </r>
        <r>
          <rPr>
            <sz val="8"/>
            <color indexed="81"/>
            <rFont val="Tahoma"/>
            <family val="2"/>
          </rPr>
          <t xml:space="preserve">
Note manual entry. 5/17/11</t>
        </r>
      </text>
    </comment>
    <comment ref="H57" authorId="0">
      <text>
        <r>
          <rPr>
            <b/>
            <sz val="8"/>
            <color indexed="81"/>
            <rFont val="Tahoma"/>
            <family val="2"/>
          </rPr>
          <t>mperry:</t>
        </r>
        <r>
          <rPr>
            <sz val="8"/>
            <color indexed="81"/>
            <rFont val="Tahoma"/>
            <family val="2"/>
          </rPr>
          <t xml:space="preserve">
Note manual entry. 5/17/11</t>
        </r>
      </text>
    </comment>
    <comment ref="I57" authorId="0">
      <text>
        <r>
          <rPr>
            <b/>
            <sz val="8"/>
            <color indexed="81"/>
            <rFont val="Tahoma"/>
            <family val="2"/>
          </rPr>
          <t>mperry:</t>
        </r>
        <r>
          <rPr>
            <sz val="8"/>
            <color indexed="81"/>
            <rFont val="Tahoma"/>
            <family val="2"/>
          </rPr>
          <t xml:space="preserve">
Note manual entry. 5/17/11</t>
        </r>
      </text>
    </comment>
    <comment ref="J57" authorId="0">
      <text>
        <r>
          <rPr>
            <b/>
            <sz val="8"/>
            <color indexed="81"/>
            <rFont val="Tahoma"/>
            <family val="2"/>
          </rPr>
          <t>mperry:</t>
        </r>
        <r>
          <rPr>
            <sz val="8"/>
            <color indexed="81"/>
            <rFont val="Tahoma"/>
            <family val="2"/>
          </rPr>
          <t xml:space="preserve">
Note manual entry. 5/17/11</t>
        </r>
      </text>
    </comment>
    <comment ref="K57" authorId="0">
      <text>
        <r>
          <rPr>
            <b/>
            <sz val="8"/>
            <color indexed="81"/>
            <rFont val="Tahoma"/>
            <family val="2"/>
          </rPr>
          <t>mperry:</t>
        </r>
        <r>
          <rPr>
            <sz val="8"/>
            <color indexed="81"/>
            <rFont val="Tahoma"/>
            <family val="2"/>
          </rPr>
          <t xml:space="preserve">
Note manual entry. 5/17/11</t>
        </r>
      </text>
    </comment>
    <comment ref="L57" authorId="0">
      <text>
        <r>
          <rPr>
            <b/>
            <sz val="8"/>
            <color indexed="81"/>
            <rFont val="Tahoma"/>
            <family val="2"/>
          </rPr>
          <t>mperry:</t>
        </r>
        <r>
          <rPr>
            <sz val="8"/>
            <color indexed="81"/>
            <rFont val="Tahoma"/>
            <family val="2"/>
          </rPr>
          <t xml:space="preserve">
Note manual entry. 5/17/11</t>
        </r>
      </text>
    </comment>
    <comment ref="Q57" authorId="0">
      <text>
        <r>
          <rPr>
            <b/>
            <sz val="8"/>
            <color indexed="81"/>
            <rFont val="Tahoma"/>
            <family val="2"/>
          </rPr>
          <t>mperry:</t>
        </r>
        <r>
          <rPr>
            <sz val="8"/>
            <color indexed="81"/>
            <rFont val="Tahoma"/>
            <family val="2"/>
          </rPr>
          <t xml:space="preserve">
Note manual entry. 5/17/11</t>
        </r>
      </text>
    </comment>
    <comment ref="R57" authorId="0">
      <text>
        <r>
          <rPr>
            <b/>
            <sz val="8"/>
            <color indexed="81"/>
            <rFont val="Tahoma"/>
            <family val="2"/>
          </rPr>
          <t>mperry:</t>
        </r>
        <r>
          <rPr>
            <sz val="8"/>
            <color indexed="81"/>
            <rFont val="Tahoma"/>
            <family val="2"/>
          </rPr>
          <t xml:space="preserve">
Note manual entry. 5/17/11</t>
        </r>
      </text>
    </comment>
    <comment ref="S57" authorId="0">
      <text>
        <r>
          <rPr>
            <b/>
            <sz val="8"/>
            <color indexed="81"/>
            <rFont val="Tahoma"/>
            <family val="2"/>
          </rPr>
          <t>mperry:</t>
        </r>
        <r>
          <rPr>
            <sz val="8"/>
            <color indexed="81"/>
            <rFont val="Tahoma"/>
            <family val="2"/>
          </rPr>
          <t xml:space="preserve">
Note manual entry. 5/17/11</t>
        </r>
      </text>
    </comment>
    <comment ref="T57" authorId="0">
      <text>
        <r>
          <rPr>
            <b/>
            <sz val="8"/>
            <color indexed="81"/>
            <rFont val="Tahoma"/>
            <family val="2"/>
          </rPr>
          <t>mperry:</t>
        </r>
        <r>
          <rPr>
            <sz val="8"/>
            <color indexed="81"/>
            <rFont val="Tahoma"/>
            <family val="2"/>
          </rPr>
          <t xml:space="preserve">
Note manual entry. 5/17/11</t>
        </r>
      </text>
    </comment>
    <comment ref="V57" authorId="0">
      <text>
        <r>
          <rPr>
            <b/>
            <sz val="8"/>
            <color indexed="81"/>
            <rFont val="Tahoma"/>
            <family val="2"/>
          </rPr>
          <t>mperry:</t>
        </r>
        <r>
          <rPr>
            <sz val="8"/>
            <color indexed="81"/>
            <rFont val="Tahoma"/>
            <family val="2"/>
          </rPr>
          <t xml:space="preserve">
Changed formula to remove "divide by 0" error.  5/17/11
</t>
        </r>
      </text>
    </comment>
    <comment ref="I58" authorId="0">
      <text>
        <r>
          <rPr>
            <b/>
            <sz val="8"/>
            <color indexed="81"/>
            <rFont val="Tahoma"/>
            <family val="2"/>
          </rPr>
          <t>mperry:</t>
        </r>
        <r>
          <rPr>
            <sz val="8"/>
            <color indexed="81"/>
            <rFont val="Tahoma"/>
            <family val="2"/>
          </rPr>
          <t xml:space="preserve">
Note manual entry. 5/17/11</t>
        </r>
      </text>
    </comment>
    <comment ref="J58" authorId="0">
      <text>
        <r>
          <rPr>
            <b/>
            <sz val="8"/>
            <color indexed="81"/>
            <rFont val="Tahoma"/>
            <family val="2"/>
          </rPr>
          <t>mperry:</t>
        </r>
        <r>
          <rPr>
            <sz val="8"/>
            <color indexed="81"/>
            <rFont val="Tahoma"/>
            <family val="2"/>
          </rPr>
          <t xml:space="preserve">
Note manual entry. 5/17/11</t>
        </r>
      </text>
    </comment>
    <comment ref="K58" authorId="0">
      <text>
        <r>
          <rPr>
            <b/>
            <sz val="8"/>
            <color indexed="81"/>
            <rFont val="Tahoma"/>
            <family val="2"/>
          </rPr>
          <t>mperry:</t>
        </r>
        <r>
          <rPr>
            <sz val="8"/>
            <color indexed="81"/>
            <rFont val="Tahoma"/>
            <family val="2"/>
          </rPr>
          <t xml:space="preserve">
Note manual entry. 5/17/11</t>
        </r>
      </text>
    </comment>
    <comment ref="L58" authorId="0">
      <text>
        <r>
          <rPr>
            <b/>
            <sz val="8"/>
            <color indexed="81"/>
            <rFont val="Tahoma"/>
            <family val="2"/>
          </rPr>
          <t>mperry:</t>
        </r>
        <r>
          <rPr>
            <sz val="8"/>
            <color indexed="81"/>
            <rFont val="Tahoma"/>
            <family val="2"/>
          </rPr>
          <t xml:space="preserve">
Note manual entry. 5/17/11</t>
        </r>
      </text>
    </comment>
    <comment ref="Q58" authorId="0">
      <text>
        <r>
          <rPr>
            <b/>
            <sz val="8"/>
            <color indexed="81"/>
            <rFont val="Tahoma"/>
            <family val="2"/>
          </rPr>
          <t>mperry:</t>
        </r>
        <r>
          <rPr>
            <sz val="8"/>
            <color indexed="81"/>
            <rFont val="Tahoma"/>
            <family val="2"/>
          </rPr>
          <t xml:space="preserve">
Note manual entry. 5/17/11</t>
        </r>
      </text>
    </comment>
    <comment ref="R58" authorId="0">
      <text>
        <r>
          <rPr>
            <b/>
            <sz val="8"/>
            <color indexed="81"/>
            <rFont val="Tahoma"/>
            <family val="2"/>
          </rPr>
          <t>mperry:</t>
        </r>
        <r>
          <rPr>
            <sz val="8"/>
            <color indexed="81"/>
            <rFont val="Tahoma"/>
            <family val="2"/>
          </rPr>
          <t xml:space="preserve">
Note manual entry. 5/17/11</t>
        </r>
      </text>
    </comment>
    <comment ref="K61" authorId="0">
      <text>
        <r>
          <rPr>
            <b/>
            <sz val="8"/>
            <color indexed="81"/>
            <rFont val="Tahoma"/>
            <family val="2"/>
          </rPr>
          <t>mperry:</t>
        </r>
        <r>
          <rPr>
            <sz val="8"/>
            <color indexed="81"/>
            <rFont val="Tahoma"/>
            <family val="2"/>
          </rPr>
          <t xml:space="preserve">
Note manual entry. 5/17/11</t>
        </r>
      </text>
    </comment>
    <comment ref="L61" authorId="0">
      <text>
        <r>
          <rPr>
            <b/>
            <sz val="8"/>
            <color indexed="81"/>
            <rFont val="Tahoma"/>
            <family val="2"/>
          </rPr>
          <t>mperry:</t>
        </r>
        <r>
          <rPr>
            <sz val="8"/>
            <color indexed="81"/>
            <rFont val="Tahoma"/>
            <family val="2"/>
          </rPr>
          <t xml:space="preserve">
Note manual entry. 5/17/11</t>
        </r>
      </text>
    </comment>
    <comment ref="Q61" authorId="0">
      <text>
        <r>
          <rPr>
            <b/>
            <sz val="8"/>
            <color indexed="81"/>
            <rFont val="Tahoma"/>
            <family val="2"/>
          </rPr>
          <t>mperry:</t>
        </r>
        <r>
          <rPr>
            <sz val="8"/>
            <color indexed="81"/>
            <rFont val="Tahoma"/>
            <family val="2"/>
          </rPr>
          <t xml:space="preserve">
Note manual entry. 5/17/11</t>
        </r>
      </text>
    </comment>
    <comment ref="R61" authorId="0">
      <text>
        <r>
          <rPr>
            <b/>
            <sz val="8"/>
            <color indexed="81"/>
            <rFont val="Tahoma"/>
            <family val="2"/>
          </rPr>
          <t>mperry:</t>
        </r>
        <r>
          <rPr>
            <sz val="8"/>
            <color indexed="81"/>
            <rFont val="Tahoma"/>
            <family val="2"/>
          </rPr>
          <t xml:space="preserve">
Note manual entry. 5/17/11</t>
        </r>
      </text>
    </comment>
    <comment ref="S61" authorId="0">
      <text>
        <r>
          <rPr>
            <b/>
            <sz val="8"/>
            <color indexed="81"/>
            <rFont val="Tahoma"/>
            <family val="2"/>
          </rPr>
          <t>mperry:</t>
        </r>
        <r>
          <rPr>
            <sz val="8"/>
            <color indexed="81"/>
            <rFont val="Tahoma"/>
            <family val="2"/>
          </rPr>
          <t xml:space="preserve">
Note manual entry. 5/17/11</t>
        </r>
      </text>
    </comment>
    <comment ref="T61" authorId="0">
      <text>
        <r>
          <rPr>
            <b/>
            <sz val="8"/>
            <color indexed="81"/>
            <rFont val="Tahoma"/>
            <family val="2"/>
          </rPr>
          <t>mperry:</t>
        </r>
        <r>
          <rPr>
            <sz val="8"/>
            <color indexed="81"/>
            <rFont val="Tahoma"/>
            <family val="2"/>
          </rPr>
          <t xml:space="preserve">
Note manual entry. 5/17/11</t>
        </r>
      </text>
    </comment>
    <comment ref="E62" authorId="0">
      <text>
        <r>
          <rPr>
            <b/>
            <sz val="8"/>
            <color indexed="81"/>
            <rFont val="Tahoma"/>
            <family val="2"/>
          </rPr>
          <t>mperry:</t>
        </r>
        <r>
          <rPr>
            <sz val="8"/>
            <color indexed="81"/>
            <rFont val="Tahoma"/>
            <family val="2"/>
          </rPr>
          <t xml:space="preserve">
Note manual entry. 5/17/11</t>
        </r>
      </text>
    </comment>
    <comment ref="F62" authorId="0">
      <text>
        <r>
          <rPr>
            <b/>
            <sz val="8"/>
            <color indexed="81"/>
            <rFont val="Tahoma"/>
            <family val="2"/>
          </rPr>
          <t>mperry:</t>
        </r>
        <r>
          <rPr>
            <sz val="8"/>
            <color indexed="81"/>
            <rFont val="Tahoma"/>
            <family val="2"/>
          </rPr>
          <t xml:space="preserve">
Note manual entry. 5/17/11</t>
        </r>
      </text>
    </comment>
    <comment ref="G62" authorId="0">
      <text>
        <r>
          <rPr>
            <b/>
            <sz val="8"/>
            <color indexed="81"/>
            <rFont val="Tahoma"/>
            <family val="2"/>
          </rPr>
          <t>mperry:</t>
        </r>
        <r>
          <rPr>
            <sz val="8"/>
            <color indexed="81"/>
            <rFont val="Tahoma"/>
            <family val="2"/>
          </rPr>
          <t xml:space="preserve">
Note manual entry. 5/17/11</t>
        </r>
      </text>
    </comment>
    <comment ref="H62" authorId="0">
      <text>
        <r>
          <rPr>
            <b/>
            <sz val="8"/>
            <color indexed="81"/>
            <rFont val="Tahoma"/>
            <family val="2"/>
          </rPr>
          <t>mperry:</t>
        </r>
        <r>
          <rPr>
            <sz val="8"/>
            <color indexed="81"/>
            <rFont val="Tahoma"/>
            <family val="2"/>
          </rPr>
          <t xml:space="preserve">
Note manual entry. 5/17/11</t>
        </r>
      </text>
    </comment>
    <comment ref="I62" authorId="0">
      <text>
        <r>
          <rPr>
            <b/>
            <sz val="8"/>
            <color indexed="81"/>
            <rFont val="Tahoma"/>
            <family val="2"/>
          </rPr>
          <t>mperry:</t>
        </r>
        <r>
          <rPr>
            <sz val="8"/>
            <color indexed="81"/>
            <rFont val="Tahoma"/>
            <family val="2"/>
          </rPr>
          <t xml:space="preserve">
Note manual entry. 5/17/11</t>
        </r>
      </text>
    </comment>
    <comment ref="J62" authorId="0">
      <text>
        <r>
          <rPr>
            <b/>
            <sz val="8"/>
            <color indexed="81"/>
            <rFont val="Tahoma"/>
            <family val="2"/>
          </rPr>
          <t>mperry:</t>
        </r>
        <r>
          <rPr>
            <sz val="8"/>
            <color indexed="81"/>
            <rFont val="Tahoma"/>
            <family val="2"/>
          </rPr>
          <t xml:space="preserve">
Note manual entry. 5/17/11</t>
        </r>
      </text>
    </comment>
    <comment ref="O62" authorId="0">
      <text>
        <r>
          <rPr>
            <b/>
            <sz val="8"/>
            <color indexed="81"/>
            <rFont val="Tahoma"/>
            <family val="2"/>
          </rPr>
          <t>mperry:</t>
        </r>
        <r>
          <rPr>
            <sz val="8"/>
            <color indexed="81"/>
            <rFont val="Tahoma"/>
            <family val="2"/>
          </rPr>
          <t xml:space="preserve">
Note manual entry. 5/17/11</t>
        </r>
      </text>
    </comment>
    <comment ref="P62" authorId="0">
      <text>
        <r>
          <rPr>
            <b/>
            <sz val="8"/>
            <color indexed="81"/>
            <rFont val="Tahoma"/>
            <family val="2"/>
          </rPr>
          <t>mperry:</t>
        </r>
        <r>
          <rPr>
            <sz val="8"/>
            <color indexed="81"/>
            <rFont val="Tahoma"/>
            <family val="2"/>
          </rPr>
          <t xml:space="preserve">
Note manual entry. 5/17/11</t>
        </r>
      </text>
    </comment>
    <comment ref="Q62" authorId="0">
      <text>
        <r>
          <rPr>
            <b/>
            <sz val="8"/>
            <color indexed="81"/>
            <rFont val="Tahoma"/>
            <family val="2"/>
          </rPr>
          <t>mperry:</t>
        </r>
        <r>
          <rPr>
            <sz val="8"/>
            <color indexed="81"/>
            <rFont val="Tahoma"/>
            <family val="2"/>
          </rPr>
          <t xml:space="preserve">
Note manual entry. 5/17/11</t>
        </r>
      </text>
    </comment>
    <comment ref="R62" authorId="0">
      <text>
        <r>
          <rPr>
            <b/>
            <sz val="8"/>
            <color indexed="81"/>
            <rFont val="Tahoma"/>
            <family val="2"/>
          </rPr>
          <t>mperry:</t>
        </r>
        <r>
          <rPr>
            <sz val="8"/>
            <color indexed="81"/>
            <rFont val="Tahoma"/>
            <family val="2"/>
          </rPr>
          <t xml:space="preserve">
Note manual entry. 5/17/11</t>
        </r>
      </text>
    </comment>
    <comment ref="S62" authorId="0">
      <text>
        <r>
          <rPr>
            <b/>
            <sz val="8"/>
            <color indexed="81"/>
            <rFont val="Tahoma"/>
            <family val="2"/>
          </rPr>
          <t>mperry:</t>
        </r>
        <r>
          <rPr>
            <sz val="8"/>
            <color indexed="81"/>
            <rFont val="Tahoma"/>
            <family val="2"/>
          </rPr>
          <t xml:space="preserve">
Note manual entry. 5/17/11</t>
        </r>
      </text>
    </comment>
    <comment ref="T62" authorId="0">
      <text>
        <r>
          <rPr>
            <b/>
            <sz val="8"/>
            <color indexed="81"/>
            <rFont val="Tahoma"/>
            <family val="2"/>
          </rPr>
          <t>mperry:</t>
        </r>
        <r>
          <rPr>
            <sz val="8"/>
            <color indexed="81"/>
            <rFont val="Tahoma"/>
            <family val="2"/>
          </rPr>
          <t xml:space="preserve">
Note manual entry. 5/17/11</t>
        </r>
      </text>
    </comment>
    <comment ref="I63" authorId="0">
      <text>
        <r>
          <rPr>
            <b/>
            <sz val="8"/>
            <color indexed="81"/>
            <rFont val="Tahoma"/>
            <family val="2"/>
          </rPr>
          <t>mperry:</t>
        </r>
        <r>
          <rPr>
            <sz val="8"/>
            <color indexed="81"/>
            <rFont val="Tahoma"/>
            <family val="2"/>
          </rPr>
          <t xml:space="preserve">
Note manual entry. 5/17/11</t>
        </r>
      </text>
    </comment>
    <comment ref="J63" authorId="0">
      <text>
        <r>
          <rPr>
            <b/>
            <sz val="8"/>
            <color indexed="81"/>
            <rFont val="Tahoma"/>
            <family val="2"/>
          </rPr>
          <t>mperry:</t>
        </r>
        <r>
          <rPr>
            <sz val="8"/>
            <color indexed="81"/>
            <rFont val="Tahoma"/>
            <family val="2"/>
          </rPr>
          <t xml:space="preserve">
Note manual entry. 5/17/11</t>
        </r>
      </text>
    </comment>
    <comment ref="K63" authorId="0">
      <text>
        <r>
          <rPr>
            <b/>
            <sz val="8"/>
            <color indexed="81"/>
            <rFont val="Tahoma"/>
            <family val="2"/>
          </rPr>
          <t>mperry:</t>
        </r>
        <r>
          <rPr>
            <sz val="8"/>
            <color indexed="81"/>
            <rFont val="Tahoma"/>
            <family val="2"/>
          </rPr>
          <t xml:space="preserve">
Note manual entry. 5/17/11</t>
        </r>
      </text>
    </comment>
    <comment ref="L63" authorId="0">
      <text>
        <r>
          <rPr>
            <b/>
            <sz val="8"/>
            <color indexed="81"/>
            <rFont val="Tahoma"/>
            <family val="2"/>
          </rPr>
          <t>mperry:</t>
        </r>
        <r>
          <rPr>
            <sz val="8"/>
            <color indexed="81"/>
            <rFont val="Tahoma"/>
            <family val="2"/>
          </rPr>
          <t xml:space="preserve">
Note manual entry. 5/17/11</t>
        </r>
      </text>
    </comment>
    <comment ref="G64" authorId="0">
      <text>
        <r>
          <rPr>
            <b/>
            <sz val="8"/>
            <color indexed="81"/>
            <rFont val="Tahoma"/>
            <family val="2"/>
          </rPr>
          <t>mperry:</t>
        </r>
        <r>
          <rPr>
            <sz val="8"/>
            <color indexed="81"/>
            <rFont val="Tahoma"/>
            <family val="2"/>
          </rPr>
          <t xml:space="preserve">
Note manual entry. 5/17/11</t>
        </r>
      </text>
    </comment>
    <comment ref="H64" authorId="0">
      <text>
        <r>
          <rPr>
            <b/>
            <sz val="8"/>
            <color indexed="81"/>
            <rFont val="Tahoma"/>
            <family val="2"/>
          </rPr>
          <t>mperry:</t>
        </r>
        <r>
          <rPr>
            <sz val="8"/>
            <color indexed="81"/>
            <rFont val="Tahoma"/>
            <family val="2"/>
          </rPr>
          <t xml:space="preserve">
Note manual entry. 5/17/11</t>
        </r>
      </text>
    </comment>
    <comment ref="I64" authorId="0">
      <text>
        <r>
          <rPr>
            <b/>
            <sz val="8"/>
            <color indexed="81"/>
            <rFont val="Tahoma"/>
            <family val="2"/>
          </rPr>
          <t>mperry:</t>
        </r>
        <r>
          <rPr>
            <sz val="8"/>
            <color indexed="81"/>
            <rFont val="Tahoma"/>
            <family val="2"/>
          </rPr>
          <t xml:space="preserve">
Note manual entry. 5/17/11</t>
        </r>
      </text>
    </comment>
    <comment ref="J64" authorId="0">
      <text>
        <r>
          <rPr>
            <b/>
            <sz val="8"/>
            <color indexed="81"/>
            <rFont val="Tahoma"/>
            <family val="2"/>
          </rPr>
          <t>mperry:</t>
        </r>
        <r>
          <rPr>
            <sz val="8"/>
            <color indexed="81"/>
            <rFont val="Tahoma"/>
            <family val="2"/>
          </rPr>
          <t xml:space="preserve">
Note manual entry. 5/17/11</t>
        </r>
      </text>
    </comment>
    <comment ref="K64" authorId="0">
      <text>
        <r>
          <rPr>
            <b/>
            <sz val="8"/>
            <color indexed="81"/>
            <rFont val="Tahoma"/>
            <family val="2"/>
          </rPr>
          <t>mperry:</t>
        </r>
        <r>
          <rPr>
            <sz val="8"/>
            <color indexed="81"/>
            <rFont val="Tahoma"/>
            <family val="2"/>
          </rPr>
          <t xml:space="preserve">
Note manual entry. 5/17/11</t>
        </r>
      </text>
    </comment>
    <comment ref="L64" authorId="0">
      <text>
        <r>
          <rPr>
            <b/>
            <sz val="8"/>
            <color indexed="81"/>
            <rFont val="Tahoma"/>
            <family val="2"/>
          </rPr>
          <t>mperry:</t>
        </r>
        <r>
          <rPr>
            <sz val="8"/>
            <color indexed="81"/>
            <rFont val="Tahoma"/>
            <family val="2"/>
          </rPr>
          <t xml:space="preserve">
Note manual entry. 5/17/11</t>
        </r>
      </text>
    </comment>
    <comment ref="O64" authorId="0">
      <text>
        <r>
          <rPr>
            <b/>
            <sz val="8"/>
            <color indexed="81"/>
            <rFont val="Tahoma"/>
            <family val="2"/>
          </rPr>
          <t>mperry:</t>
        </r>
        <r>
          <rPr>
            <sz val="8"/>
            <color indexed="81"/>
            <rFont val="Tahoma"/>
            <family val="2"/>
          </rPr>
          <t xml:space="preserve">
Note manual entry. 5/17/11</t>
        </r>
      </text>
    </comment>
    <comment ref="P64" authorId="0">
      <text>
        <r>
          <rPr>
            <b/>
            <sz val="8"/>
            <color indexed="81"/>
            <rFont val="Tahoma"/>
            <family val="2"/>
          </rPr>
          <t>mperry:</t>
        </r>
        <r>
          <rPr>
            <sz val="8"/>
            <color indexed="81"/>
            <rFont val="Tahoma"/>
            <family val="2"/>
          </rPr>
          <t xml:space="preserve">
Note manual entry. 5/17/11</t>
        </r>
      </text>
    </comment>
    <comment ref="Q64" authorId="0">
      <text>
        <r>
          <rPr>
            <b/>
            <sz val="8"/>
            <color indexed="81"/>
            <rFont val="Tahoma"/>
            <family val="2"/>
          </rPr>
          <t>mperry:</t>
        </r>
        <r>
          <rPr>
            <sz val="8"/>
            <color indexed="81"/>
            <rFont val="Tahoma"/>
            <family val="2"/>
          </rPr>
          <t xml:space="preserve">
Note manual entry. 5/17/11</t>
        </r>
      </text>
    </comment>
    <comment ref="R64" authorId="0">
      <text>
        <r>
          <rPr>
            <b/>
            <sz val="8"/>
            <color indexed="81"/>
            <rFont val="Tahoma"/>
            <family val="2"/>
          </rPr>
          <t>mperry:</t>
        </r>
        <r>
          <rPr>
            <sz val="8"/>
            <color indexed="81"/>
            <rFont val="Tahoma"/>
            <family val="2"/>
          </rPr>
          <t xml:space="preserve">
Note manual entry. 5/17/11</t>
        </r>
      </text>
    </comment>
    <comment ref="S64" authorId="0">
      <text>
        <r>
          <rPr>
            <b/>
            <sz val="8"/>
            <color indexed="81"/>
            <rFont val="Tahoma"/>
            <family val="2"/>
          </rPr>
          <t>mperry:</t>
        </r>
        <r>
          <rPr>
            <sz val="8"/>
            <color indexed="81"/>
            <rFont val="Tahoma"/>
            <family val="2"/>
          </rPr>
          <t xml:space="preserve">
Note manual entry. 5/17/11</t>
        </r>
      </text>
    </comment>
    <comment ref="T64" authorId="0">
      <text>
        <r>
          <rPr>
            <b/>
            <sz val="8"/>
            <color indexed="81"/>
            <rFont val="Tahoma"/>
            <family val="2"/>
          </rPr>
          <t>mperry:</t>
        </r>
        <r>
          <rPr>
            <sz val="8"/>
            <color indexed="81"/>
            <rFont val="Tahoma"/>
            <family val="2"/>
          </rPr>
          <t xml:space="preserve">
Note manual entry. 5/17/11</t>
        </r>
      </text>
    </comment>
    <comment ref="V64" authorId="0">
      <text>
        <r>
          <rPr>
            <b/>
            <sz val="8"/>
            <color indexed="81"/>
            <rFont val="Tahoma"/>
            <family val="2"/>
          </rPr>
          <t>mperry:</t>
        </r>
        <r>
          <rPr>
            <sz val="8"/>
            <color indexed="81"/>
            <rFont val="Tahoma"/>
            <family val="2"/>
          </rPr>
          <t xml:space="preserve">
Changed formula to remove "divide by 0" error.  5/17/11
</t>
        </r>
      </text>
    </comment>
    <comment ref="I65" authorId="0">
      <text>
        <r>
          <rPr>
            <b/>
            <sz val="8"/>
            <color indexed="81"/>
            <rFont val="Tahoma"/>
            <family val="2"/>
          </rPr>
          <t>mperry:</t>
        </r>
        <r>
          <rPr>
            <sz val="8"/>
            <color indexed="81"/>
            <rFont val="Tahoma"/>
            <family val="2"/>
          </rPr>
          <t xml:space="preserve">
Note manual entry. 5/17/11</t>
        </r>
      </text>
    </comment>
    <comment ref="J65" authorId="0">
      <text>
        <r>
          <rPr>
            <b/>
            <sz val="8"/>
            <color indexed="81"/>
            <rFont val="Tahoma"/>
            <family val="2"/>
          </rPr>
          <t>mperry:</t>
        </r>
        <r>
          <rPr>
            <sz val="8"/>
            <color indexed="81"/>
            <rFont val="Tahoma"/>
            <family val="2"/>
          </rPr>
          <t xml:space="preserve">
Note manual entry. 5/17/11</t>
        </r>
      </text>
    </comment>
    <comment ref="Q65" authorId="0">
      <text>
        <r>
          <rPr>
            <b/>
            <sz val="8"/>
            <color indexed="81"/>
            <rFont val="Tahoma"/>
            <family val="2"/>
          </rPr>
          <t>mperry:</t>
        </r>
        <r>
          <rPr>
            <sz val="8"/>
            <color indexed="81"/>
            <rFont val="Tahoma"/>
            <family val="2"/>
          </rPr>
          <t xml:space="preserve">
Note manual entry. 5/17/11</t>
        </r>
      </text>
    </comment>
    <comment ref="R65" authorId="0">
      <text>
        <r>
          <rPr>
            <b/>
            <sz val="8"/>
            <color indexed="81"/>
            <rFont val="Tahoma"/>
            <family val="2"/>
          </rPr>
          <t>mperry:</t>
        </r>
        <r>
          <rPr>
            <sz val="8"/>
            <color indexed="81"/>
            <rFont val="Tahoma"/>
            <family val="2"/>
          </rPr>
          <t xml:space="preserve">
Note manual entry. 5/17/11</t>
        </r>
      </text>
    </comment>
    <comment ref="S65" authorId="0">
      <text>
        <r>
          <rPr>
            <b/>
            <sz val="8"/>
            <color indexed="81"/>
            <rFont val="Tahoma"/>
            <family val="2"/>
          </rPr>
          <t>mperry:</t>
        </r>
        <r>
          <rPr>
            <sz val="8"/>
            <color indexed="81"/>
            <rFont val="Tahoma"/>
            <family val="2"/>
          </rPr>
          <t xml:space="preserve">
Note manual entry. 5/17/11</t>
        </r>
      </text>
    </comment>
    <comment ref="T65" authorId="0">
      <text>
        <r>
          <rPr>
            <b/>
            <sz val="8"/>
            <color indexed="81"/>
            <rFont val="Tahoma"/>
            <family val="2"/>
          </rPr>
          <t>mperry:</t>
        </r>
        <r>
          <rPr>
            <sz val="8"/>
            <color indexed="81"/>
            <rFont val="Tahoma"/>
            <family val="2"/>
          </rPr>
          <t xml:space="preserve">
Note manual entry. 5/17/11</t>
        </r>
      </text>
    </comment>
    <comment ref="I67" authorId="0">
      <text>
        <r>
          <rPr>
            <b/>
            <sz val="8"/>
            <color indexed="81"/>
            <rFont val="Tahoma"/>
            <family val="2"/>
          </rPr>
          <t>mperry:</t>
        </r>
        <r>
          <rPr>
            <sz val="8"/>
            <color indexed="81"/>
            <rFont val="Tahoma"/>
            <family val="2"/>
          </rPr>
          <t xml:space="preserve">
Note manual entry. 5/17/11</t>
        </r>
      </text>
    </comment>
    <comment ref="J67" authorId="0">
      <text>
        <r>
          <rPr>
            <b/>
            <sz val="8"/>
            <color indexed="81"/>
            <rFont val="Tahoma"/>
            <family val="2"/>
          </rPr>
          <t>mperry:</t>
        </r>
        <r>
          <rPr>
            <sz val="8"/>
            <color indexed="81"/>
            <rFont val="Tahoma"/>
            <family val="2"/>
          </rPr>
          <t xml:space="preserve">
Note manual entry. 5/17/11</t>
        </r>
      </text>
    </comment>
    <comment ref="G68" authorId="0">
      <text>
        <r>
          <rPr>
            <b/>
            <sz val="8"/>
            <color indexed="81"/>
            <rFont val="Tahoma"/>
            <family val="2"/>
          </rPr>
          <t>mperry:</t>
        </r>
        <r>
          <rPr>
            <sz val="8"/>
            <color indexed="81"/>
            <rFont val="Tahoma"/>
            <family val="2"/>
          </rPr>
          <t xml:space="preserve">
Note manual entry. 5/17/11</t>
        </r>
      </text>
    </comment>
    <comment ref="H68" authorId="0">
      <text>
        <r>
          <rPr>
            <b/>
            <sz val="8"/>
            <color indexed="81"/>
            <rFont val="Tahoma"/>
            <family val="2"/>
          </rPr>
          <t>mperry:</t>
        </r>
        <r>
          <rPr>
            <sz val="8"/>
            <color indexed="81"/>
            <rFont val="Tahoma"/>
            <family val="2"/>
          </rPr>
          <t xml:space="preserve">
Note manual entry. 5/17/11</t>
        </r>
      </text>
    </comment>
    <comment ref="I68" authorId="0">
      <text>
        <r>
          <rPr>
            <b/>
            <sz val="8"/>
            <color indexed="81"/>
            <rFont val="Tahoma"/>
            <family val="2"/>
          </rPr>
          <t>mperry:</t>
        </r>
        <r>
          <rPr>
            <sz val="8"/>
            <color indexed="81"/>
            <rFont val="Tahoma"/>
            <family val="2"/>
          </rPr>
          <t xml:space="preserve">
Note manual entry. 5/17/11</t>
        </r>
      </text>
    </comment>
    <comment ref="J68" authorId="0">
      <text>
        <r>
          <rPr>
            <b/>
            <sz val="8"/>
            <color indexed="81"/>
            <rFont val="Tahoma"/>
            <family val="2"/>
          </rPr>
          <t>mperry:</t>
        </r>
        <r>
          <rPr>
            <sz val="8"/>
            <color indexed="81"/>
            <rFont val="Tahoma"/>
            <family val="2"/>
          </rPr>
          <t xml:space="preserve">
Note manual entry. 5/17/11</t>
        </r>
      </text>
    </comment>
    <comment ref="K68" authorId="0">
      <text>
        <r>
          <rPr>
            <b/>
            <sz val="8"/>
            <color indexed="81"/>
            <rFont val="Tahoma"/>
            <family val="2"/>
          </rPr>
          <t>mperry:</t>
        </r>
        <r>
          <rPr>
            <sz val="8"/>
            <color indexed="81"/>
            <rFont val="Tahoma"/>
            <family val="2"/>
          </rPr>
          <t xml:space="preserve">
Note manual entry. 5/17/11</t>
        </r>
      </text>
    </comment>
    <comment ref="L68" authorId="0">
      <text>
        <r>
          <rPr>
            <b/>
            <sz val="8"/>
            <color indexed="81"/>
            <rFont val="Tahoma"/>
            <family val="2"/>
          </rPr>
          <t>mperry:</t>
        </r>
        <r>
          <rPr>
            <sz val="8"/>
            <color indexed="81"/>
            <rFont val="Tahoma"/>
            <family val="2"/>
          </rPr>
          <t xml:space="preserve">
Note manual entry. 5/17/11</t>
        </r>
      </text>
    </comment>
    <comment ref="Q68" authorId="0">
      <text>
        <r>
          <rPr>
            <b/>
            <sz val="8"/>
            <color indexed="81"/>
            <rFont val="Tahoma"/>
            <family val="2"/>
          </rPr>
          <t>mperry:</t>
        </r>
        <r>
          <rPr>
            <sz val="8"/>
            <color indexed="81"/>
            <rFont val="Tahoma"/>
            <family val="2"/>
          </rPr>
          <t xml:space="preserve">
Note manual entry. 5/17/11</t>
        </r>
      </text>
    </comment>
    <comment ref="R68" authorId="0">
      <text>
        <r>
          <rPr>
            <b/>
            <sz val="8"/>
            <color indexed="81"/>
            <rFont val="Tahoma"/>
            <family val="2"/>
          </rPr>
          <t>mperry:</t>
        </r>
        <r>
          <rPr>
            <sz val="8"/>
            <color indexed="81"/>
            <rFont val="Tahoma"/>
            <family val="2"/>
          </rPr>
          <t xml:space="preserve">
Note manual entry. 5/17/11</t>
        </r>
      </text>
    </comment>
    <comment ref="S68" authorId="0">
      <text>
        <r>
          <rPr>
            <b/>
            <sz val="8"/>
            <color indexed="81"/>
            <rFont val="Tahoma"/>
            <family val="2"/>
          </rPr>
          <t>mperry:</t>
        </r>
        <r>
          <rPr>
            <sz val="8"/>
            <color indexed="81"/>
            <rFont val="Tahoma"/>
            <family val="2"/>
          </rPr>
          <t xml:space="preserve">
Note manual entry. 5/17/11</t>
        </r>
      </text>
    </comment>
    <comment ref="T68" authorId="0">
      <text>
        <r>
          <rPr>
            <b/>
            <sz val="8"/>
            <color indexed="81"/>
            <rFont val="Tahoma"/>
            <family val="2"/>
          </rPr>
          <t>mperry:</t>
        </r>
        <r>
          <rPr>
            <sz val="8"/>
            <color indexed="81"/>
            <rFont val="Tahoma"/>
            <family val="2"/>
          </rPr>
          <t xml:space="preserve">
Note manual entry. 5/17/11</t>
        </r>
      </text>
    </comment>
    <comment ref="U68" authorId="0">
      <text>
        <r>
          <rPr>
            <b/>
            <sz val="8"/>
            <color indexed="81"/>
            <rFont val="Tahoma"/>
            <family val="2"/>
          </rPr>
          <t>mperry:</t>
        </r>
        <r>
          <rPr>
            <sz val="8"/>
            <color indexed="81"/>
            <rFont val="Tahoma"/>
            <family val="2"/>
          </rPr>
          <t xml:space="preserve">
Note manual entry. 5/17/11</t>
        </r>
      </text>
    </comment>
    <comment ref="V68" authorId="0">
      <text>
        <r>
          <rPr>
            <b/>
            <sz val="8"/>
            <color indexed="81"/>
            <rFont val="Tahoma"/>
            <family val="2"/>
          </rPr>
          <t>mperry:</t>
        </r>
        <r>
          <rPr>
            <sz val="8"/>
            <color indexed="81"/>
            <rFont val="Tahoma"/>
            <family val="2"/>
          </rPr>
          <t xml:space="preserve">
Note manual entry. 5/17/11</t>
        </r>
      </text>
    </comment>
    <comment ref="G69" authorId="0">
      <text>
        <r>
          <rPr>
            <b/>
            <sz val="8"/>
            <color indexed="81"/>
            <rFont val="Tahoma"/>
            <family val="2"/>
          </rPr>
          <t>mperry:</t>
        </r>
        <r>
          <rPr>
            <sz val="8"/>
            <color indexed="81"/>
            <rFont val="Tahoma"/>
            <family val="2"/>
          </rPr>
          <t xml:space="preserve">
Note manual entry. 5/17/11</t>
        </r>
      </text>
    </comment>
    <comment ref="H69" authorId="0">
      <text>
        <r>
          <rPr>
            <b/>
            <sz val="8"/>
            <color indexed="81"/>
            <rFont val="Tahoma"/>
            <family val="2"/>
          </rPr>
          <t>mperry:</t>
        </r>
        <r>
          <rPr>
            <sz val="8"/>
            <color indexed="81"/>
            <rFont val="Tahoma"/>
            <family val="2"/>
          </rPr>
          <t xml:space="preserve">
Note manual entry. 5/17/11</t>
        </r>
      </text>
    </comment>
    <comment ref="I69" authorId="0">
      <text>
        <r>
          <rPr>
            <b/>
            <sz val="8"/>
            <color indexed="81"/>
            <rFont val="Tahoma"/>
            <family val="2"/>
          </rPr>
          <t>mperry:</t>
        </r>
        <r>
          <rPr>
            <sz val="8"/>
            <color indexed="81"/>
            <rFont val="Tahoma"/>
            <family val="2"/>
          </rPr>
          <t xml:space="preserve">
Note manual entry. 5/17/11</t>
        </r>
      </text>
    </comment>
    <comment ref="J69" authorId="0">
      <text>
        <r>
          <rPr>
            <b/>
            <sz val="8"/>
            <color indexed="81"/>
            <rFont val="Tahoma"/>
            <family val="2"/>
          </rPr>
          <t>mperry:</t>
        </r>
        <r>
          <rPr>
            <sz val="8"/>
            <color indexed="81"/>
            <rFont val="Tahoma"/>
            <family val="2"/>
          </rPr>
          <t xml:space="preserve">
Note manual entry. 5/17/11</t>
        </r>
      </text>
    </comment>
    <comment ref="K69" authorId="0">
      <text>
        <r>
          <rPr>
            <b/>
            <sz val="8"/>
            <color indexed="81"/>
            <rFont val="Tahoma"/>
            <family val="2"/>
          </rPr>
          <t>mperry:</t>
        </r>
        <r>
          <rPr>
            <sz val="8"/>
            <color indexed="81"/>
            <rFont val="Tahoma"/>
            <family val="2"/>
          </rPr>
          <t xml:space="preserve">
Note manual entry. 5/17/11</t>
        </r>
      </text>
    </comment>
    <comment ref="L69" authorId="0">
      <text>
        <r>
          <rPr>
            <b/>
            <sz val="8"/>
            <color indexed="81"/>
            <rFont val="Tahoma"/>
            <family val="2"/>
          </rPr>
          <t>mperry:</t>
        </r>
        <r>
          <rPr>
            <sz val="8"/>
            <color indexed="81"/>
            <rFont val="Tahoma"/>
            <family val="2"/>
          </rPr>
          <t xml:space="preserve">
Note manual entry. 5/17/11</t>
        </r>
      </text>
    </comment>
    <comment ref="O69" authorId="0">
      <text>
        <r>
          <rPr>
            <b/>
            <sz val="8"/>
            <color indexed="81"/>
            <rFont val="Tahoma"/>
            <family val="2"/>
          </rPr>
          <t>mperry:</t>
        </r>
        <r>
          <rPr>
            <sz val="8"/>
            <color indexed="81"/>
            <rFont val="Tahoma"/>
            <family val="2"/>
          </rPr>
          <t xml:space="preserve">
Note manual entry. 5/17/11</t>
        </r>
      </text>
    </comment>
    <comment ref="P69" authorId="0">
      <text>
        <r>
          <rPr>
            <b/>
            <sz val="8"/>
            <color indexed="81"/>
            <rFont val="Tahoma"/>
            <family val="2"/>
          </rPr>
          <t>mperry:</t>
        </r>
        <r>
          <rPr>
            <sz val="8"/>
            <color indexed="81"/>
            <rFont val="Tahoma"/>
            <family val="2"/>
          </rPr>
          <t xml:space="preserve">
Note manual entry. 5/17/11</t>
        </r>
      </text>
    </comment>
    <comment ref="Q69" authorId="0">
      <text>
        <r>
          <rPr>
            <b/>
            <sz val="8"/>
            <color indexed="81"/>
            <rFont val="Tahoma"/>
            <family val="2"/>
          </rPr>
          <t>mperry:</t>
        </r>
        <r>
          <rPr>
            <sz val="8"/>
            <color indexed="81"/>
            <rFont val="Tahoma"/>
            <family val="2"/>
          </rPr>
          <t xml:space="preserve">
Note manual entry. 5/17/11</t>
        </r>
      </text>
    </comment>
    <comment ref="R69" authorId="0">
      <text>
        <r>
          <rPr>
            <b/>
            <sz val="8"/>
            <color indexed="81"/>
            <rFont val="Tahoma"/>
            <family val="2"/>
          </rPr>
          <t>mperry:</t>
        </r>
        <r>
          <rPr>
            <sz val="8"/>
            <color indexed="81"/>
            <rFont val="Tahoma"/>
            <family val="2"/>
          </rPr>
          <t xml:space="preserve">
Note manual entry. 5/17/11</t>
        </r>
      </text>
    </comment>
    <comment ref="S69" authorId="0">
      <text>
        <r>
          <rPr>
            <b/>
            <sz val="8"/>
            <color indexed="81"/>
            <rFont val="Tahoma"/>
            <family val="2"/>
          </rPr>
          <t>mperry:</t>
        </r>
        <r>
          <rPr>
            <sz val="8"/>
            <color indexed="81"/>
            <rFont val="Tahoma"/>
            <family val="2"/>
          </rPr>
          <t xml:space="preserve">
Note manual entry. 5/17/11</t>
        </r>
      </text>
    </comment>
    <comment ref="T69" authorId="0">
      <text>
        <r>
          <rPr>
            <b/>
            <sz val="8"/>
            <color indexed="81"/>
            <rFont val="Tahoma"/>
            <family val="2"/>
          </rPr>
          <t>mperry:</t>
        </r>
        <r>
          <rPr>
            <sz val="8"/>
            <color indexed="81"/>
            <rFont val="Tahoma"/>
            <family val="2"/>
          </rPr>
          <t xml:space="preserve">
Note manual entry. 5/17/11</t>
        </r>
      </text>
    </comment>
    <comment ref="V69" authorId="0">
      <text>
        <r>
          <rPr>
            <b/>
            <sz val="8"/>
            <color indexed="81"/>
            <rFont val="Tahoma"/>
            <family val="2"/>
          </rPr>
          <t>mperry:</t>
        </r>
        <r>
          <rPr>
            <sz val="8"/>
            <color indexed="81"/>
            <rFont val="Tahoma"/>
            <family val="2"/>
          </rPr>
          <t xml:space="preserve">
Changed formula to remove "divide by 0" error.  5/17/11
</t>
        </r>
      </text>
    </comment>
    <comment ref="I70" authorId="0">
      <text>
        <r>
          <rPr>
            <b/>
            <sz val="8"/>
            <color indexed="81"/>
            <rFont val="Tahoma"/>
            <family val="2"/>
          </rPr>
          <t>mperry:</t>
        </r>
        <r>
          <rPr>
            <sz val="8"/>
            <color indexed="81"/>
            <rFont val="Tahoma"/>
            <family val="2"/>
          </rPr>
          <t xml:space="preserve">
Note manual entry. 5/17/11</t>
        </r>
      </text>
    </comment>
    <comment ref="J70" authorId="0">
      <text>
        <r>
          <rPr>
            <b/>
            <sz val="8"/>
            <color indexed="81"/>
            <rFont val="Tahoma"/>
            <family val="2"/>
          </rPr>
          <t>mperry:</t>
        </r>
        <r>
          <rPr>
            <sz val="8"/>
            <color indexed="81"/>
            <rFont val="Tahoma"/>
            <family val="2"/>
          </rPr>
          <t xml:space="preserve">
Note manual entry. 5/17/11</t>
        </r>
      </text>
    </comment>
    <comment ref="K70" authorId="0">
      <text>
        <r>
          <rPr>
            <b/>
            <sz val="8"/>
            <color indexed="81"/>
            <rFont val="Tahoma"/>
            <family val="2"/>
          </rPr>
          <t>mperry:</t>
        </r>
        <r>
          <rPr>
            <sz val="8"/>
            <color indexed="81"/>
            <rFont val="Tahoma"/>
            <family val="2"/>
          </rPr>
          <t xml:space="preserve">
Note manual entry. 5/17/11</t>
        </r>
      </text>
    </comment>
    <comment ref="L70" authorId="0">
      <text>
        <r>
          <rPr>
            <b/>
            <sz val="8"/>
            <color indexed="81"/>
            <rFont val="Tahoma"/>
            <family val="2"/>
          </rPr>
          <t>mperry:</t>
        </r>
        <r>
          <rPr>
            <sz val="8"/>
            <color indexed="81"/>
            <rFont val="Tahoma"/>
            <family val="2"/>
          </rPr>
          <t xml:space="preserve">
Note manual entry. 5/17/11</t>
        </r>
      </text>
    </comment>
    <comment ref="Q70" authorId="0">
      <text>
        <r>
          <rPr>
            <b/>
            <sz val="8"/>
            <color indexed="81"/>
            <rFont val="Tahoma"/>
            <family val="2"/>
          </rPr>
          <t>mperry:</t>
        </r>
        <r>
          <rPr>
            <sz val="8"/>
            <color indexed="81"/>
            <rFont val="Tahoma"/>
            <family val="2"/>
          </rPr>
          <t xml:space="preserve">
Note manual entry. 5/17/11</t>
        </r>
      </text>
    </comment>
    <comment ref="R70" authorId="0">
      <text>
        <r>
          <rPr>
            <b/>
            <sz val="8"/>
            <color indexed="81"/>
            <rFont val="Tahoma"/>
            <family val="2"/>
          </rPr>
          <t>mperry:</t>
        </r>
        <r>
          <rPr>
            <sz val="8"/>
            <color indexed="81"/>
            <rFont val="Tahoma"/>
            <family val="2"/>
          </rPr>
          <t xml:space="preserve">
Note manual entry. 5/17/11</t>
        </r>
      </text>
    </comment>
    <comment ref="S70" authorId="0">
      <text>
        <r>
          <rPr>
            <b/>
            <sz val="8"/>
            <color indexed="81"/>
            <rFont val="Tahoma"/>
            <family val="2"/>
          </rPr>
          <t>mperry:</t>
        </r>
        <r>
          <rPr>
            <sz val="8"/>
            <color indexed="81"/>
            <rFont val="Tahoma"/>
            <family val="2"/>
          </rPr>
          <t xml:space="preserve">
Note manual entry. 5/17/11</t>
        </r>
      </text>
    </comment>
    <comment ref="T70" authorId="0">
      <text>
        <r>
          <rPr>
            <b/>
            <sz val="8"/>
            <color indexed="81"/>
            <rFont val="Tahoma"/>
            <family val="2"/>
          </rPr>
          <t>mperry:</t>
        </r>
        <r>
          <rPr>
            <sz val="8"/>
            <color indexed="81"/>
            <rFont val="Tahoma"/>
            <family val="2"/>
          </rPr>
          <t xml:space="preserve">
Note manual entry. 5/17/11</t>
        </r>
      </text>
    </comment>
  </commentList>
</comments>
</file>

<file path=xl/sharedStrings.xml><?xml version="1.0" encoding="utf-8"?>
<sst xmlns="http://schemas.openxmlformats.org/spreadsheetml/2006/main" count="2019" uniqueCount="244">
  <si>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</si>
  <si>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</si>
  <si>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</si>
  <si>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</si>
  <si>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</si>
  <si>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</si>
  <si>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</si>
  <si>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</si>
  <si>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</si>
  <si>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</si>
  <si>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</si>
  <si>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</si>
  <si>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</si>
  <si>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</si>
  <si>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</si>
  <si>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</si>
  <si>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First Professional Degrees Awarded in Selected Fields</t>
  </si>
  <si>
    <t>1992-93</t>
  </si>
  <si>
    <t>1997-98</t>
  </si>
  <si>
    <t>Law</t>
  </si>
  <si>
    <t>Rabbinical and Talmudic Studies</t>
  </si>
  <si>
    <t>Divinity/Ministry</t>
  </si>
  <si>
    <t>Theological &amp; Ministerial Studies</t>
  </si>
  <si>
    <t>Chiropractic</t>
  </si>
  <si>
    <t>Dentistry</t>
  </si>
  <si>
    <t>Medicine</t>
  </si>
  <si>
    <t>Optometry</t>
  </si>
  <si>
    <t>Pharmacy</t>
  </si>
  <si>
    <t>Podiatry</t>
  </si>
  <si>
    <t>Osteopathic Medicine</t>
  </si>
  <si>
    <t>Naturopathic Medicine (misc. Health Professions)</t>
  </si>
  <si>
    <t>OTHER FIELDS (not in table)</t>
  </si>
  <si>
    <t>FIELD</t>
  </si>
  <si>
    <t>CIP CODE</t>
  </si>
  <si>
    <t>SOURCE:</t>
  </si>
  <si>
    <t>SREB</t>
  </si>
  <si>
    <t>analysis of</t>
  </si>
  <si>
    <t>NCES data</t>
  </si>
  <si>
    <t>set of</t>
  </si>
  <si>
    <t>completions</t>
  </si>
  <si>
    <t>1997-98.</t>
  </si>
  <si>
    <t xml:space="preserve"> </t>
  </si>
  <si>
    <t>Percent</t>
  </si>
  <si>
    <t>SREB states</t>
  </si>
  <si>
    <t>Source:</t>
  </si>
  <si>
    <t>NA</t>
  </si>
  <si>
    <t>Veterinary Medicine</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</si>
  <si>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</si>
  <si>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</si>
  <si>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</si>
  <si>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</si>
  <si>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</si>
  <si>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</si>
  <si>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</si>
  <si>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</si>
  <si>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</si>
  <si>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</si>
  <si>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</si>
  <si>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</si>
  <si>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</si>
  <si>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</si>
  <si>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</si>
  <si>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</si>
  <si>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</si>
  <si>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</si>
  <si>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</si>
  <si>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</si>
  <si>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</si>
  <si>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</si>
  <si>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</si>
  <si>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</si>
  <si>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</si>
  <si>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</si>
  <si>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</si>
  <si>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</si>
  <si>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</si>
  <si>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</si>
  <si>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</si>
  <si>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</si>
  <si>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Washington</t>
  </si>
  <si>
    <t>Wisconsin</t>
  </si>
  <si>
    <t>Wyoming</t>
  </si>
  <si>
    <t>1994-95</t>
  </si>
  <si>
    <t>1994-95.</t>
  </si>
  <si>
    <t>1999-00</t>
  </si>
  <si>
    <t>1999-00.</t>
  </si>
  <si>
    <t>Osteopathic</t>
  </si>
  <si>
    <t>"NA" indicates not applicable. There was no degree of this type in the state in one or both years.</t>
  </si>
  <si>
    <t>2002-03</t>
  </si>
  <si>
    <t xml:space="preserve">SREB analysis </t>
  </si>
  <si>
    <t>of National</t>
  </si>
  <si>
    <t>Center for</t>
  </si>
  <si>
    <t>Education</t>
  </si>
  <si>
    <t xml:space="preserve">Statistics </t>
  </si>
  <si>
    <t xml:space="preserve">surveys of </t>
  </si>
  <si>
    <t>degrees and</t>
  </si>
  <si>
    <t>other awards</t>
  </si>
  <si>
    <t>conferred</t>
  </si>
  <si>
    <t>(www.nces.ed.gov/ipeds).</t>
  </si>
  <si>
    <t>Law (22.0101)</t>
  </si>
  <si>
    <t>Medicine (51.1201)</t>
  </si>
  <si>
    <t>Dentistry (51.0401)</t>
  </si>
  <si>
    <t>Chiropractic (51.0101)</t>
  </si>
  <si>
    <t>Osteopathic Medicine (51.1901)</t>
  </si>
  <si>
    <t>Pharmacy (51.2001)</t>
  </si>
  <si>
    <t>Optometry (51.1701)</t>
  </si>
  <si>
    <t>Veterinary Medicine (51.2401)</t>
  </si>
  <si>
    <t>2003-04</t>
  </si>
  <si>
    <t>1993-94</t>
  </si>
  <si>
    <t>SREB Fact Book</t>
  </si>
  <si>
    <t>2004-05</t>
  </si>
  <si>
    <t>Change</t>
  </si>
  <si>
    <t>Increase</t>
  </si>
  <si>
    <t>* Increase of greater than 200 percent.</t>
  </si>
  <si>
    <t>2005-06</t>
  </si>
  <si>
    <t>2006-07</t>
  </si>
  <si>
    <t>1996-97</t>
  </si>
  <si>
    <t>Notes:</t>
  </si>
  <si>
    <t>SREB analysis of National Center for Education Statistics completions surveys — (www.nces.ed.gov/ipeds).</t>
  </si>
  <si>
    <t>2007-08</t>
  </si>
  <si>
    <t>Center  for</t>
  </si>
  <si>
    <t>IPEDS</t>
  </si>
  <si>
    <t>Completions</t>
  </si>
  <si>
    <t>Survey Data</t>
  </si>
  <si>
    <t>C2009</t>
  </si>
  <si>
    <t>ERROR:</t>
  </si>
  <si>
    <t xml:space="preserve">In 07-08 Other Doc's (19)                                                                                                                                     </t>
  </si>
  <si>
    <t>were incorrectly included w/</t>
  </si>
  <si>
    <t>1st P (10) &amp; PP (18) Doc's,</t>
  </si>
  <si>
    <t>at some point, but no later</t>
  </si>
  <si>
    <t>than 2012 when they are</t>
  </si>
  <si>
    <t>used for 5-yr % change.</t>
  </si>
  <si>
    <t>Table D16 (50)</t>
  </si>
  <si>
    <r>
      <t>Professional Practice Doctorate's Degrees Awarded in Selected Fields</t>
    </r>
    <r>
      <rPr>
        <vertAlign val="superscript"/>
        <sz val="10"/>
        <rFont val="Arial"/>
        <family val="2"/>
      </rPr>
      <t>1</t>
    </r>
  </si>
  <si>
    <t>2008-09</t>
  </si>
  <si>
    <t>50 states and D.C.</t>
  </si>
  <si>
    <t xml:space="preserve">   as a percent of U.S.</t>
  </si>
  <si>
    <t>West</t>
  </si>
  <si>
    <t>Midwest</t>
  </si>
  <si>
    <t>Northeast</t>
  </si>
  <si>
    <t xml:space="preserve">and need to be separated </t>
  </si>
  <si>
    <t>2003-04 to</t>
  </si>
  <si>
    <t>Other Professional</t>
  </si>
  <si>
    <t>Practice Doctorate's</t>
  </si>
  <si>
    <t xml:space="preserve">    as a percent of U.S.</t>
  </si>
  <si>
    <r>
      <rPr>
        <vertAlign val="superscript"/>
        <sz val="10"/>
        <color rgb="FFFF0000"/>
        <rFont val="Arial"/>
        <family val="2"/>
      </rPr>
      <t>2</t>
    </r>
    <r>
      <rPr>
        <sz val="10"/>
        <color rgb="FFFF0000"/>
        <rFont val="Arial"/>
        <family val="2"/>
      </rPr>
      <t>The data for the two years are not comparable. Until 1997-98, many pharmacy degrees that qualified candidates to take the pharmacy license exam were reported as undergraduate or graduate degrees, rather than as first-professional degrees.</t>
    </r>
  </si>
  <si>
    <r>
      <t>3</t>
    </r>
    <r>
      <rPr>
        <sz val="10"/>
        <color rgb="FFFF0000"/>
        <rFont val="Arial"/>
        <family val="2"/>
      </rPr>
      <t>The decline in chiropractic degrees in Georgia was due to changes at Life University.</t>
    </r>
  </si>
  <si>
    <t>Other includes……………</t>
  </si>
  <si>
    <t>Veterinary</t>
  </si>
  <si>
    <r>
      <t>Pharmacy</t>
    </r>
    <r>
      <rPr>
        <vertAlign val="superscript"/>
        <sz val="10"/>
        <color rgb="FFFF0000"/>
        <rFont val="Arial"/>
        <family val="2"/>
      </rPr>
      <t>2</t>
    </r>
  </si>
  <si>
    <r>
      <t>Louisiana</t>
    </r>
    <r>
      <rPr>
        <vertAlign val="superscript"/>
        <sz val="10"/>
        <color rgb="FFFF0000"/>
        <rFont val="Arial"/>
        <family val="2"/>
      </rPr>
      <t>2</t>
    </r>
  </si>
  <si>
    <t>Public and Private Colleges and Universities (do we need this line?  All degree tables are public and private)</t>
  </si>
  <si>
    <t>NOTE:</t>
  </si>
  <si>
    <t>Other</t>
  </si>
  <si>
    <t>1 Figures represent degrees awarded by all degree-granting institutions eliigible for Federal Title IV student financial aid, in the 50 states and the District of Columbia, excluding service schools.  SOMETHING ABOUT PP DOCS INCLUDES FIRST PROFESSIONAL AND PROFESSIONAL PRACTICE AND THE YEARS!!!!!!!!!!!!!!!!!!!</t>
  </si>
  <si>
    <t>EXTRAPOLATED:</t>
  </si>
  <si>
    <t xml:space="preserve">Average </t>
  </si>
  <si>
    <t xml:space="preserve">of </t>
  </si>
  <si>
    <t>and</t>
  </si>
  <si>
    <t>Other Professional Practice Fields*</t>
  </si>
  <si>
    <t>Info Science</t>
  </si>
  <si>
    <t>Ed Gen</t>
  </si>
  <si>
    <t>Ed Cur &amp; Inst</t>
  </si>
  <si>
    <t>Ed Lead &amp; Admin</t>
  </si>
  <si>
    <t>Ed Inst &amp; Cur Super</t>
  </si>
  <si>
    <t>Ed Admin &amp; Super Oth</t>
  </si>
  <si>
    <t>Am/US Law</t>
  </si>
  <si>
    <t>Int'l Law &amp; Legal Studies</t>
  </si>
  <si>
    <t>Tax Law</t>
  </si>
  <si>
    <t>Legal Research, Adv Prof Oth</t>
  </si>
  <si>
    <t>Legal Prof &amp; Studies Oth</t>
  </si>
  <si>
    <t>Missionary Studies</t>
  </si>
  <si>
    <t>Religious Education</t>
  </si>
  <si>
    <t>Theo/Theological Studies</t>
  </si>
  <si>
    <t>Divinity/Mistry</t>
  </si>
  <si>
    <t>Rabbinical Studies</t>
  </si>
  <si>
    <t>Theo/Minis Studies Oth</t>
  </si>
  <si>
    <t>Pastoral Studies/Couseling</t>
  </si>
  <si>
    <t>Theo &amp; Relig Voc Oth</t>
  </si>
  <si>
    <t>Psych Gen</t>
  </si>
  <si>
    <t>Psych Clin</t>
  </si>
  <si>
    <t>Counseling Psych</t>
  </si>
  <si>
    <t>School Psych</t>
  </si>
  <si>
    <t>Psych Oth</t>
  </si>
  <si>
    <t>Music Gen</t>
  </si>
  <si>
    <t>Audiology/gist</t>
  </si>
  <si>
    <t>Speech-Lang Pathology/gist</t>
  </si>
  <si>
    <t>Aud-gy/gist &amp; SL Path-gy/gist</t>
  </si>
  <si>
    <t>Medical Scientist (MS, PhD)</t>
  </si>
  <si>
    <t>Nursing/Reg Nurse (RN, ASN, BSN, MSN)</t>
  </si>
  <si>
    <t>Nursing Science (MS, PhD)</t>
  </si>
  <si>
    <t>Pediatric Nurse/Nursing</t>
  </si>
  <si>
    <t>Nursing, Other</t>
  </si>
  <si>
    <t>Indust &amp; Phys Pharm &amp; Cosmetic Sci (MS, PhD)</t>
  </si>
  <si>
    <t>Occ Health &amp; Indust Hygiene</t>
  </si>
  <si>
    <t>Occ Therapy/ist</t>
  </si>
  <si>
    <t>Phys Therapy/ist</t>
  </si>
  <si>
    <t>Vet Sci/Vet Clinical Sci, Gen (Cert, MS, PhD)</t>
  </si>
  <si>
    <t>Trad Chinese/Asian Med &amp; Chin Herbology</t>
  </si>
  <si>
    <t>Naturopathic Med</t>
  </si>
  <si>
    <t>Grand Total</t>
  </si>
  <si>
    <t># of Deg</t>
  </si>
  <si>
    <t>Selected</t>
  </si>
  <si>
    <t>Total</t>
  </si>
  <si>
    <t>Fields</t>
  </si>
  <si>
    <t>PP Doc</t>
  </si>
  <si>
    <t xml:space="preserve">Percent </t>
  </si>
  <si>
    <t xml:space="preserve">  </t>
  </si>
  <si>
    <t>continued</t>
  </si>
  <si>
    <t>Public and Private Colleges and Universities</t>
  </si>
  <si>
    <t>were incorrectly included</t>
  </si>
  <si>
    <t>Prior to 2008-09,</t>
  </si>
  <si>
    <t>the other category</t>
  </si>
  <si>
    <t>included podiatry</t>
  </si>
  <si>
    <t>and theology and</t>
  </si>
  <si>
    <t>these were not</t>
  </si>
  <si>
    <t>separtely identified.</t>
  </si>
  <si>
    <t>Begiining in 08-09</t>
  </si>
  <si>
    <t>many new fields</t>
  </si>
  <si>
    <t>for prof. pract. Docts.</t>
  </si>
  <si>
    <t>are reported.</t>
  </si>
  <si>
    <t>Tot Prof</t>
  </si>
  <si>
    <t>2003-04*</t>
  </si>
  <si>
    <t>Fields 2008-09</t>
  </si>
  <si>
    <t xml:space="preserve"> "NA" indicates not applicable. There was no degree of this type in one or both of the years.</t>
  </si>
  <si>
    <r>
      <t>Louisiana</t>
    </r>
    <r>
      <rPr>
        <vertAlign val="superscript"/>
        <sz val="10"/>
        <rFont val="Arial"/>
        <family val="2"/>
      </rPr>
      <t>2</t>
    </r>
  </si>
  <si>
    <r>
      <t>Practice Doctorate's</t>
    </r>
    <r>
      <rPr>
        <vertAlign val="superscript"/>
        <sz val="10"/>
        <rFont val="Arial"/>
        <family val="2"/>
      </rPr>
      <t>3</t>
    </r>
  </si>
  <si>
    <t>2009-10</t>
  </si>
  <si>
    <t xml:space="preserve"> as a percent of U.S.</t>
  </si>
  <si>
    <t>2010-11</t>
  </si>
  <si>
    <r>
      <t>Kentucky</t>
    </r>
    <r>
      <rPr>
        <vertAlign val="superscript"/>
        <sz val="10"/>
        <rFont val="Arial"/>
        <family val="2"/>
      </rPr>
      <t>2</t>
    </r>
  </si>
  <si>
    <r>
      <t>California</t>
    </r>
    <r>
      <rPr>
        <vertAlign val="superscript"/>
        <sz val="10"/>
        <rFont val="Arial"/>
        <family val="2"/>
      </rPr>
      <t>2</t>
    </r>
  </si>
  <si>
    <r>
      <t xml:space="preserve">2 </t>
    </r>
    <r>
      <rPr>
        <sz val="10"/>
        <color indexed="8"/>
        <rFont val="Arial"/>
        <family val="2"/>
      </rPr>
      <t>These states contain the headquarters for an online-only college or univeristy. Beginning with the 2005-06 and 2010-11 figures, students attending online-only institutions are excluded from the state counts. (See table on awards earned at online-only colleges and universities in this chapter for those counts.)</t>
    </r>
  </si>
  <si>
    <r>
      <rPr>
        <vertAlign val="superscript"/>
        <sz val="10"/>
        <rFont val="Arial"/>
        <family val="2"/>
      </rPr>
      <t>3</t>
    </r>
    <r>
      <rPr>
        <sz val="10"/>
        <rFont val="Arial"/>
        <family val="2"/>
      </rPr>
      <t xml:space="preserve"> Other now includes divinity/ministry, rabbinical studies, pastoral studies/couseling, religious education, and other religious studies/vocations; clinical, general and school counseling, and other psychology; general performance music; audiology/audiologist, speech-language pathology/pathologist; medical scientist; nursing/registered nurse, nursing science, pediatric nurse/nursing, and other nursing; industrial/physical pharmacy and cosmetic science; podiatry; occupational health and industrial hygiene, occupational therapy/therapist, and physical therapy/therapist; traditional Chinese/Asian medicine and Chinese herbololgy; naturopathic medicine; and veterinary science/veterinary clinical science.</t>
    </r>
  </si>
  <si>
    <t>2011-12</t>
  </si>
  <si>
    <t>C2012</t>
  </si>
  <si>
    <t>Table 61</t>
  </si>
  <si>
    <t>2012-13</t>
  </si>
  <si>
    <t>2007-08 to</t>
  </si>
  <si>
    <t>Percent Change 2007-08 to  2012-13</t>
  </si>
  <si>
    <t>*</t>
  </si>
  <si>
    <t xml:space="preserve"> April 2015</t>
  </si>
  <si>
    <r>
      <t>Professional Practice Doctoral Degrees Awarded in Selected Fields</t>
    </r>
    <r>
      <rPr>
        <vertAlign val="superscript"/>
        <sz val="10"/>
        <rFont val="Arial"/>
        <family val="2"/>
      </rPr>
      <t>1</t>
    </r>
  </si>
  <si>
    <r>
      <t>1</t>
    </r>
    <r>
      <rPr>
        <sz val="10"/>
        <rFont val="Arial"/>
        <family val="2"/>
      </rPr>
      <t xml:space="preserve"> Figures represent degrees (in the first major) awarded by all degree-granting institutions eligible for federal Title IV student financial aid in the 50 states and the District of Columbia, excluding service schools. Beginning with the 2007-08 data, institutions had the option of using new award levels to report degrees. Beginning with the 2009-10 data, institutions were required to use the new award levels with Doctor's changing to Doctor's, Research and Scholarship; Doctor's, Professional Practice (formerly First-Professional); and Doctor's, Other. In addition, theology and divinity degrees in the new system are reported with Master's degrees. The figures reported in this table include degrees awarded by institutions reporting under the old First-Professional (including theology and divinity) and the new Doctor's, Professional Practice (law, medicine, dentistry, chiropractic, osteopathic medicine, pharmacy, optometry, veterinary medicine, podiatry, and other professional practice).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</si>
</sst>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0.0_)"/>
    <numFmt numFmtId="166" formatCode="#,##0.0"/>
    <numFmt numFmtId="167" formatCode="0.0"/>
  </numFmts>
  <fonts count="24" x14ac:knownFonts="1">
    <font>
      <sz val="10"/>
      <name val="Arial"/>
    </font>
    <font>
      <sz val="10"/>
      <name val="Arial"/>
      <family val="2"/>
    </font>
    <font>
      <b/>
      <sz val="10"/>
      <name val="Arial"/>
      <family val="2"/>
    </font>
    <font>
      <sz val="10"/>
      <name val="Arial"/>
      <family val="2"/>
    </font>
    <font>
      <b/>
      <sz val="10"/>
      <color indexed="10"/>
      <name val="Arial"/>
      <family val="2"/>
    </font>
    <font>
      <vertAlign val="superscript"/>
      <sz val="10"/>
      <name val="Arial"/>
      <family val="2"/>
    </font>
    <font>
      <sz val="8"/>
      <name val="Arial"/>
      <family val="2"/>
    </font>
    <font>
      <sz val="8"/>
      <color indexed="81"/>
      <name val="Tahoma"/>
      <family val="2"/>
    </font>
    <font>
      <b/>
      <sz val="8"/>
      <color indexed="81"/>
      <name val="Tahoma"/>
      <family val="2"/>
    </font>
    <font>
      <sz val="10"/>
      <name val="Helv"/>
    </font>
    <font>
      <b/>
      <i/>
      <sz val="10"/>
      <color rgb="FFFF0000"/>
      <name val="Arial"/>
      <family val="2"/>
    </font>
    <font>
      <b/>
      <i/>
      <sz val="10"/>
      <name val="Arial"/>
      <family val="2"/>
    </font>
    <font>
      <sz val="10"/>
      <color rgb="FF0000FF"/>
      <name val="Arial"/>
      <family val="2"/>
    </font>
    <font>
      <sz val="10"/>
      <name val="AGaramond"/>
      <family val="3"/>
    </font>
    <font>
      <sz val="10"/>
      <color rgb="FFFF0000"/>
      <name val="Arial"/>
      <family val="2"/>
    </font>
    <font>
      <sz val="10"/>
      <color theme="0"/>
      <name val="Arial"/>
      <family val="2"/>
    </font>
    <font>
      <vertAlign val="superscript"/>
      <sz val="10"/>
      <color rgb="FFFF0000"/>
      <name val="Arial"/>
      <family val="2"/>
    </font>
    <font>
      <b/>
      <sz val="10"/>
      <color rgb="FF0000FF"/>
      <name val="Arial"/>
      <family val="2"/>
    </font>
    <font>
      <i/>
      <sz val="10"/>
      <name val="Arial"/>
      <family val="2"/>
    </font>
    <font>
      <sz val="10"/>
      <color indexed="81"/>
      <name val="Tahoma"/>
      <family val="2"/>
    </font>
    <font>
      <b/>
      <sz val="10"/>
      <color indexed="81"/>
      <name val="Tahoma"/>
      <family val="2"/>
    </font>
    <font>
      <b/>
      <sz val="12"/>
      <name val="Arial"/>
      <family val="2"/>
    </font>
    <font>
      <sz val="10"/>
      <color indexed="8"/>
      <name val="Arial"/>
      <family val="2"/>
    </font>
    <font>
      <u/>
      <sz val="10"/>
      <name val="Arial"/>
      <family val="2"/>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bgColor theme="1"/>
      </patternFill>
    </fill>
    <fill>
      <patternFill patternType="solid">
        <fgColor theme="0" tint="-4.9989318521683403E-2"/>
        <bgColor theme="0" tint="-4.9989318521683403E-2"/>
      </patternFill>
    </fill>
    <fill>
      <patternFill patternType="solid">
        <fgColor rgb="FFFF99CC"/>
        <bgColor indexed="64"/>
      </patternFill>
    </fill>
    <fill>
      <patternFill patternType="solid">
        <fgColor rgb="FF92D05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8"/>
      </top>
      <bottom/>
      <diagonal/>
    </border>
    <border>
      <left/>
      <right/>
      <top style="thin">
        <color indexed="64"/>
      </top>
      <bottom/>
      <diagonal/>
    </border>
    <border>
      <left/>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right style="thin">
        <color indexed="64"/>
      </right>
      <top style="thin">
        <color indexed="64"/>
      </top>
      <bottom/>
      <diagonal/>
    </border>
    <border>
      <left/>
      <right style="thin">
        <color indexed="64"/>
      </right>
      <top style="thin">
        <color indexed="8"/>
      </top>
      <bottom/>
      <diagonal/>
    </border>
    <border>
      <left/>
      <right style="thin">
        <color indexed="64"/>
      </right>
      <top/>
      <bottom/>
      <diagonal/>
    </border>
    <border>
      <left/>
      <right style="thin">
        <color indexed="64"/>
      </right>
      <top/>
      <bottom style="thin">
        <color indexed="8"/>
      </bottom>
      <diagonal/>
    </border>
    <border>
      <left/>
      <right/>
      <top style="thin">
        <color indexed="64"/>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theme="0" tint="-0.14999847407452621"/>
      </left>
      <right style="thin">
        <color theme="0" tint="-0.14999847407452621"/>
      </right>
      <top/>
      <bottom/>
      <diagonal/>
    </border>
    <border>
      <left/>
      <right style="thin">
        <color theme="0" tint="-0.14999847407452621"/>
      </right>
      <top/>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9" fillId="0" borderId="0">
      <alignment horizontal="left" wrapText="1"/>
    </xf>
    <xf numFmtId="0" fontId="1" fillId="0" borderId="0"/>
    <xf numFmtId="43" fontId="13" fillId="0" borderId="0" applyFont="0" applyFill="0" applyBorder="0" applyAlignment="0" applyProtection="0"/>
  </cellStyleXfs>
  <cellXfs count="293">
    <xf numFmtId="0" fontId="0" fillId="0" borderId="0" xfId="0"/>
    <xf numFmtId="0" fontId="2" fillId="0" borderId="0" xfId="0" applyFont="1" applyFill="1" applyAlignment="1" applyProtection="1">
      <alignment horizontal="left"/>
    </xf>
    <xf numFmtId="0" fontId="3" fillId="0" borderId="0" xfId="0" applyFont="1" applyProtection="1"/>
    <xf numFmtId="0" fontId="3" fillId="0" borderId="0" xfId="0" applyFont="1"/>
    <xf numFmtId="0" fontId="0" fillId="0" borderId="1" xfId="0" applyBorder="1"/>
    <xf numFmtId="0" fontId="0" fillId="0" borderId="0" xfId="0" applyBorder="1"/>
    <xf numFmtId="0" fontId="0" fillId="0" borderId="0" xfId="0" applyFill="1" applyBorder="1"/>
    <xf numFmtId="0" fontId="3" fillId="0" borderId="0" xfId="0" applyFont="1" applyAlignment="1" applyProtection="1">
      <alignment horizontal="centerContinuous"/>
    </xf>
    <xf numFmtId="0" fontId="2" fillId="0" borderId="5" xfId="0" applyFont="1" applyBorder="1" applyAlignment="1" applyProtection="1">
      <alignment horizontal="center"/>
    </xf>
    <xf numFmtId="0" fontId="3" fillId="0" borderId="5" xfId="0" applyFont="1" applyBorder="1" applyAlignment="1" applyProtection="1">
      <alignment horizontal="centerContinuous"/>
    </xf>
    <xf numFmtId="0" fontId="2" fillId="0" borderId="0" xfId="0" applyFont="1" applyAlignment="1" applyProtection="1">
      <alignment horizontal="center"/>
    </xf>
    <xf numFmtId="0" fontId="3" fillId="0" borderId="0" xfId="0" applyFont="1" applyBorder="1" applyAlignment="1" applyProtection="1">
      <alignment horizontal="centerContinuous"/>
    </xf>
    <xf numFmtId="0" fontId="3" fillId="0" borderId="5" xfId="0" applyFont="1" applyBorder="1" applyAlignment="1" applyProtection="1">
      <alignment horizontal="center"/>
    </xf>
    <xf numFmtId="0" fontId="3" fillId="0" borderId="5" xfId="0" applyFont="1" applyFill="1" applyBorder="1" applyAlignment="1" applyProtection="1">
      <alignment horizontal="center"/>
    </xf>
    <xf numFmtId="0" fontId="4" fillId="0" borderId="0" xfId="0" applyFont="1" applyAlignment="1" applyProtection="1">
      <alignment horizontal="center"/>
    </xf>
    <xf numFmtId="0" fontId="3" fillId="0" borderId="0" xfId="0" applyFont="1" applyAlignment="1" applyProtection="1">
      <alignment horizontal="center"/>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centerContinuous"/>
    </xf>
    <xf numFmtId="0" fontId="3" fillId="0" borderId="0" xfId="0" applyFont="1" applyFill="1" applyBorder="1" applyProtection="1"/>
    <xf numFmtId="165" fontId="3" fillId="0" borderId="0" xfId="0" applyNumberFormat="1" applyFont="1" applyFill="1" applyBorder="1" applyAlignment="1" applyProtection="1">
      <alignment horizontal="center"/>
    </xf>
    <xf numFmtId="0" fontId="3" fillId="0" borderId="0" xfId="0" applyFont="1" applyAlignment="1" applyProtection="1"/>
    <xf numFmtId="0" fontId="3" fillId="0" borderId="0" xfId="0" applyFont="1" applyFill="1" applyBorder="1" applyAlignment="1" applyProtection="1">
      <alignment vertical="top"/>
    </xf>
    <xf numFmtId="165" fontId="3" fillId="0" borderId="0" xfId="0" applyNumberFormat="1" applyFont="1" applyFill="1" applyBorder="1" applyAlignment="1" applyProtection="1">
      <alignment horizontal="center" vertical="top"/>
    </xf>
    <xf numFmtId="0" fontId="3" fillId="0" borderId="0" xfId="0" applyFont="1" applyFill="1" applyBorder="1" applyAlignment="1" applyProtection="1">
      <alignment horizontal="center" vertical="top"/>
    </xf>
    <xf numFmtId="167" fontId="3" fillId="0" borderId="0" xfId="0" applyNumberFormat="1" applyFont="1" applyFill="1" applyBorder="1" applyAlignment="1" applyProtection="1">
      <alignment horizontal="right"/>
    </xf>
    <xf numFmtId="0" fontId="2" fillId="0" borderId="7" xfId="0" applyFont="1" applyBorder="1" applyAlignment="1" applyProtection="1">
      <alignment horizontal="center"/>
    </xf>
    <xf numFmtId="0" fontId="4" fillId="0" borderId="7" xfId="0" applyFont="1" applyBorder="1" applyAlignment="1" applyProtection="1">
      <alignment horizontal="center"/>
    </xf>
    <xf numFmtId="0" fontId="0" fillId="0" borderId="1" xfId="0" applyBorder="1" applyAlignment="1">
      <alignment horizontal="right"/>
    </xf>
    <xf numFmtId="0" fontId="2" fillId="0" borderId="0" xfId="0" applyFont="1" applyProtection="1"/>
    <xf numFmtId="0" fontId="2" fillId="0" borderId="0" xfId="0" applyFont="1" applyBorder="1"/>
    <xf numFmtId="0" fontId="2" fillId="0" borderId="0" xfId="0" applyFont="1"/>
    <xf numFmtId="0" fontId="0" fillId="0" borderId="0" xfId="0" applyAlignment="1">
      <alignment horizontal="center"/>
    </xf>
    <xf numFmtId="0" fontId="3" fillId="0" borderId="0" xfId="0" applyFont="1" applyFill="1" applyBorder="1" applyAlignment="1"/>
    <xf numFmtId="0" fontId="0" fillId="0" borderId="0" xfId="0" applyBorder="1" applyAlignment="1"/>
    <xf numFmtId="0" fontId="3" fillId="0" borderId="8" xfId="0" applyFont="1" applyBorder="1" applyAlignment="1" applyProtection="1">
      <alignment horizontal="centerContinuous"/>
    </xf>
    <xf numFmtId="0" fontId="3" fillId="0" borderId="4" xfId="0" applyFont="1" applyBorder="1" applyAlignment="1" applyProtection="1">
      <alignment horizontal="centerContinuous"/>
    </xf>
    <xf numFmtId="0" fontId="3" fillId="0" borderId="8" xfId="0" applyFont="1" applyBorder="1" applyAlignment="1" applyProtection="1">
      <alignment horizontal="center"/>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0" xfId="0" applyFont="1" applyBorder="1" applyAlignment="1">
      <alignment horizontal="center"/>
    </xf>
    <xf numFmtId="0" fontId="0" fillId="0" borderId="0" xfId="0" applyBorder="1" applyAlignment="1">
      <alignment horizontal="center"/>
    </xf>
    <xf numFmtId="0" fontId="0" fillId="0" borderId="0" xfId="0" applyFill="1"/>
    <xf numFmtId="0" fontId="0" fillId="0" borderId="7" xfId="0" applyFill="1" applyBorder="1" applyAlignment="1">
      <alignment horizontal="center"/>
    </xf>
    <xf numFmtId="0" fontId="3" fillId="0" borderId="7" xfId="0" applyFont="1" applyFill="1" applyBorder="1" applyAlignment="1" applyProtection="1">
      <alignment horizontal="center"/>
    </xf>
    <xf numFmtId="0" fontId="3" fillId="0" borderId="4" xfId="0" applyFont="1" applyFill="1" applyBorder="1" applyAlignment="1" applyProtection="1">
      <alignment horizontal="center"/>
    </xf>
    <xf numFmtId="0" fontId="0" fillId="0" borderId="4" xfId="0" applyFill="1" applyBorder="1"/>
    <xf numFmtId="0" fontId="0" fillId="0" borderId="9" xfId="0" applyFill="1" applyBorder="1" applyAlignment="1">
      <alignment horizontal="center"/>
    </xf>
    <xf numFmtId="37" fontId="10" fillId="0" borderId="0" xfId="0" applyNumberFormat="1" applyFont="1" applyFill="1" applyBorder="1"/>
    <xf numFmtId="37" fontId="11" fillId="2" borderId="0" xfId="0" applyNumberFormat="1" applyFont="1" applyFill="1" applyBorder="1"/>
    <xf numFmtId="0" fontId="1" fillId="0" borderId="0" xfId="0" applyFont="1" applyAlignment="1" applyProtection="1">
      <alignment horizontal="left"/>
    </xf>
    <xf numFmtId="0" fontId="1" fillId="0" borderId="0" xfId="0" applyFont="1"/>
    <xf numFmtId="0" fontId="1" fillId="0" borderId="0" xfId="0" applyFont="1" applyBorder="1"/>
    <xf numFmtId="164" fontId="1" fillId="0" borderId="0" xfId="1" applyNumberFormat="1" applyFont="1" applyBorder="1"/>
    <xf numFmtId="3" fontId="1" fillId="0" borderId="0" xfId="0" applyNumberFormat="1" applyFont="1" applyBorder="1"/>
    <xf numFmtId="37" fontId="1" fillId="0" borderId="0" xfId="0" applyNumberFormat="1" applyFont="1" applyFill="1" applyBorder="1" applyAlignment="1" applyProtection="1">
      <alignment horizontal="left"/>
    </xf>
    <xf numFmtId="37" fontId="1" fillId="0" borderId="0" xfId="0" applyNumberFormat="1" applyFont="1" applyFill="1" applyBorder="1"/>
    <xf numFmtId="0" fontId="1" fillId="0" borderId="0" xfId="0" applyFont="1" applyBorder="1" applyAlignment="1" applyProtection="1">
      <alignment horizontal="left"/>
    </xf>
    <xf numFmtId="0" fontId="2" fillId="0" borderId="6" xfId="0" applyFont="1" applyBorder="1"/>
    <xf numFmtId="0" fontId="2" fillId="0" borderId="10" xfId="0" applyFont="1" applyBorder="1" applyProtection="1"/>
    <xf numFmtId="0" fontId="2" fillId="0" borderId="6" xfId="0" applyFont="1" applyBorder="1" applyAlignment="1" applyProtection="1">
      <alignment horizontal="right"/>
    </xf>
    <xf numFmtId="0" fontId="2" fillId="0" borderId="6" xfId="0" applyFont="1" applyFill="1" applyBorder="1" applyAlignment="1" applyProtection="1">
      <alignment horizontal="right"/>
    </xf>
    <xf numFmtId="0" fontId="1" fillId="0" borderId="0" xfId="0" applyFont="1" applyBorder="1" applyProtection="1"/>
    <xf numFmtId="37" fontId="1" fillId="0" borderId="0" xfId="2" applyNumberFormat="1" applyFont="1" applyBorder="1" applyAlignment="1"/>
    <xf numFmtId="37" fontId="1" fillId="0" borderId="2" xfId="2" applyNumberFormat="1" applyFont="1" applyFill="1" applyBorder="1" applyAlignment="1"/>
    <xf numFmtId="3" fontId="12" fillId="0" borderId="2" xfId="2" applyNumberFormat="1" applyFont="1" applyFill="1" applyBorder="1" applyAlignment="1"/>
    <xf numFmtId="37" fontId="1" fillId="0" borderId="0" xfId="2" applyNumberFormat="1" applyFont="1" applyBorder="1" applyAlignment="1" applyProtection="1"/>
    <xf numFmtId="3" fontId="12" fillId="0" borderId="6" xfId="4" applyNumberFormat="1" applyFont="1" applyBorder="1" applyAlignment="1"/>
    <xf numFmtId="167" fontId="1" fillId="0" borderId="0" xfId="2" applyNumberFormat="1" applyFont="1" applyFill="1" applyBorder="1" applyAlignment="1" applyProtection="1"/>
    <xf numFmtId="167" fontId="12" fillId="0" borderId="0" xfId="2" applyNumberFormat="1" applyFont="1" applyBorder="1" applyAlignment="1" applyProtection="1"/>
    <xf numFmtId="3" fontId="1" fillId="0" borderId="0" xfId="4" applyNumberFormat="1" applyFont="1" applyBorder="1" applyAlignment="1"/>
    <xf numFmtId="37" fontId="1" fillId="0" borderId="1" xfId="2" applyNumberFormat="1" applyFont="1" applyBorder="1" applyAlignment="1" applyProtection="1"/>
    <xf numFmtId="3" fontId="1" fillId="0" borderId="1" xfId="4" applyNumberFormat="1" applyFont="1" applyBorder="1" applyAlignment="1"/>
    <xf numFmtId="37" fontId="1" fillId="0" borderId="0" xfId="2" applyNumberFormat="1" applyFont="1" applyFill="1" applyBorder="1" applyAlignment="1" applyProtection="1"/>
    <xf numFmtId="3" fontId="12" fillId="0" borderId="6" xfId="4" applyNumberFormat="1" applyFont="1" applyFill="1" applyBorder="1" applyAlignment="1"/>
    <xf numFmtId="37" fontId="1" fillId="0" borderId="1" xfId="2" applyNumberFormat="1" applyFont="1" applyBorder="1" applyAlignment="1"/>
    <xf numFmtId="0" fontId="1" fillId="0" borderId="2" xfId="2" applyNumberFormat="1" applyFont="1" applyFill="1" applyBorder="1" applyAlignment="1"/>
    <xf numFmtId="3" fontId="1" fillId="0" borderId="2" xfId="4" applyNumberFormat="1" applyFont="1" applyBorder="1" applyAlignment="1"/>
    <xf numFmtId="0" fontId="1" fillId="0" borderId="7" xfId="0" applyFont="1" applyFill="1" applyBorder="1" applyAlignment="1">
      <alignment horizontal="center"/>
    </xf>
    <xf numFmtId="0" fontId="1" fillId="0" borderId="0" xfId="0" applyFont="1" applyFill="1" applyBorder="1" applyAlignment="1" applyProtection="1">
      <alignment horizontal="centerContinuous"/>
    </xf>
    <xf numFmtId="0" fontId="1" fillId="0" borderId="7" xfId="0" applyFont="1" applyFill="1" applyBorder="1" applyAlignment="1" applyProtection="1">
      <alignment horizontal="center"/>
    </xf>
    <xf numFmtId="0" fontId="1" fillId="0" borderId="8" xfId="0" applyFont="1" applyBorder="1" applyAlignment="1" applyProtection="1">
      <alignment horizontal="centerContinuous"/>
    </xf>
    <xf numFmtId="0" fontId="1" fillId="0" borderId="4" xfId="0" applyFont="1" applyBorder="1" applyAlignment="1" applyProtection="1">
      <alignment horizontal="centerContinuous"/>
    </xf>
    <xf numFmtId="3" fontId="1" fillId="0" borderId="1" xfId="2" applyNumberFormat="1" applyFont="1" applyFill="1" applyBorder="1" applyAlignment="1"/>
    <xf numFmtId="3" fontId="1" fillId="0" borderId="0" xfId="2" applyNumberFormat="1" applyFont="1" applyFill="1" applyAlignment="1"/>
    <xf numFmtId="3" fontId="1" fillId="3" borderId="0" xfId="2" applyNumberFormat="1" applyFont="1" applyFill="1" applyAlignment="1"/>
    <xf numFmtId="3" fontId="1" fillId="0" borderId="0" xfId="2" applyNumberFormat="1" applyFont="1" applyAlignment="1"/>
    <xf numFmtId="3" fontId="1" fillId="0" borderId="0" xfId="2" applyNumberFormat="1" applyFont="1" applyBorder="1" applyAlignment="1"/>
    <xf numFmtId="3" fontId="1" fillId="0" borderId="1" xfId="2" applyNumberFormat="1" applyFont="1" applyBorder="1" applyAlignment="1"/>
    <xf numFmtId="3" fontId="1" fillId="3" borderId="1" xfId="2" applyNumberFormat="1" applyFont="1" applyFill="1" applyBorder="1" applyAlignment="1"/>
    <xf numFmtId="3" fontId="1" fillId="0" borderId="6" xfId="2" applyNumberFormat="1" applyFont="1" applyFill="1" applyBorder="1" applyAlignment="1"/>
    <xf numFmtId="3" fontId="1" fillId="3" borderId="2" xfId="2" applyNumberFormat="1" applyFont="1" applyFill="1" applyBorder="1" applyAlignment="1"/>
    <xf numFmtId="0" fontId="3" fillId="0" borderId="11" xfId="0" applyFont="1" applyBorder="1" applyAlignment="1" applyProtection="1">
      <alignment horizontal="centerContinuous"/>
    </xf>
    <xf numFmtId="0" fontId="3" fillId="0" borderId="11" xfId="0" applyFont="1" applyFill="1" applyBorder="1" applyAlignment="1" applyProtection="1">
      <alignment horizontal="center"/>
    </xf>
    <xf numFmtId="0" fontId="3" fillId="0" borderId="12" xfId="0" applyFont="1" applyFill="1" applyBorder="1" applyAlignment="1" applyProtection="1">
      <alignment horizontal="center"/>
    </xf>
    <xf numFmtId="0" fontId="3" fillId="0" borderId="12" xfId="0" applyFont="1" applyFill="1" applyBorder="1" applyAlignment="1" applyProtection="1">
      <alignment horizontal="centerContinuous"/>
    </xf>
    <xf numFmtId="0" fontId="3" fillId="0" borderId="13" xfId="0" applyFont="1" applyFill="1" applyBorder="1" applyAlignment="1" applyProtection="1">
      <alignment horizontal="center"/>
    </xf>
    <xf numFmtId="3" fontId="3" fillId="0" borderId="0" xfId="0" applyNumberFormat="1" applyFont="1" applyFill="1" applyBorder="1" applyAlignment="1" applyProtection="1">
      <alignment horizontal="right"/>
    </xf>
    <xf numFmtId="3" fontId="1" fillId="0" borderId="0" xfId="2" applyNumberFormat="1" applyFont="1" applyFill="1" applyBorder="1" applyAlignment="1"/>
    <xf numFmtId="0" fontId="3" fillId="0" borderId="0" xfId="0" applyFont="1" applyFill="1" applyBorder="1"/>
    <xf numFmtId="0" fontId="14" fillId="0" borderId="0" xfId="0" applyFont="1" applyFill="1" applyBorder="1" applyAlignment="1" applyProtection="1">
      <alignment vertical="top"/>
    </xf>
    <xf numFmtId="0" fontId="16" fillId="0" borderId="0" xfId="0" applyFont="1" applyFill="1" applyBorder="1" applyAlignment="1" applyProtection="1">
      <alignment vertical="top"/>
    </xf>
    <xf numFmtId="0" fontId="14" fillId="0" borderId="0" xfId="0" applyFont="1"/>
    <xf numFmtId="0" fontId="14" fillId="0" borderId="0" xfId="0" applyFont="1" applyAlignment="1" applyProtection="1">
      <alignment horizontal="centerContinuous"/>
    </xf>
    <xf numFmtId="0" fontId="14" fillId="0" borderId="6" xfId="0" applyFont="1" applyFill="1" applyBorder="1" applyAlignment="1" applyProtection="1">
      <alignment vertical="top"/>
    </xf>
    <xf numFmtId="0" fontId="14" fillId="0" borderId="0" xfId="0" applyFont="1" applyAlignment="1" applyProtection="1"/>
    <xf numFmtId="0" fontId="14" fillId="0" borderId="0" xfId="0" applyFont="1" applyAlignment="1" applyProtection="1">
      <alignment horizontal="right"/>
    </xf>
    <xf numFmtId="0" fontId="14" fillId="0" borderId="0" xfId="0" applyFont="1" applyBorder="1" applyAlignment="1" applyProtection="1">
      <alignment vertical="center"/>
    </xf>
    <xf numFmtId="3" fontId="14" fillId="0" borderId="0" xfId="2" applyNumberFormat="1" applyFont="1" applyAlignment="1"/>
    <xf numFmtId="0" fontId="14" fillId="0" borderId="5" xfId="0" applyFont="1" applyBorder="1" applyAlignment="1" applyProtection="1">
      <alignment horizontal="centerContinuous"/>
    </xf>
    <xf numFmtId="3" fontId="12" fillId="0" borderId="0" xfId="0" applyNumberFormat="1" applyFont="1" applyBorder="1"/>
    <xf numFmtId="37" fontId="1" fillId="0" borderId="0" xfId="0" applyNumberFormat="1" applyFont="1" applyFill="1" applyBorder="1" applyAlignment="1"/>
    <xf numFmtId="0" fontId="1" fillId="0" borderId="0" xfId="0" applyFont="1" applyBorder="1" applyAlignment="1"/>
    <xf numFmtId="0" fontId="3" fillId="0" borderId="14" xfId="0" applyFont="1" applyBorder="1" applyAlignment="1">
      <alignment horizontal="centerContinuous"/>
    </xf>
    <xf numFmtId="3" fontId="12" fillId="0" borderId="0" xfId="4" applyNumberFormat="1" applyFont="1" applyBorder="1" applyAlignment="1"/>
    <xf numFmtId="3" fontId="12" fillId="0" borderId="1" xfId="4" applyNumberFormat="1" applyFont="1" applyBorder="1" applyAlignment="1"/>
    <xf numFmtId="3" fontId="12" fillId="0" borderId="2" xfId="4" applyNumberFormat="1" applyFont="1" applyBorder="1" applyAlignment="1"/>
    <xf numFmtId="3" fontId="12" fillId="0" borderId="2" xfId="2" applyNumberFormat="1" applyFont="1" applyFill="1" applyBorder="1" applyAlignment="1">
      <alignment horizontal="right"/>
    </xf>
    <xf numFmtId="3" fontId="12" fillId="0" borderId="6" xfId="4" applyNumberFormat="1" applyFont="1" applyBorder="1" applyAlignment="1">
      <alignment horizontal="right"/>
    </xf>
    <xf numFmtId="167" fontId="12" fillId="0" borderId="0" xfId="2" applyNumberFormat="1" applyFont="1" applyBorder="1" applyAlignment="1" applyProtection="1">
      <alignment horizontal="right"/>
    </xf>
    <xf numFmtId="3" fontId="1" fillId="0" borderId="0" xfId="4" applyNumberFormat="1" applyFont="1" applyBorder="1" applyAlignment="1">
      <alignment horizontal="right"/>
    </xf>
    <xf numFmtId="3" fontId="1" fillId="0" borderId="1" xfId="4" applyNumberFormat="1" applyFont="1" applyBorder="1" applyAlignment="1">
      <alignment horizontal="right"/>
    </xf>
    <xf numFmtId="3" fontId="12" fillId="0" borderId="6" xfId="4" applyNumberFormat="1" applyFont="1" applyFill="1" applyBorder="1" applyAlignment="1">
      <alignment horizontal="right"/>
    </xf>
    <xf numFmtId="3" fontId="1" fillId="0" borderId="2" xfId="4" applyNumberFormat="1" applyFont="1" applyBorder="1" applyAlignment="1">
      <alignment horizontal="right"/>
    </xf>
    <xf numFmtId="0" fontId="2" fillId="0" borderId="16" xfId="0" applyFont="1" applyBorder="1"/>
    <xf numFmtId="3" fontId="12" fillId="0" borderId="18" xfId="2" applyNumberFormat="1" applyFont="1" applyFill="1" applyBorder="1" applyAlignment="1">
      <alignment horizontal="right"/>
    </xf>
    <xf numFmtId="3" fontId="12" fillId="0" borderId="17" xfId="4" applyNumberFormat="1" applyFont="1" applyBorder="1" applyAlignment="1">
      <alignment horizontal="right"/>
    </xf>
    <xf numFmtId="167" fontId="12" fillId="0" borderId="16" xfId="2" applyNumberFormat="1" applyFont="1" applyBorder="1" applyAlignment="1" applyProtection="1">
      <alignment horizontal="right"/>
    </xf>
    <xf numFmtId="3" fontId="1" fillId="0" borderId="16" xfId="4" applyNumberFormat="1" applyFont="1" applyBorder="1" applyAlignment="1">
      <alignment horizontal="right"/>
    </xf>
    <xf numFmtId="3" fontId="1" fillId="0" borderId="15" xfId="4" applyNumberFormat="1" applyFont="1" applyBorder="1" applyAlignment="1">
      <alignment horizontal="right"/>
    </xf>
    <xf numFmtId="3" fontId="12" fillId="0" borderId="17" xfId="4" applyNumberFormat="1" applyFont="1" applyFill="1" applyBorder="1" applyAlignment="1">
      <alignment horizontal="right"/>
    </xf>
    <xf numFmtId="3" fontId="1" fillId="0" borderId="18" xfId="4" applyNumberFormat="1" applyFont="1" applyBorder="1" applyAlignment="1">
      <alignment horizontal="right"/>
    </xf>
    <xf numFmtId="0" fontId="2" fillId="0" borderId="17" xfId="0" applyFont="1" applyBorder="1" applyAlignment="1" applyProtection="1">
      <alignment horizontal="right"/>
    </xf>
    <xf numFmtId="0" fontId="2" fillId="0" borderId="15" xfId="0" applyFont="1" applyBorder="1"/>
    <xf numFmtId="3" fontId="12" fillId="0" borderId="18" xfId="2" applyNumberFormat="1" applyFont="1" applyFill="1" applyBorder="1" applyAlignment="1"/>
    <xf numFmtId="3" fontId="12" fillId="0" borderId="17" xfId="4" applyNumberFormat="1" applyFont="1" applyBorder="1" applyAlignment="1"/>
    <xf numFmtId="167" fontId="12" fillId="0" borderId="16" xfId="2" applyNumberFormat="1" applyFont="1" applyBorder="1" applyAlignment="1" applyProtection="1"/>
    <xf numFmtId="3" fontId="1" fillId="0" borderId="16" xfId="4" applyNumberFormat="1" applyFont="1" applyBorder="1" applyAlignment="1"/>
    <xf numFmtId="3" fontId="1" fillId="0" borderId="15" xfId="4" applyNumberFormat="1" applyFont="1" applyBorder="1" applyAlignment="1"/>
    <xf numFmtId="3" fontId="12" fillId="0" borderId="17" xfId="4" applyNumberFormat="1" applyFont="1" applyFill="1" applyBorder="1" applyAlignment="1"/>
    <xf numFmtId="3" fontId="1" fillId="0" borderId="18" xfId="4" applyNumberFormat="1" applyFont="1" applyBorder="1" applyAlignment="1"/>
    <xf numFmtId="0" fontId="12" fillId="0" borderId="0" xfId="0" applyFont="1" applyBorder="1" applyAlignment="1" applyProtection="1">
      <alignment horizontal="left"/>
    </xf>
    <xf numFmtId="0" fontId="2" fillId="0" borderId="0" xfId="0" applyFont="1" applyBorder="1" applyAlignment="1">
      <alignment horizontal="right"/>
    </xf>
    <xf numFmtId="3" fontId="12" fillId="0" borderId="0" xfId="4" applyNumberFormat="1" applyFont="1" applyBorder="1" applyAlignment="1">
      <alignment horizontal="right"/>
    </xf>
    <xf numFmtId="3" fontId="12" fillId="0" borderId="1" xfId="4" applyNumberFormat="1" applyFont="1" applyBorder="1" applyAlignment="1">
      <alignment horizontal="right"/>
    </xf>
    <xf numFmtId="3" fontId="12" fillId="0" borderId="2" xfId="4" applyNumberFormat="1" applyFont="1" applyBorder="1" applyAlignment="1">
      <alignment horizontal="right"/>
    </xf>
    <xf numFmtId="0" fontId="12" fillId="0" borderId="0" xfId="0" applyFont="1"/>
    <xf numFmtId="0" fontId="17" fillId="0" borderId="0" xfId="0" applyFont="1" applyBorder="1"/>
    <xf numFmtId="0" fontId="12" fillId="0" borderId="0" xfId="0" applyFont="1" applyBorder="1"/>
    <xf numFmtId="0" fontId="17" fillId="0" borderId="10" xfId="0" applyFont="1" applyBorder="1" applyAlignment="1" applyProtection="1">
      <alignment horizontal="right"/>
    </xf>
    <xf numFmtId="0" fontId="12" fillId="0" borderId="0" xfId="0" applyFont="1" applyAlignment="1">
      <alignment horizontal="right"/>
    </xf>
    <xf numFmtId="0" fontId="17" fillId="0" borderId="0" xfId="0" applyFont="1" applyBorder="1" applyAlignment="1">
      <alignment horizontal="right"/>
    </xf>
    <xf numFmtId="3" fontId="12" fillId="0" borderId="0" xfId="0" applyNumberFormat="1" applyFont="1" applyBorder="1" applyAlignment="1">
      <alignment horizontal="right"/>
    </xf>
    <xf numFmtId="0" fontId="12" fillId="0" borderId="0" xfId="0" applyFont="1" applyBorder="1" applyAlignment="1">
      <alignment horizontal="left"/>
    </xf>
    <xf numFmtId="0" fontId="12" fillId="0" borderId="0" xfId="0" applyFont="1" applyBorder="1" applyAlignment="1">
      <alignment horizontal="right"/>
    </xf>
    <xf numFmtId="0" fontId="17" fillId="0" borderId="6" xfId="0" applyFont="1" applyBorder="1" applyAlignment="1" applyProtection="1">
      <alignment horizontal="right"/>
    </xf>
    <xf numFmtId="0" fontId="0" fillId="5" borderId="19" xfId="0" applyFont="1" applyFill="1" applyBorder="1" applyAlignment="1">
      <alignment horizontal="left"/>
    </xf>
    <xf numFmtId="164" fontId="0" fillId="5" borderId="20" xfId="0" applyNumberFormat="1" applyFont="1" applyFill="1" applyBorder="1" applyAlignment="1">
      <alignment horizontal="right"/>
    </xf>
    <xf numFmtId="0" fontId="15" fillId="4" borderId="0" xfId="0" applyFont="1" applyFill="1" applyBorder="1" applyAlignment="1">
      <alignment horizontal="center"/>
    </xf>
    <xf numFmtId="164" fontId="15" fillId="4" borderId="0" xfId="0" applyNumberFormat="1" applyFont="1" applyFill="1" applyBorder="1" applyAlignment="1">
      <alignment horizontal="right"/>
    </xf>
    <xf numFmtId="0" fontId="2" fillId="0" borderId="6" xfId="0" applyFont="1" applyBorder="1" applyAlignment="1">
      <alignment horizontal="centerContinuous"/>
    </xf>
    <xf numFmtId="0" fontId="2" fillId="0" borderId="16" xfId="0" applyFont="1" applyBorder="1" applyAlignment="1">
      <alignment horizontal="right"/>
    </xf>
    <xf numFmtId="0" fontId="1" fillId="0" borderId="4" xfId="0" applyFont="1" applyBorder="1" applyAlignment="1" applyProtection="1">
      <alignment horizontal="center"/>
    </xf>
    <xf numFmtId="166" fontId="1" fillId="0" borderId="21" xfId="2" applyNumberFormat="1" applyFont="1" applyFill="1" applyBorder="1" applyAlignment="1"/>
    <xf numFmtId="166" fontId="1" fillId="0" borderId="0" xfId="2" applyNumberFormat="1" applyFont="1" applyFill="1" applyAlignment="1"/>
    <xf numFmtId="166" fontId="1" fillId="0" borderId="12" xfId="2" applyNumberFormat="1" applyFont="1" applyFill="1" applyBorder="1" applyAlignment="1"/>
    <xf numFmtId="166" fontId="0" fillId="0" borderId="0" xfId="0" applyNumberFormat="1"/>
    <xf numFmtId="166" fontId="1" fillId="3" borderId="12" xfId="2" applyNumberFormat="1" applyFont="1" applyFill="1" applyBorder="1" applyAlignment="1"/>
    <xf numFmtId="166" fontId="1" fillId="0" borderId="12" xfId="2" applyNumberFormat="1" applyFont="1" applyBorder="1" applyAlignment="1"/>
    <xf numFmtId="166" fontId="1" fillId="0" borderId="22" xfId="2" applyNumberFormat="1" applyFont="1" applyBorder="1" applyAlignment="1"/>
    <xf numFmtId="166" fontId="1" fillId="3" borderId="22" xfId="2" applyNumberFormat="1" applyFont="1" applyFill="1" applyBorder="1" applyAlignment="1"/>
    <xf numFmtId="166" fontId="1" fillId="0" borderId="10" xfId="2" applyNumberFormat="1" applyFont="1" applyFill="1" applyBorder="1" applyAlignment="1"/>
    <xf numFmtId="166" fontId="1" fillId="0" borderId="22" xfId="2" applyNumberFormat="1" applyFont="1" applyFill="1" applyBorder="1" applyAlignment="1"/>
    <xf numFmtId="166" fontId="1" fillId="3" borderId="23" xfId="2" applyNumberFormat="1" applyFont="1" applyFill="1" applyBorder="1" applyAlignment="1"/>
    <xf numFmtId="166" fontId="1" fillId="0" borderId="0" xfId="2" applyNumberFormat="1" applyFont="1" applyAlignment="1"/>
    <xf numFmtId="166" fontId="0" fillId="0" borderId="0" xfId="0" applyNumberFormat="1" applyFill="1"/>
    <xf numFmtId="0" fontId="2" fillId="0" borderId="1" xfId="0" applyFont="1" applyBorder="1"/>
    <xf numFmtId="3" fontId="2" fillId="0" borderId="0" xfId="0" applyNumberFormat="1" applyFont="1" applyAlignment="1">
      <alignment horizontal="center"/>
    </xf>
    <xf numFmtId="3" fontId="2" fillId="0" borderId="6" xfId="0" applyNumberFormat="1" applyFont="1" applyBorder="1"/>
    <xf numFmtId="3" fontId="1" fillId="0" borderId="0" xfId="1" applyNumberFormat="1" applyFont="1" applyBorder="1"/>
    <xf numFmtId="3" fontId="1" fillId="0" borderId="2" xfId="1" applyNumberFormat="1" applyFont="1" applyBorder="1"/>
    <xf numFmtId="166" fontId="12" fillId="0" borderId="0" xfId="2" applyNumberFormat="1" applyFont="1" applyBorder="1" applyAlignment="1" applyProtection="1"/>
    <xf numFmtId="0" fontId="1" fillId="0" borderId="16" xfId="0" applyFont="1" applyBorder="1"/>
    <xf numFmtId="0" fontId="1" fillId="0" borderId="0" xfId="0" applyFont="1" applyBorder="1" applyAlignment="1" applyProtection="1">
      <alignment horizontal="centerContinuous"/>
    </xf>
    <xf numFmtId="37" fontId="14" fillId="2" borderId="0" xfId="0" applyNumberFormat="1" applyFont="1" applyFill="1" applyBorder="1" applyAlignment="1" applyProtection="1">
      <alignment horizontal="left" vertical="top" wrapText="1"/>
    </xf>
    <xf numFmtId="37" fontId="14" fillId="0" borderId="0" xfId="0" applyNumberFormat="1" applyFont="1" applyBorder="1" applyAlignment="1" applyProtection="1">
      <alignment horizontal="left" vertical="top" wrapText="1"/>
    </xf>
    <xf numFmtId="166" fontId="1" fillId="0" borderId="0" xfId="2" applyNumberFormat="1" applyFont="1" applyFill="1" applyBorder="1" applyAlignment="1"/>
    <xf numFmtId="166" fontId="1" fillId="3" borderId="0" xfId="2" applyNumberFormat="1" applyFont="1" applyFill="1" applyBorder="1" applyAlignment="1"/>
    <xf numFmtId="166" fontId="1" fillId="0" borderId="0" xfId="2" applyNumberFormat="1" applyFont="1" applyBorder="1" applyAlignment="1"/>
    <xf numFmtId="166" fontId="1" fillId="0" borderId="1" xfId="2" applyNumberFormat="1" applyFont="1" applyBorder="1" applyAlignment="1"/>
    <xf numFmtId="166" fontId="1" fillId="0" borderId="6" xfId="2" applyNumberFormat="1" applyFont="1" applyFill="1" applyBorder="1" applyAlignment="1"/>
    <xf numFmtId="166" fontId="1" fillId="3" borderId="2" xfId="2" applyNumberFormat="1" applyFont="1" applyFill="1" applyBorder="1" applyAlignment="1"/>
    <xf numFmtId="166" fontId="1" fillId="0" borderId="24" xfId="2" applyNumberFormat="1" applyFont="1" applyFill="1" applyBorder="1" applyAlignment="1"/>
    <xf numFmtId="0" fontId="14" fillId="0" borderId="0" xfId="0" applyFont="1" applyBorder="1" applyAlignment="1" applyProtection="1">
      <alignment horizontal="centerContinuous"/>
    </xf>
    <xf numFmtId="0" fontId="14" fillId="0" borderId="0" xfId="0" applyFont="1" applyFill="1" applyBorder="1" applyAlignment="1" applyProtection="1">
      <alignment horizontal="centerContinuous"/>
    </xf>
    <xf numFmtId="0" fontId="1" fillId="0" borderId="0" xfId="0" applyFont="1" applyFill="1" applyBorder="1" applyAlignment="1" applyProtection="1">
      <alignment horizontal="center"/>
    </xf>
    <xf numFmtId="0" fontId="1" fillId="0" borderId="5" xfId="0" applyFont="1" applyFill="1" applyBorder="1" applyAlignment="1" applyProtection="1">
      <alignment horizontal="center"/>
    </xf>
    <xf numFmtId="0" fontId="1" fillId="0" borderId="3" xfId="0" applyFont="1" applyBorder="1" applyAlignment="1" applyProtection="1">
      <alignment horizontal="centerContinuous"/>
    </xf>
    <xf numFmtId="3" fontId="1" fillId="0" borderId="1" xfId="2" applyNumberFormat="1" applyFont="1" applyFill="1" applyBorder="1" applyAlignment="1">
      <alignment horizontal="right"/>
    </xf>
    <xf numFmtId="3" fontId="1" fillId="0" borderId="0" xfId="2" applyNumberFormat="1" applyFont="1" applyFill="1" applyAlignment="1">
      <alignment horizontal="right"/>
    </xf>
    <xf numFmtId="3" fontId="1" fillId="3" borderId="0" xfId="2" applyNumberFormat="1" applyFont="1" applyFill="1" applyAlignment="1">
      <alignment horizontal="right"/>
    </xf>
    <xf numFmtId="3" fontId="1" fillId="0" borderId="0" xfId="2" applyNumberFormat="1" applyFont="1" applyAlignment="1">
      <alignment horizontal="right"/>
    </xf>
    <xf numFmtId="3" fontId="1" fillId="0" borderId="0" xfId="2" applyNumberFormat="1" applyFont="1" applyBorder="1" applyAlignment="1">
      <alignment horizontal="right"/>
    </xf>
    <xf numFmtId="3" fontId="1" fillId="0" borderId="1" xfId="2" applyNumberFormat="1" applyFont="1" applyBorder="1" applyAlignment="1">
      <alignment horizontal="right"/>
    </xf>
    <xf numFmtId="3" fontId="1" fillId="3" borderId="1" xfId="2" applyNumberFormat="1" applyFont="1" applyFill="1" applyBorder="1" applyAlignment="1">
      <alignment horizontal="right"/>
    </xf>
    <xf numFmtId="3" fontId="1" fillId="0" borderId="6" xfId="2" applyNumberFormat="1" applyFont="1" applyFill="1" applyBorder="1" applyAlignment="1">
      <alignment horizontal="right"/>
    </xf>
    <xf numFmtId="3" fontId="1" fillId="3" borderId="2" xfId="2" applyNumberFormat="1" applyFont="1" applyFill="1" applyBorder="1" applyAlignment="1">
      <alignment horizontal="right"/>
    </xf>
    <xf numFmtId="0" fontId="3" fillId="0" borderId="0" xfId="0" applyFont="1" applyBorder="1" applyProtection="1"/>
    <xf numFmtId="3" fontId="14" fillId="0" borderId="0" xfId="2" applyNumberFormat="1" applyFont="1" applyAlignment="1">
      <alignment horizontal="right"/>
    </xf>
    <xf numFmtId="0" fontId="1" fillId="0" borderId="5" xfId="0" applyFont="1" applyBorder="1" applyAlignment="1" applyProtection="1">
      <alignment horizontal="centerContinuous"/>
    </xf>
    <xf numFmtId="0" fontId="1" fillId="0" borderId="0" xfId="0" applyFont="1" applyAlignment="1" applyProtection="1">
      <alignment horizontal="centerContinuous" readingOrder="1"/>
    </xf>
    <xf numFmtId="0" fontId="1" fillId="0" borderId="0" xfId="0" applyFont="1" applyBorder="1" applyAlignment="1" applyProtection="1">
      <alignment horizontal="centerContinuous" readingOrder="1"/>
    </xf>
    <xf numFmtId="0" fontId="1" fillId="0" borderId="12" xfId="0" applyFont="1" applyBorder="1" applyAlignment="1" applyProtection="1">
      <alignment horizontal="centerContinuous"/>
    </xf>
    <xf numFmtId="0" fontId="1" fillId="0" borderId="0" xfId="0" applyFont="1" applyAlignment="1" applyProtection="1">
      <alignment horizontal="right"/>
    </xf>
    <xf numFmtId="0" fontId="18" fillId="0" borderId="0" xfId="0" applyFont="1" applyAlignment="1">
      <alignment horizontal="right"/>
    </xf>
    <xf numFmtId="166" fontId="1" fillId="3" borderId="12" xfId="2" applyNumberFormat="1" applyFont="1" applyFill="1" applyBorder="1" applyAlignment="1">
      <alignment horizontal="right"/>
    </xf>
    <xf numFmtId="166" fontId="1" fillId="3" borderId="0" xfId="2" applyNumberFormat="1" applyFont="1" applyFill="1" applyBorder="1" applyAlignment="1">
      <alignment horizontal="right"/>
    </xf>
    <xf numFmtId="166" fontId="1" fillId="0" borderId="12" xfId="2" applyNumberFormat="1" applyFont="1" applyBorder="1" applyAlignment="1">
      <alignment horizontal="right"/>
    </xf>
    <xf numFmtId="166" fontId="1" fillId="3" borderId="22" xfId="2" applyNumberFormat="1" applyFont="1" applyFill="1" applyBorder="1" applyAlignment="1">
      <alignment horizontal="right"/>
    </xf>
    <xf numFmtId="166" fontId="1" fillId="0" borderId="22" xfId="2" applyNumberFormat="1" applyFont="1" applyFill="1" applyBorder="1" applyAlignment="1">
      <alignment horizontal="right"/>
    </xf>
    <xf numFmtId="3" fontId="1" fillId="0" borderId="3" xfId="2" applyNumberFormat="1" applyFont="1" applyBorder="1" applyAlignment="1">
      <alignment horizontal="right"/>
    </xf>
    <xf numFmtId="166" fontId="1" fillId="0" borderId="22" xfId="2" applyNumberFormat="1" applyFont="1" applyBorder="1" applyAlignment="1">
      <alignment horizontal="right"/>
    </xf>
    <xf numFmtId="3" fontId="1" fillId="3" borderId="3" xfId="2" applyNumberFormat="1" applyFont="1" applyFill="1" applyBorder="1" applyAlignment="1">
      <alignment horizontal="right"/>
    </xf>
    <xf numFmtId="166" fontId="1" fillId="3" borderId="23" xfId="2" applyNumberFormat="1" applyFont="1" applyFill="1" applyBorder="1" applyAlignment="1">
      <alignment horizontal="right"/>
    </xf>
    <xf numFmtId="166" fontId="1" fillId="3" borderId="1" xfId="2" applyNumberFormat="1" applyFont="1" applyFill="1" applyBorder="1" applyAlignment="1">
      <alignment horizontal="right"/>
    </xf>
    <xf numFmtId="166" fontId="1" fillId="0" borderId="0" xfId="2" applyNumberFormat="1" applyFont="1" applyBorder="1" applyAlignment="1">
      <alignment horizontal="right"/>
    </xf>
    <xf numFmtId="166" fontId="1" fillId="0" borderId="1" xfId="2" applyNumberFormat="1" applyFont="1" applyFill="1" applyBorder="1" applyAlignment="1">
      <alignment horizontal="right"/>
    </xf>
    <xf numFmtId="166" fontId="1" fillId="3" borderId="2" xfId="2" applyNumberFormat="1" applyFont="1" applyFill="1" applyBorder="1" applyAlignment="1">
      <alignment horizontal="right"/>
    </xf>
    <xf numFmtId="0" fontId="1" fillId="0" borderId="0" xfId="0" applyFont="1" applyBorder="1" applyAlignment="1" applyProtection="1">
      <alignment vertical="center"/>
    </xf>
    <xf numFmtId="0" fontId="2" fillId="0" borderId="5" xfId="0" applyFont="1" applyBorder="1" applyAlignment="1" applyProtection="1">
      <alignment horizontal="centerContinuous"/>
    </xf>
    <xf numFmtId="0" fontId="0" fillId="0" borderId="2" xfId="0" applyBorder="1" applyAlignment="1">
      <alignment horizontal="centerContinuous"/>
    </xf>
    <xf numFmtId="0" fontId="0" fillId="0" borderId="1" xfId="0" applyBorder="1" applyAlignment="1">
      <alignment horizontal="centerContinuous"/>
    </xf>
    <xf numFmtId="0" fontId="1" fillId="0" borderId="0" xfId="0" applyFont="1" applyAlignment="1" applyProtection="1"/>
    <xf numFmtId="0" fontId="0" fillId="0" borderId="0" xfId="0" applyBorder="1" applyAlignment="1">
      <alignment horizontal="left" indent="1"/>
    </xf>
    <xf numFmtId="0" fontId="3" fillId="0" borderId="8" xfId="0" applyFont="1" applyBorder="1" applyAlignment="1" applyProtection="1"/>
    <xf numFmtId="0" fontId="3" fillId="0" borderId="5" xfId="0" applyFont="1" applyBorder="1" applyAlignment="1" applyProtection="1"/>
    <xf numFmtId="3" fontId="1" fillId="0" borderId="2" xfId="2" applyNumberFormat="1" applyFont="1" applyFill="1" applyBorder="1" applyAlignment="1">
      <alignment horizontal="right"/>
    </xf>
    <xf numFmtId="37" fontId="1" fillId="0" borderId="0" xfId="0" applyNumberFormat="1" applyFont="1" applyFill="1" applyAlignment="1">
      <alignment vertical="center" readingOrder="1"/>
    </xf>
    <xf numFmtId="37" fontId="1" fillId="0" borderId="0" xfId="0" applyNumberFormat="1" applyFont="1" applyFill="1" applyAlignment="1"/>
    <xf numFmtId="37" fontId="5" fillId="0" borderId="0" xfId="0" applyNumberFormat="1" applyFont="1" applyBorder="1" applyAlignment="1" applyProtection="1">
      <alignment wrapText="1" readingOrder="1"/>
    </xf>
    <xf numFmtId="37" fontId="1" fillId="0" borderId="0" xfId="0" applyNumberFormat="1" applyFont="1" applyAlignment="1">
      <alignment vertical="center"/>
    </xf>
    <xf numFmtId="37" fontId="1" fillId="0" borderId="0" xfId="0" applyNumberFormat="1" applyFont="1" applyAlignment="1">
      <alignment horizontal="left" vertical="top" wrapText="1"/>
    </xf>
    <xf numFmtId="37" fontId="1" fillId="0" borderId="0" xfId="0" applyNumberFormat="1" applyFont="1" applyFill="1" applyBorder="1" applyAlignment="1">
      <alignment vertical="center"/>
    </xf>
    <xf numFmtId="0" fontId="1" fillId="0" borderId="4" xfId="0" applyFont="1" applyBorder="1" applyAlignment="1">
      <alignment horizontal="centerContinuous"/>
    </xf>
    <xf numFmtId="3" fontId="1" fillId="0" borderId="3" xfId="2" applyNumberFormat="1" applyFont="1" applyFill="1" applyBorder="1" applyAlignment="1"/>
    <xf numFmtId="3" fontId="1" fillId="0" borderId="4" xfId="2" applyNumberFormat="1" applyFont="1" applyFill="1" applyBorder="1" applyAlignment="1"/>
    <xf numFmtId="166" fontId="1" fillId="0" borderId="4" xfId="2" applyNumberFormat="1" applyFont="1" applyFill="1" applyBorder="1" applyAlignment="1"/>
    <xf numFmtId="3" fontId="1" fillId="3" borderId="4" xfId="2" applyNumberFormat="1" applyFont="1" applyFill="1" applyBorder="1" applyAlignment="1"/>
    <xf numFmtId="3" fontId="1" fillId="3" borderId="3" xfId="2" applyNumberFormat="1" applyFont="1" applyFill="1" applyBorder="1" applyAlignment="1"/>
    <xf numFmtId="3" fontId="1" fillId="0" borderId="25" xfId="2" applyNumberFormat="1" applyFont="1" applyFill="1" applyBorder="1" applyAlignment="1"/>
    <xf numFmtId="166" fontId="1" fillId="0" borderId="4" xfId="2" applyNumberFormat="1" applyFont="1" applyBorder="1" applyAlignment="1"/>
    <xf numFmtId="3" fontId="1" fillId="3" borderId="26" xfId="2" applyNumberFormat="1" applyFont="1" applyFill="1" applyBorder="1" applyAlignment="1"/>
    <xf numFmtId="166" fontId="1" fillId="2" borderId="0" xfId="2" applyNumberFormat="1" applyFont="1" applyFill="1" applyBorder="1" applyAlignment="1"/>
    <xf numFmtId="166" fontId="1" fillId="2" borderId="1" xfId="2" applyNumberFormat="1" applyFont="1" applyFill="1" applyBorder="1" applyAlignment="1"/>
    <xf numFmtId="166" fontId="1" fillId="2" borderId="12" xfId="2" applyNumberFormat="1" applyFont="1" applyFill="1" applyBorder="1" applyAlignment="1"/>
    <xf numFmtId="3" fontId="1" fillId="0" borderId="0" xfId="2" applyNumberFormat="1" applyFont="1" applyFill="1" applyBorder="1" applyAlignment="1">
      <alignment vertical="top"/>
    </xf>
    <xf numFmtId="3" fontId="3" fillId="0" borderId="0" xfId="0" applyNumberFormat="1" applyFont="1" applyFill="1" applyBorder="1" applyAlignment="1" applyProtection="1">
      <alignment horizontal="right" vertical="top"/>
    </xf>
    <xf numFmtId="167" fontId="3" fillId="0" borderId="0" xfId="0" applyNumberFormat="1" applyFont="1" applyFill="1" applyBorder="1" applyAlignment="1" applyProtection="1">
      <alignment horizontal="right" vertical="top"/>
    </xf>
    <xf numFmtId="0" fontId="3" fillId="0" borderId="0" xfId="0" applyFont="1" applyFill="1" applyBorder="1" applyAlignment="1">
      <alignment vertical="top"/>
    </xf>
    <xf numFmtId="0" fontId="0" fillId="0" borderId="0" xfId="0" applyFill="1" applyBorder="1" applyAlignment="1">
      <alignment vertical="top"/>
    </xf>
    <xf numFmtId="0" fontId="1" fillId="0" borderId="0" xfId="0" applyFont="1" applyBorder="1" applyAlignment="1" applyProtection="1">
      <alignment vertical="top"/>
    </xf>
    <xf numFmtId="37" fontId="1" fillId="0" borderId="0" xfId="0" applyNumberFormat="1" applyFont="1" applyAlignment="1">
      <alignment horizontal="right" vertical="center"/>
    </xf>
    <xf numFmtId="3" fontId="12" fillId="0" borderId="0" xfId="2" applyNumberFormat="1" applyFont="1" applyFill="1" applyBorder="1" applyAlignment="1">
      <alignment horizontal="right"/>
    </xf>
    <xf numFmtId="3" fontId="12" fillId="0" borderId="0" xfId="4" applyNumberFormat="1" applyFont="1" applyFill="1" applyBorder="1" applyAlignment="1">
      <alignment horizontal="right"/>
    </xf>
    <xf numFmtId="0" fontId="21" fillId="0" borderId="0" xfId="0" applyFont="1" applyAlignment="1">
      <alignment horizontal="centerContinuous"/>
    </xf>
    <xf numFmtId="0" fontId="0" fillId="0" borderId="0" xfId="0" applyAlignment="1">
      <alignment horizontal="centerContinuous"/>
    </xf>
    <xf numFmtId="0" fontId="2" fillId="6" borderId="6" xfId="0" applyFont="1" applyFill="1" applyBorder="1" applyAlignment="1" applyProtection="1">
      <alignment horizontal="right"/>
    </xf>
    <xf numFmtId="3" fontId="1" fillId="0" borderId="0" xfId="4" applyNumberFormat="1" applyFont="1" applyFill="1" applyBorder="1" applyAlignment="1">
      <alignment horizontal="right"/>
    </xf>
    <xf numFmtId="3" fontId="2" fillId="0" borderId="0" xfId="0" applyNumberFormat="1" applyFont="1" applyBorder="1" applyAlignment="1">
      <alignment horizontal="center"/>
    </xf>
    <xf numFmtId="3" fontId="2" fillId="0" borderId="16" xfId="0" applyNumberFormat="1" applyFont="1" applyBorder="1" applyAlignment="1">
      <alignment horizontal="center"/>
    </xf>
    <xf numFmtId="3" fontId="2" fillId="0" borderId="17" xfId="0" applyNumberFormat="1" applyFont="1" applyBorder="1"/>
    <xf numFmtId="166" fontId="12" fillId="0" borderId="16" xfId="2" applyNumberFormat="1" applyFont="1" applyBorder="1" applyAlignment="1" applyProtection="1"/>
    <xf numFmtId="3" fontId="1" fillId="0" borderId="16" xfId="1" applyNumberFormat="1" applyFont="1" applyBorder="1"/>
    <xf numFmtId="3" fontId="1" fillId="0" borderId="18" xfId="1" applyNumberFormat="1" applyFont="1" applyBorder="1"/>
    <xf numFmtId="3" fontId="2" fillId="6" borderId="6" xfId="0" applyNumberFormat="1" applyFont="1" applyFill="1" applyBorder="1"/>
    <xf numFmtId="0" fontId="1" fillId="0" borderId="8" xfId="0" applyFont="1" applyFill="1" applyBorder="1" applyAlignment="1" applyProtection="1">
      <alignment horizontal="centerContinuous"/>
    </xf>
    <xf numFmtId="0" fontId="1" fillId="0" borderId="5" xfId="0" applyFont="1" applyFill="1" applyBorder="1" applyAlignment="1" applyProtection="1">
      <alignment horizontal="centerContinuous"/>
    </xf>
    <xf numFmtId="0" fontId="1" fillId="0" borderId="3" xfId="0" applyFont="1" applyFill="1" applyBorder="1" applyAlignment="1" applyProtection="1">
      <alignment horizontal="centerContinuous"/>
    </xf>
    <xf numFmtId="0" fontId="1" fillId="0" borderId="0" xfId="0" applyFont="1" applyFill="1" applyAlignment="1" applyProtection="1">
      <alignment horizontal="left"/>
    </xf>
    <xf numFmtId="0" fontId="2" fillId="7" borderId="6" xfId="0" applyFont="1" applyFill="1" applyBorder="1" applyAlignment="1" applyProtection="1">
      <alignment horizontal="right"/>
    </xf>
    <xf numFmtId="0" fontId="2" fillId="7" borderId="0" xfId="0" applyFont="1" applyFill="1" applyBorder="1" applyAlignment="1" applyProtection="1">
      <alignment horizontal="right"/>
    </xf>
    <xf numFmtId="0" fontId="2" fillId="7" borderId="0" xfId="0" applyFont="1" applyFill="1" applyBorder="1" applyAlignment="1">
      <alignment horizontal="right"/>
    </xf>
    <xf numFmtId="166" fontId="1" fillId="0" borderId="12" xfId="2" applyNumberFormat="1" applyFont="1" applyFill="1" applyBorder="1" applyAlignment="1">
      <alignment horizontal="right"/>
    </xf>
    <xf numFmtId="3" fontId="23" fillId="3" borderId="26" xfId="2" applyNumberFormat="1" applyFont="1" applyFill="1" applyBorder="1" applyAlignment="1"/>
    <xf numFmtId="166" fontId="1" fillId="0" borderId="0" xfId="2" applyNumberFormat="1" applyFont="1" applyFill="1" applyBorder="1" applyAlignment="1">
      <alignment horizontal="right"/>
    </xf>
    <xf numFmtId="166" fontId="1" fillId="0" borderId="1" xfId="2" applyNumberFormat="1" applyFont="1" applyFill="1" applyBorder="1" applyAlignment="1"/>
    <xf numFmtId="0" fontId="1" fillId="0" borderId="9" xfId="0" applyFont="1" applyFill="1" applyBorder="1" applyAlignment="1">
      <alignment horizontal="center"/>
    </xf>
    <xf numFmtId="3" fontId="1" fillId="0" borderId="0" xfId="0" applyNumberFormat="1" applyFont="1" applyFill="1" applyBorder="1" applyAlignment="1" applyProtection="1">
      <alignment horizontal="left" vertical="top"/>
    </xf>
    <xf numFmtId="37" fontId="1" fillId="0" borderId="0" xfId="0" applyNumberFormat="1" applyFont="1" applyBorder="1" applyAlignment="1">
      <alignment horizontal="left" vertical="center"/>
    </xf>
    <xf numFmtId="37" fontId="5" fillId="0" borderId="0" xfId="0" applyNumberFormat="1" applyFont="1" applyBorder="1" applyAlignment="1" applyProtection="1">
      <alignment horizontal="left" vertical="top" wrapText="1" readingOrder="1"/>
    </xf>
    <xf numFmtId="37" fontId="1" fillId="0" borderId="0" xfId="0" applyNumberFormat="1" applyFont="1" applyBorder="1" applyAlignment="1" applyProtection="1">
      <alignment horizontal="left" vertical="top" wrapText="1" readingOrder="1"/>
    </xf>
    <xf numFmtId="37" fontId="5" fillId="0" borderId="0" xfId="0" applyNumberFormat="1" applyFont="1" applyFill="1" applyBorder="1" applyAlignment="1" applyProtection="1">
      <alignment horizontal="left" vertical="top" wrapText="1" readingOrder="1"/>
    </xf>
    <xf numFmtId="37" fontId="14" fillId="2" borderId="0" xfId="0" applyNumberFormat="1" applyFont="1" applyFill="1" applyBorder="1" applyAlignment="1" applyProtection="1">
      <alignment horizontal="left" vertical="top" wrapText="1"/>
    </xf>
    <xf numFmtId="37" fontId="14" fillId="0" borderId="0" xfId="0" applyNumberFormat="1" applyFont="1" applyBorder="1" applyAlignment="1" applyProtection="1">
      <alignment horizontal="left" vertical="top" wrapText="1"/>
    </xf>
  </cellXfs>
  <cellStyles count="5">
    <cellStyle name="Comma" xfId="1" builtinId="3"/>
    <cellStyle name="Comma 2" xfId="4"/>
    <cellStyle name="Normal" xfId="0" builtinId="0"/>
    <cellStyle name="Normal 2" xfId="2"/>
    <cellStyle name="Normal 2 2" xfId="3"/>
  </cellStyles>
  <dxfs count="0"/>
  <tableStyles count="0" defaultTableStyle="TableStyleMedium9" defaultPivotStyle="PivotStyleLight16"/>
  <colors>
    <mruColors>
      <color rgb="FFFF99CC"/>
      <color rgb="FF006600"/>
      <color rgb="FF990033"/>
      <color rgb="FF003399"/>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Law</a:t>
            </a:r>
          </a:p>
        </c:rich>
      </c:tx>
      <c:overlay val="0"/>
    </c:title>
    <c:autoTitleDeleted val="0"/>
    <c:plotArea>
      <c:layout>
        <c:manualLayout>
          <c:layoutTarget val="inner"/>
          <c:xMode val="edge"/>
          <c:yMode val="edge"/>
          <c:x val="3.9963669391462307E-2"/>
          <c:y val="0.21821942257217855"/>
          <c:w val="0.92007266121707543"/>
          <c:h val="0.70844724409448834"/>
        </c:manualLayout>
      </c:layout>
      <c:barChart>
        <c:barDir val="bar"/>
        <c:grouping val="clustered"/>
        <c:varyColors val="0"/>
        <c:ser>
          <c:idx val="0"/>
          <c:order val="0"/>
          <c:tx>
            <c:strRef>
              <c:f>'Table 61'!$A$11</c:f>
              <c:strCache>
                <c:ptCount val="1"/>
                <c:pt idx="0">
                  <c:v>50 states and D.C.</c:v>
                </c:pt>
              </c:strCache>
            </c:strRef>
          </c:tx>
          <c:spPr>
            <a:solidFill>
              <a:srgbClr val="003399"/>
            </a:solidFill>
            <a:ln>
              <a:solidFill>
                <a:prstClr val="black"/>
              </a:solidFill>
            </a:ln>
          </c:spPr>
          <c:invertIfNegative val="0"/>
          <c:val>
            <c:numRef>
              <c:f>'Table 61'!$D$11</c:f>
              <c:numCache>
                <c:formatCode>#,##0.0</c:formatCode>
                <c:ptCount val="1"/>
                <c:pt idx="0">
                  <c:v>7.005217868912486</c:v>
                </c:pt>
              </c:numCache>
            </c:numRef>
          </c:val>
        </c:ser>
        <c:ser>
          <c:idx val="1"/>
          <c:order val="1"/>
          <c:tx>
            <c:strRef>
              <c:f>'Table 61'!$A$12</c:f>
              <c:strCache>
                <c:ptCount val="1"/>
                <c:pt idx="0">
                  <c:v>SREB states</c:v>
                </c:pt>
              </c:strCache>
            </c:strRef>
          </c:tx>
          <c:spPr>
            <a:solidFill>
              <a:srgbClr val="990033"/>
            </a:solidFill>
            <a:ln>
              <a:solidFill>
                <a:prstClr val="black"/>
              </a:solidFill>
            </a:ln>
          </c:spPr>
          <c:invertIfNegative val="0"/>
          <c:val>
            <c:numRef>
              <c:f>'Table 61'!$D$12</c:f>
              <c:numCache>
                <c:formatCode>#,##0.0</c:formatCode>
                <c:ptCount val="1"/>
                <c:pt idx="0">
                  <c:v>10.618382691422433</c:v>
                </c:pt>
              </c:numCache>
            </c:numRef>
          </c:val>
        </c:ser>
        <c:ser>
          <c:idx val="2"/>
          <c:order val="2"/>
          <c:tx>
            <c:v>State</c:v>
          </c:tx>
          <c:spPr>
            <a:solidFill>
              <a:srgbClr val="006600"/>
            </a:solidFill>
            <a:ln>
              <a:solidFill>
                <a:prstClr val="black"/>
              </a:solidFill>
            </a:ln>
          </c:spPr>
          <c:invertIfNegative val="0"/>
          <c:val>
            <c:numRef>
              <c:f>'Table 61'!$D$27</c:f>
              <c:numCache>
                <c:formatCode>#,##0.0</c:formatCode>
                <c:ptCount val="1"/>
                <c:pt idx="0">
                  <c:v>-2.8428093645484949</c:v>
                </c:pt>
              </c:numCache>
            </c:numRef>
          </c:val>
        </c:ser>
        <c:dLbls>
          <c:showLegendKey val="0"/>
          <c:showVal val="1"/>
          <c:showCatName val="0"/>
          <c:showSerName val="0"/>
          <c:showPercent val="0"/>
          <c:showBubbleSize val="0"/>
        </c:dLbls>
        <c:gapWidth val="150"/>
        <c:axId val="104018304"/>
        <c:axId val="104019840"/>
      </c:barChart>
      <c:catAx>
        <c:axId val="104018304"/>
        <c:scaling>
          <c:orientation val="maxMin"/>
        </c:scaling>
        <c:delete val="1"/>
        <c:axPos val="l"/>
        <c:majorTickMark val="out"/>
        <c:minorTickMark val="none"/>
        <c:tickLblPos val="none"/>
        <c:crossAx val="104019840"/>
        <c:crosses val="autoZero"/>
        <c:auto val="1"/>
        <c:lblAlgn val="ctr"/>
        <c:lblOffset val="100"/>
        <c:noMultiLvlLbl val="0"/>
      </c:catAx>
      <c:valAx>
        <c:axId val="104019840"/>
        <c:scaling>
          <c:orientation val="minMax"/>
        </c:scaling>
        <c:delete val="1"/>
        <c:axPos val="t"/>
        <c:numFmt formatCode="#,##0.0" sourceLinked="1"/>
        <c:majorTickMark val="out"/>
        <c:minorTickMark val="none"/>
        <c:tickLblPos val="none"/>
        <c:crossAx val="104018304"/>
        <c:crosses val="autoZero"/>
        <c:crossBetween val="between"/>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Medicine</a:t>
            </a:r>
          </a:p>
        </c:rich>
      </c:tx>
      <c:overlay val="0"/>
    </c:title>
    <c:autoTitleDeleted val="0"/>
    <c:plotArea>
      <c:layout/>
      <c:barChart>
        <c:barDir val="bar"/>
        <c:grouping val="clustered"/>
        <c:varyColors val="0"/>
        <c:ser>
          <c:idx val="0"/>
          <c:order val="0"/>
          <c:tx>
            <c:strRef>
              <c:f>'Table 61'!$A$11</c:f>
              <c:strCache>
                <c:ptCount val="1"/>
                <c:pt idx="0">
                  <c:v>50 states and D.C.</c:v>
                </c:pt>
              </c:strCache>
            </c:strRef>
          </c:tx>
          <c:spPr>
            <a:solidFill>
              <a:srgbClr val="003399"/>
            </a:solidFill>
            <a:ln>
              <a:solidFill>
                <a:prstClr val="black"/>
              </a:solidFill>
            </a:ln>
          </c:spPr>
          <c:invertIfNegative val="0"/>
          <c:val>
            <c:numRef>
              <c:f>'Table 61'!$F$11</c:f>
              <c:numCache>
                <c:formatCode>#,##0.0</c:formatCode>
                <c:ptCount val="1"/>
                <c:pt idx="0">
                  <c:v>10.341301291064809</c:v>
                </c:pt>
              </c:numCache>
            </c:numRef>
          </c:val>
        </c:ser>
        <c:ser>
          <c:idx val="1"/>
          <c:order val="1"/>
          <c:tx>
            <c:strRef>
              <c:f>'Table 61'!$A$12</c:f>
              <c:strCache>
                <c:ptCount val="1"/>
                <c:pt idx="0">
                  <c:v>SREB states</c:v>
                </c:pt>
              </c:strCache>
            </c:strRef>
          </c:tx>
          <c:spPr>
            <a:solidFill>
              <a:srgbClr val="990033"/>
            </a:solidFill>
            <a:ln>
              <a:solidFill>
                <a:prstClr val="black"/>
              </a:solidFill>
            </a:ln>
          </c:spPr>
          <c:invertIfNegative val="0"/>
          <c:val>
            <c:numRef>
              <c:f>'Table 61'!$F$12</c:f>
              <c:numCache>
                <c:formatCode>#,##0.0</c:formatCode>
                <c:ptCount val="1"/>
                <c:pt idx="0">
                  <c:v>17.410100216152486</c:v>
                </c:pt>
              </c:numCache>
            </c:numRef>
          </c:val>
        </c:ser>
        <c:ser>
          <c:idx val="2"/>
          <c:order val="2"/>
          <c:tx>
            <c:v>State</c:v>
          </c:tx>
          <c:spPr>
            <a:solidFill>
              <a:srgbClr val="006600"/>
            </a:solidFill>
            <a:ln>
              <a:solidFill>
                <a:prstClr val="black"/>
              </a:solidFill>
            </a:ln>
          </c:spPr>
          <c:invertIfNegative val="0"/>
          <c:val>
            <c:numRef>
              <c:f>'Table 61'!$F$27</c:f>
              <c:numCache>
                <c:formatCode>#,##0.0</c:formatCode>
                <c:ptCount val="1"/>
                <c:pt idx="0">
                  <c:v>19.397993311036789</c:v>
                </c:pt>
              </c:numCache>
            </c:numRef>
          </c:val>
        </c:ser>
        <c:dLbls>
          <c:showLegendKey val="0"/>
          <c:showVal val="1"/>
          <c:showCatName val="0"/>
          <c:showSerName val="0"/>
          <c:showPercent val="0"/>
          <c:showBubbleSize val="0"/>
        </c:dLbls>
        <c:gapWidth val="150"/>
        <c:axId val="104060032"/>
        <c:axId val="104061568"/>
      </c:barChart>
      <c:catAx>
        <c:axId val="104060032"/>
        <c:scaling>
          <c:orientation val="maxMin"/>
        </c:scaling>
        <c:delete val="1"/>
        <c:axPos val="l"/>
        <c:majorTickMark val="out"/>
        <c:minorTickMark val="none"/>
        <c:tickLblPos val="none"/>
        <c:crossAx val="104061568"/>
        <c:crosses val="autoZero"/>
        <c:auto val="1"/>
        <c:lblAlgn val="ctr"/>
        <c:lblOffset val="100"/>
        <c:noMultiLvlLbl val="0"/>
      </c:catAx>
      <c:valAx>
        <c:axId val="104061568"/>
        <c:scaling>
          <c:orientation val="minMax"/>
        </c:scaling>
        <c:delete val="1"/>
        <c:axPos val="t"/>
        <c:numFmt formatCode="#,##0.0" sourceLinked="1"/>
        <c:majorTickMark val="out"/>
        <c:minorTickMark val="none"/>
        <c:tickLblPos val="none"/>
        <c:crossAx val="104060032"/>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Dentistry</a:t>
            </a:r>
          </a:p>
        </c:rich>
      </c:tx>
      <c:overlay val="0"/>
    </c:title>
    <c:autoTitleDeleted val="0"/>
    <c:plotArea>
      <c:layout/>
      <c:barChart>
        <c:barDir val="bar"/>
        <c:grouping val="clustered"/>
        <c:varyColors val="0"/>
        <c:ser>
          <c:idx val="0"/>
          <c:order val="0"/>
          <c:tx>
            <c:strRef>
              <c:f>'Table 61'!$A$11</c:f>
              <c:strCache>
                <c:ptCount val="1"/>
                <c:pt idx="0">
                  <c:v>50 states and D.C.</c:v>
                </c:pt>
              </c:strCache>
            </c:strRef>
          </c:tx>
          <c:spPr>
            <a:solidFill>
              <a:srgbClr val="003399"/>
            </a:solidFill>
            <a:ln>
              <a:solidFill>
                <a:prstClr val="black"/>
              </a:solidFill>
            </a:ln>
          </c:spPr>
          <c:invertIfNegative val="0"/>
          <c:val>
            <c:numRef>
              <c:f>'Table 61'!$H$11</c:f>
              <c:numCache>
                <c:formatCode>#,##0.0</c:formatCode>
                <c:ptCount val="1"/>
                <c:pt idx="0">
                  <c:v>6.5901981230448383</c:v>
                </c:pt>
              </c:numCache>
            </c:numRef>
          </c:val>
        </c:ser>
        <c:ser>
          <c:idx val="1"/>
          <c:order val="1"/>
          <c:tx>
            <c:strRef>
              <c:f>'Table 61'!$A$12</c:f>
              <c:strCache>
                <c:ptCount val="1"/>
                <c:pt idx="0">
                  <c:v>SREB states</c:v>
                </c:pt>
              </c:strCache>
            </c:strRef>
          </c:tx>
          <c:spPr>
            <a:solidFill>
              <a:srgbClr val="990033"/>
            </a:solidFill>
            <a:ln>
              <a:solidFill>
                <a:prstClr val="black"/>
              </a:solidFill>
            </a:ln>
          </c:spPr>
          <c:invertIfNegative val="0"/>
          <c:val>
            <c:numRef>
              <c:f>'Table 61'!$H$12</c:f>
              <c:numCache>
                <c:formatCode>#,##0.0</c:formatCode>
                <c:ptCount val="1"/>
                <c:pt idx="0">
                  <c:v>14.488188976377952</c:v>
                </c:pt>
              </c:numCache>
            </c:numRef>
          </c:val>
        </c:ser>
        <c:ser>
          <c:idx val="2"/>
          <c:order val="2"/>
          <c:tx>
            <c:v>State</c:v>
          </c:tx>
          <c:spPr>
            <a:solidFill>
              <a:srgbClr val="006600"/>
            </a:solidFill>
            <a:ln>
              <a:solidFill>
                <a:prstClr val="black"/>
              </a:solidFill>
            </a:ln>
          </c:spPr>
          <c:invertIfNegative val="0"/>
          <c:val>
            <c:numRef>
              <c:f>'Table 61'!$H$27</c:f>
              <c:numCache>
                <c:formatCode>#,##0.0</c:formatCode>
                <c:ptCount val="1"/>
                <c:pt idx="0">
                  <c:v>24.890829694323145</c:v>
                </c:pt>
              </c:numCache>
            </c:numRef>
          </c:val>
        </c:ser>
        <c:dLbls>
          <c:showLegendKey val="0"/>
          <c:showVal val="1"/>
          <c:showCatName val="0"/>
          <c:showSerName val="0"/>
          <c:showPercent val="0"/>
          <c:showBubbleSize val="0"/>
        </c:dLbls>
        <c:gapWidth val="150"/>
        <c:axId val="106132992"/>
        <c:axId val="106134528"/>
      </c:barChart>
      <c:catAx>
        <c:axId val="106132992"/>
        <c:scaling>
          <c:orientation val="maxMin"/>
        </c:scaling>
        <c:delete val="1"/>
        <c:axPos val="l"/>
        <c:majorTickMark val="out"/>
        <c:minorTickMark val="none"/>
        <c:tickLblPos val="none"/>
        <c:crossAx val="106134528"/>
        <c:crosses val="autoZero"/>
        <c:auto val="1"/>
        <c:lblAlgn val="ctr"/>
        <c:lblOffset val="100"/>
        <c:noMultiLvlLbl val="0"/>
      </c:catAx>
      <c:valAx>
        <c:axId val="106134528"/>
        <c:scaling>
          <c:orientation val="minMax"/>
        </c:scaling>
        <c:delete val="1"/>
        <c:axPos val="t"/>
        <c:numFmt formatCode="#,##0.0" sourceLinked="1"/>
        <c:majorTickMark val="out"/>
        <c:minorTickMark val="none"/>
        <c:tickLblPos val="none"/>
        <c:crossAx val="106132992"/>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Chiropractic</a:t>
            </a:r>
          </a:p>
        </c:rich>
      </c:tx>
      <c:overlay val="0"/>
    </c:title>
    <c:autoTitleDeleted val="0"/>
    <c:plotArea>
      <c:layout/>
      <c:barChart>
        <c:barDir val="bar"/>
        <c:grouping val="clustered"/>
        <c:varyColors val="0"/>
        <c:ser>
          <c:idx val="0"/>
          <c:order val="0"/>
          <c:tx>
            <c:strRef>
              <c:f>'Table 61'!$A$11</c:f>
              <c:strCache>
                <c:ptCount val="1"/>
                <c:pt idx="0">
                  <c:v>50 states and D.C.</c:v>
                </c:pt>
              </c:strCache>
            </c:strRef>
          </c:tx>
          <c:spPr>
            <a:solidFill>
              <a:srgbClr val="003399"/>
            </a:solidFill>
            <a:ln>
              <a:solidFill>
                <a:prstClr val="black"/>
              </a:solidFill>
            </a:ln>
          </c:spPr>
          <c:invertIfNegative val="0"/>
          <c:val>
            <c:numRef>
              <c:f>'Table 61'!$J$11</c:f>
              <c:numCache>
                <c:formatCode>#,##0.0</c:formatCode>
                <c:ptCount val="1"/>
                <c:pt idx="0">
                  <c:v>-18.605532398635845</c:v>
                </c:pt>
              </c:numCache>
            </c:numRef>
          </c:val>
        </c:ser>
        <c:ser>
          <c:idx val="1"/>
          <c:order val="1"/>
          <c:tx>
            <c:strRef>
              <c:f>'Table 61'!$A$12</c:f>
              <c:strCache>
                <c:ptCount val="1"/>
                <c:pt idx="0">
                  <c:v>SREB states</c:v>
                </c:pt>
              </c:strCache>
            </c:strRef>
          </c:tx>
          <c:spPr>
            <a:solidFill>
              <a:srgbClr val="990033"/>
            </a:solidFill>
            <a:ln>
              <a:solidFill>
                <a:prstClr val="black"/>
              </a:solidFill>
            </a:ln>
          </c:spPr>
          <c:invertIfNegative val="0"/>
          <c:val>
            <c:numRef>
              <c:f>'Table 61'!$J$12</c:f>
              <c:numCache>
                <c:formatCode>#,##0.0</c:formatCode>
                <c:ptCount val="1"/>
                <c:pt idx="0">
                  <c:v>-22.073578595317723</c:v>
                </c:pt>
              </c:numCache>
            </c:numRef>
          </c:val>
        </c:ser>
        <c:ser>
          <c:idx val="2"/>
          <c:order val="2"/>
          <c:tx>
            <c:v>State</c:v>
          </c:tx>
          <c:spPr>
            <a:solidFill>
              <a:srgbClr val="006600"/>
            </a:solidFill>
            <a:ln>
              <a:solidFill>
                <a:prstClr val="black"/>
              </a:solidFill>
            </a:ln>
          </c:spPr>
          <c:invertIfNegative val="0"/>
          <c:val>
            <c:numRef>
              <c:f>'Table 61'!$J$27</c:f>
              <c:numCache>
                <c:formatCode>#,##0.0</c:formatCode>
                <c:ptCount val="1"/>
                <c:pt idx="0">
                  <c:v>-61.189801699716718</c:v>
                </c:pt>
              </c:numCache>
            </c:numRef>
          </c:val>
        </c:ser>
        <c:dLbls>
          <c:showLegendKey val="0"/>
          <c:showVal val="1"/>
          <c:showCatName val="0"/>
          <c:showSerName val="0"/>
          <c:showPercent val="0"/>
          <c:showBubbleSize val="0"/>
        </c:dLbls>
        <c:gapWidth val="150"/>
        <c:axId val="106178432"/>
        <c:axId val="106179968"/>
      </c:barChart>
      <c:catAx>
        <c:axId val="106178432"/>
        <c:scaling>
          <c:orientation val="maxMin"/>
        </c:scaling>
        <c:delete val="1"/>
        <c:axPos val="l"/>
        <c:majorTickMark val="out"/>
        <c:minorTickMark val="none"/>
        <c:tickLblPos val="none"/>
        <c:crossAx val="106179968"/>
        <c:crosses val="autoZero"/>
        <c:auto val="1"/>
        <c:lblAlgn val="ctr"/>
        <c:lblOffset val="100"/>
        <c:noMultiLvlLbl val="0"/>
      </c:catAx>
      <c:valAx>
        <c:axId val="106179968"/>
        <c:scaling>
          <c:orientation val="minMax"/>
        </c:scaling>
        <c:delete val="1"/>
        <c:axPos val="t"/>
        <c:numFmt formatCode="#,##0.0" sourceLinked="1"/>
        <c:majorTickMark val="out"/>
        <c:minorTickMark val="none"/>
        <c:tickLblPos val="none"/>
        <c:crossAx val="106178432"/>
        <c:crosses val="autoZero"/>
        <c:crossBetween val="between"/>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Osteopathic</a:t>
            </a:r>
            <a:r>
              <a:rPr lang="en-US" sz="1200" baseline="0"/>
              <a:t> Medicine</a:t>
            </a:r>
            <a:endParaRPr lang="en-US" sz="1200"/>
          </a:p>
        </c:rich>
      </c:tx>
      <c:overlay val="0"/>
    </c:title>
    <c:autoTitleDeleted val="0"/>
    <c:plotArea>
      <c:layout>
        <c:manualLayout>
          <c:layoutTarget val="inner"/>
          <c:xMode val="edge"/>
          <c:yMode val="edge"/>
          <c:x val="3.9963669391462307E-2"/>
          <c:y val="0.20433333333333337"/>
          <c:w val="0.92007266121707543"/>
          <c:h val="0.69566666666666666"/>
        </c:manualLayout>
      </c:layout>
      <c:barChart>
        <c:barDir val="bar"/>
        <c:grouping val="clustered"/>
        <c:varyColors val="0"/>
        <c:ser>
          <c:idx val="0"/>
          <c:order val="0"/>
          <c:tx>
            <c:strRef>
              <c:f>'Table 61'!$A$11</c:f>
              <c:strCache>
                <c:ptCount val="1"/>
                <c:pt idx="0">
                  <c:v>50 states and D.C.</c:v>
                </c:pt>
              </c:strCache>
            </c:strRef>
          </c:tx>
          <c:spPr>
            <a:solidFill>
              <a:srgbClr val="003399"/>
            </a:solidFill>
            <a:ln>
              <a:solidFill>
                <a:prstClr val="black"/>
              </a:solidFill>
            </a:ln>
          </c:spPr>
          <c:invertIfNegative val="0"/>
          <c:val>
            <c:numRef>
              <c:f>'Table 61'!$L$11</c:f>
              <c:numCache>
                <c:formatCode>#,##0.0</c:formatCode>
                <c:ptCount val="1"/>
                <c:pt idx="0">
                  <c:v>45.142326732673268</c:v>
                </c:pt>
              </c:numCache>
            </c:numRef>
          </c:val>
        </c:ser>
        <c:ser>
          <c:idx val="1"/>
          <c:order val="1"/>
          <c:tx>
            <c:strRef>
              <c:f>'Table 61'!$A$12</c:f>
              <c:strCache>
                <c:ptCount val="1"/>
                <c:pt idx="0">
                  <c:v>SREB states</c:v>
                </c:pt>
              </c:strCache>
            </c:strRef>
          </c:tx>
          <c:spPr>
            <a:solidFill>
              <a:srgbClr val="990033"/>
            </a:solidFill>
            <a:ln>
              <a:solidFill>
                <a:prstClr val="black"/>
              </a:solidFill>
            </a:ln>
          </c:spPr>
          <c:invertIfNegative val="0"/>
          <c:val>
            <c:numRef>
              <c:f>'Table 61'!$L$12</c:f>
              <c:numCache>
                <c:formatCode>#,##0.0</c:formatCode>
                <c:ptCount val="1"/>
                <c:pt idx="0">
                  <c:v>65.789473684210535</c:v>
                </c:pt>
              </c:numCache>
            </c:numRef>
          </c:val>
        </c:ser>
        <c:ser>
          <c:idx val="2"/>
          <c:order val="2"/>
          <c:tx>
            <c:v>State</c:v>
          </c:tx>
          <c:spPr>
            <a:solidFill>
              <a:srgbClr val="006600"/>
            </a:solidFill>
            <a:ln>
              <a:solidFill>
                <a:prstClr val="black"/>
              </a:solidFill>
            </a:ln>
          </c:spPr>
          <c:invertIfNegative val="0"/>
          <c:val>
            <c:numRef>
              <c:f>'Table 61'!$L$27</c:f>
              <c:numCache>
                <c:formatCode>#,##0.0</c:formatCode>
                <c:ptCount val="1"/>
                <c:pt idx="0">
                  <c:v>34.375</c:v>
                </c:pt>
              </c:numCache>
            </c:numRef>
          </c:val>
        </c:ser>
        <c:dLbls>
          <c:showLegendKey val="0"/>
          <c:showVal val="1"/>
          <c:showCatName val="0"/>
          <c:showSerName val="0"/>
          <c:showPercent val="0"/>
          <c:showBubbleSize val="0"/>
        </c:dLbls>
        <c:gapWidth val="150"/>
        <c:axId val="107028480"/>
        <c:axId val="107030016"/>
      </c:barChart>
      <c:catAx>
        <c:axId val="107028480"/>
        <c:scaling>
          <c:orientation val="maxMin"/>
        </c:scaling>
        <c:delete val="1"/>
        <c:axPos val="l"/>
        <c:majorTickMark val="out"/>
        <c:minorTickMark val="none"/>
        <c:tickLblPos val="none"/>
        <c:crossAx val="107030016"/>
        <c:crosses val="autoZero"/>
        <c:auto val="1"/>
        <c:lblAlgn val="ctr"/>
        <c:lblOffset val="100"/>
        <c:noMultiLvlLbl val="0"/>
      </c:catAx>
      <c:valAx>
        <c:axId val="107030016"/>
        <c:scaling>
          <c:orientation val="minMax"/>
        </c:scaling>
        <c:delete val="1"/>
        <c:axPos val="t"/>
        <c:numFmt formatCode="#,##0.0" sourceLinked="1"/>
        <c:majorTickMark val="out"/>
        <c:minorTickMark val="none"/>
        <c:tickLblPos val="none"/>
        <c:crossAx val="107028480"/>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Pharmacy</a:t>
            </a:r>
          </a:p>
        </c:rich>
      </c:tx>
      <c:overlay val="0"/>
    </c:title>
    <c:autoTitleDeleted val="0"/>
    <c:plotArea>
      <c:layout/>
      <c:barChart>
        <c:barDir val="bar"/>
        <c:grouping val="clustered"/>
        <c:varyColors val="0"/>
        <c:ser>
          <c:idx val="0"/>
          <c:order val="0"/>
          <c:tx>
            <c:strRef>
              <c:f>'Table 61'!$A$11</c:f>
              <c:strCache>
                <c:ptCount val="1"/>
                <c:pt idx="0">
                  <c:v>50 states and D.C.</c:v>
                </c:pt>
              </c:strCache>
            </c:strRef>
          </c:tx>
          <c:spPr>
            <a:solidFill>
              <a:srgbClr val="003399"/>
            </a:solidFill>
            <a:ln>
              <a:solidFill>
                <a:prstClr val="black"/>
              </a:solidFill>
            </a:ln>
          </c:spPr>
          <c:invertIfNegative val="0"/>
          <c:val>
            <c:numRef>
              <c:f>'Table 61'!$P$11</c:f>
              <c:numCache>
                <c:formatCode>#,##0.0</c:formatCode>
                <c:ptCount val="1"/>
                <c:pt idx="0">
                  <c:v>21.917306988657153</c:v>
                </c:pt>
              </c:numCache>
            </c:numRef>
          </c:val>
        </c:ser>
        <c:ser>
          <c:idx val="1"/>
          <c:order val="1"/>
          <c:tx>
            <c:strRef>
              <c:f>'Table 61'!$A$12</c:f>
              <c:strCache>
                <c:ptCount val="1"/>
                <c:pt idx="0">
                  <c:v>SREB states</c:v>
                </c:pt>
              </c:strCache>
            </c:strRef>
          </c:tx>
          <c:spPr>
            <a:solidFill>
              <a:srgbClr val="990033"/>
            </a:solidFill>
            <a:ln>
              <a:solidFill>
                <a:prstClr val="black"/>
              </a:solidFill>
            </a:ln>
          </c:spPr>
          <c:invertIfNegative val="0"/>
          <c:val>
            <c:numRef>
              <c:f>'Table 61'!$P$12</c:f>
              <c:numCache>
                <c:formatCode>#,##0.0</c:formatCode>
                <c:ptCount val="1"/>
                <c:pt idx="0">
                  <c:v>23.791722296395193</c:v>
                </c:pt>
              </c:numCache>
            </c:numRef>
          </c:val>
        </c:ser>
        <c:ser>
          <c:idx val="2"/>
          <c:order val="2"/>
          <c:tx>
            <c:v>State</c:v>
          </c:tx>
          <c:spPr>
            <a:solidFill>
              <a:srgbClr val="006600"/>
            </a:solidFill>
            <a:ln>
              <a:solidFill>
                <a:prstClr val="black"/>
              </a:solidFill>
            </a:ln>
          </c:spPr>
          <c:invertIfNegative val="0"/>
          <c:val>
            <c:numRef>
              <c:f>'Table 61'!$P$27</c:f>
              <c:numCache>
                <c:formatCode>#,##0.0</c:formatCode>
                <c:ptCount val="1"/>
                <c:pt idx="0">
                  <c:v>41.394335511982575</c:v>
                </c:pt>
              </c:numCache>
            </c:numRef>
          </c:val>
        </c:ser>
        <c:dLbls>
          <c:showLegendKey val="0"/>
          <c:showVal val="1"/>
          <c:showCatName val="0"/>
          <c:showSerName val="0"/>
          <c:showPercent val="0"/>
          <c:showBubbleSize val="0"/>
        </c:dLbls>
        <c:gapWidth val="150"/>
        <c:axId val="107074304"/>
        <c:axId val="107075840"/>
      </c:barChart>
      <c:catAx>
        <c:axId val="107074304"/>
        <c:scaling>
          <c:orientation val="maxMin"/>
        </c:scaling>
        <c:delete val="1"/>
        <c:axPos val="l"/>
        <c:majorTickMark val="out"/>
        <c:minorTickMark val="none"/>
        <c:tickLblPos val="none"/>
        <c:crossAx val="107075840"/>
        <c:crosses val="autoZero"/>
        <c:auto val="1"/>
        <c:lblAlgn val="ctr"/>
        <c:lblOffset val="100"/>
        <c:noMultiLvlLbl val="0"/>
      </c:catAx>
      <c:valAx>
        <c:axId val="107075840"/>
        <c:scaling>
          <c:orientation val="minMax"/>
        </c:scaling>
        <c:delete val="1"/>
        <c:axPos val="t"/>
        <c:numFmt formatCode="#,##0.0" sourceLinked="1"/>
        <c:majorTickMark val="out"/>
        <c:minorTickMark val="none"/>
        <c:tickLblPos val="none"/>
        <c:crossAx val="107074304"/>
        <c:crosses val="autoZero"/>
        <c:crossBetween val="between"/>
      </c:valAx>
    </c:plotArea>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Optometry</a:t>
            </a:r>
          </a:p>
        </c:rich>
      </c:tx>
      <c:overlay val="0"/>
    </c:title>
    <c:autoTitleDeleted val="0"/>
    <c:plotArea>
      <c:layout/>
      <c:barChart>
        <c:barDir val="bar"/>
        <c:grouping val="clustered"/>
        <c:varyColors val="0"/>
        <c:ser>
          <c:idx val="0"/>
          <c:order val="0"/>
          <c:tx>
            <c:strRef>
              <c:f>'Table 61'!$A$11</c:f>
              <c:strCache>
                <c:ptCount val="1"/>
                <c:pt idx="0">
                  <c:v>50 states and D.C.</c:v>
                </c:pt>
              </c:strCache>
            </c:strRef>
          </c:tx>
          <c:spPr>
            <a:solidFill>
              <a:srgbClr val="003399"/>
            </a:solidFill>
            <a:ln>
              <a:solidFill>
                <a:prstClr val="black"/>
              </a:solidFill>
            </a:ln>
          </c:spPr>
          <c:invertIfNegative val="0"/>
          <c:val>
            <c:numRef>
              <c:f>'Table 61'!$R$11</c:f>
              <c:numCache>
                <c:formatCode>#,##0.0</c:formatCode>
                <c:ptCount val="1"/>
                <c:pt idx="0">
                  <c:v>16.641104294478527</c:v>
                </c:pt>
              </c:numCache>
            </c:numRef>
          </c:val>
        </c:ser>
        <c:ser>
          <c:idx val="1"/>
          <c:order val="1"/>
          <c:tx>
            <c:strRef>
              <c:f>'Table 61'!$A$12</c:f>
              <c:strCache>
                <c:ptCount val="1"/>
                <c:pt idx="0">
                  <c:v>SREB states</c:v>
                </c:pt>
              </c:strCache>
            </c:strRef>
          </c:tx>
          <c:spPr>
            <a:solidFill>
              <a:srgbClr val="990033"/>
            </a:solidFill>
            <a:ln>
              <a:solidFill>
                <a:prstClr val="black"/>
              </a:solidFill>
            </a:ln>
          </c:spPr>
          <c:invertIfNegative val="0"/>
          <c:val>
            <c:numRef>
              <c:f>'Table 61'!$R$12</c:f>
              <c:numCache>
                <c:formatCode>#,##0.0</c:formatCode>
                <c:ptCount val="1"/>
                <c:pt idx="0">
                  <c:v>19.518716577540108</c:v>
                </c:pt>
              </c:numCache>
            </c:numRef>
          </c:val>
        </c:ser>
        <c:ser>
          <c:idx val="2"/>
          <c:order val="2"/>
          <c:tx>
            <c:v>State</c:v>
          </c:tx>
          <c:spPr>
            <a:solidFill>
              <a:srgbClr val="006600"/>
            </a:solidFill>
            <a:ln>
              <a:solidFill>
                <a:prstClr val="black"/>
              </a:solidFill>
            </a:ln>
          </c:spPr>
          <c:invertIfNegative val="0"/>
          <c:val>
            <c:numRef>
              <c:f>'Table 61'!$R$27</c:f>
              <c:numCache>
                <c:formatCode>#,##0.0</c:formatCode>
                <c:ptCount val="1"/>
                <c:pt idx="0">
                  <c:v>58.252427184466015</c:v>
                </c:pt>
              </c:numCache>
            </c:numRef>
          </c:val>
        </c:ser>
        <c:dLbls>
          <c:showLegendKey val="0"/>
          <c:showVal val="1"/>
          <c:showCatName val="0"/>
          <c:showSerName val="0"/>
          <c:showPercent val="0"/>
          <c:showBubbleSize val="0"/>
        </c:dLbls>
        <c:gapWidth val="150"/>
        <c:axId val="106786816"/>
        <c:axId val="106788352"/>
      </c:barChart>
      <c:catAx>
        <c:axId val="106786816"/>
        <c:scaling>
          <c:orientation val="maxMin"/>
        </c:scaling>
        <c:delete val="1"/>
        <c:axPos val="l"/>
        <c:majorTickMark val="out"/>
        <c:minorTickMark val="none"/>
        <c:tickLblPos val="none"/>
        <c:crossAx val="106788352"/>
        <c:crosses val="autoZero"/>
        <c:auto val="1"/>
        <c:lblAlgn val="ctr"/>
        <c:lblOffset val="100"/>
        <c:noMultiLvlLbl val="0"/>
      </c:catAx>
      <c:valAx>
        <c:axId val="106788352"/>
        <c:scaling>
          <c:orientation val="minMax"/>
        </c:scaling>
        <c:delete val="1"/>
        <c:axPos val="t"/>
        <c:numFmt formatCode="#,##0.0" sourceLinked="1"/>
        <c:majorTickMark val="out"/>
        <c:minorTickMark val="none"/>
        <c:tickLblPos val="none"/>
        <c:crossAx val="106786816"/>
        <c:crosses val="autoZero"/>
        <c:crossBetween val="between"/>
      </c:valAx>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Veterinary Medicine</a:t>
            </a:r>
          </a:p>
        </c:rich>
      </c:tx>
      <c:overlay val="0"/>
    </c:title>
    <c:autoTitleDeleted val="0"/>
    <c:plotArea>
      <c:layout/>
      <c:barChart>
        <c:barDir val="bar"/>
        <c:grouping val="clustered"/>
        <c:varyColors val="0"/>
        <c:ser>
          <c:idx val="0"/>
          <c:order val="0"/>
          <c:tx>
            <c:strRef>
              <c:f>'Table 61'!$A$11</c:f>
              <c:strCache>
                <c:ptCount val="1"/>
                <c:pt idx="0">
                  <c:v>50 states and D.C.</c:v>
                </c:pt>
              </c:strCache>
            </c:strRef>
          </c:tx>
          <c:spPr>
            <a:solidFill>
              <a:srgbClr val="003399"/>
            </a:solidFill>
            <a:ln>
              <a:solidFill>
                <a:prstClr val="black"/>
              </a:solidFill>
            </a:ln>
          </c:spPr>
          <c:invertIfNegative val="0"/>
          <c:val>
            <c:numRef>
              <c:f>'Table 61'!$T$11</c:f>
              <c:numCache>
                <c:formatCode>#,##0.0</c:formatCode>
                <c:ptCount val="1"/>
                <c:pt idx="0">
                  <c:v>4.2332268370607027</c:v>
                </c:pt>
              </c:numCache>
            </c:numRef>
          </c:val>
        </c:ser>
        <c:ser>
          <c:idx val="1"/>
          <c:order val="1"/>
          <c:tx>
            <c:strRef>
              <c:f>'Table 61'!$A$12</c:f>
              <c:strCache>
                <c:ptCount val="1"/>
                <c:pt idx="0">
                  <c:v>SREB states</c:v>
                </c:pt>
              </c:strCache>
            </c:strRef>
          </c:tx>
          <c:spPr>
            <a:solidFill>
              <a:srgbClr val="990033"/>
            </a:solidFill>
            <a:ln>
              <a:solidFill>
                <a:prstClr val="black"/>
              </a:solidFill>
            </a:ln>
          </c:spPr>
          <c:invertIfNegative val="0"/>
          <c:val>
            <c:numRef>
              <c:f>'Table 61'!$T$12</c:f>
              <c:numCache>
                <c:formatCode>#,##0.0</c:formatCode>
                <c:ptCount val="1"/>
                <c:pt idx="0">
                  <c:v>3.4371643394199785</c:v>
                </c:pt>
              </c:numCache>
            </c:numRef>
          </c:val>
        </c:ser>
        <c:ser>
          <c:idx val="2"/>
          <c:order val="2"/>
          <c:tx>
            <c:v>State</c:v>
          </c:tx>
          <c:spPr>
            <a:solidFill>
              <a:srgbClr val="006600"/>
            </a:solidFill>
            <a:ln>
              <a:solidFill>
                <a:prstClr val="black"/>
              </a:solidFill>
            </a:ln>
          </c:spPr>
          <c:invertIfNegative val="0"/>
          <c:val>
            <c:numRef>
              <c:f>'Table 61'!$T$27</c:f>
              <c:numCache>
                <c:formatCode>#,##0.0</c:formatCode>
                <c:ptCount val="1"/>
                <c:pt idx="0">
                  <c:v>1.5503875968992249</c:v>
                </c:pt>
              </c:numCache>
            </c:numRef>
          </c:val>
        </c:ser>
        <c:dLbls>
          <c:showLegendKey val="0"/>
          <c:showVal val="1"/>
          <c:showCatName val="0"/>
          <c:showSerName val="0"/>
          <c:showPercent val="0"/>
          <c:showBubbleSize val="0"/>
        </c:dLbls>
        <c:gapWidth val="150"/>
        <c:axId val="106909696"/>
        <c:axId val="106911232"/>
      </c:barChart>
      <c:catAx>
        <c:axId val="106909696"/>
        <c:scaling>
          <c:orientation val="maxMin"/>
        </c:scaling>
        <c:delete val="1"/>
        <c:axPos val="l"/>
        <c:majorTickMark val="out"/>
        <c:minorTickMark val="none"/>
        <c:tickLblPos val="none"/>
        <c:crossAx val="106911232"/>
        <c:crosses val="autoZero"/>
        <c:auto val="1"/>
        <c:lblAlgn val="ctr"/>
        <c:lblOffset val="100"/>
        <c:noMultiLvlLbl val="0"/>
      </c:catAx>
      <c:valAx>
        <c:axId val="106911232"/>
        <c:scaling>
          <c:orientation val="minMax"/>
        </c:scaling>
        <c:delete val="1"/>
        <c:axPos val="t"/>
        <c:numFmt formatCode="#,##0.0" sourceLinked="1"/>
        <c:majorTickMark val="out"/>
        <c:minorTickMark val="none"/>
        <c:tickLblPos val="none"/>
        <c:crossAx val="106909696"/>
        <c:crosses val="autoZero"/>
        <c:crossBetween val="between"/>
      </c:valAx>
    </c:plotArea>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Other Professional Practice Doctorate's</a:t>
            </a:r>
          </a:p>
        </c:rich>
      </c:tx>
      <c:overlay val="0"/>
    </c:title>
    <c:autoTitleDeleted val="0"/>
    <c:plotArea>
      <c:layout>
        <c:manualLayout>
          <c:layoutTarget val="inner"/>
          <c:xMode val="edge"/>
          <c:yMode val="edge"/>
          <c:x val="3.2697547683923744E-2"/>
          <c:y val="0.21100000000000005"/>
          <c:w val="0.92007266121707543"/>
          <c:h val="0.69566666666666666"/>
        </c:manualLayout>
      </c:layout>
      <c:barChart>
        <c:barDir val="bar"/>
        <c:grouping val="clustered"/>
        <c:varyColors val="0"/>
        <c:ser>
          <c:idx val="0"/>
          <c:order val="0"/>
          <c:tx>
            <c:strRef>
              <c:f>'Table 61'!$A$11</c:f>
              <c:strCache>
                <c:ptCount val="1"/>
                <c:pt idx="0">
                  <c:v>50 states and D.C.</c:v>
                </c:pt>
              </c:strCache>
            </c:strRef>
          </c:tx>
          <c:spPr>
            <a:solidFill>
              <a:srgbClr val="003399"/>
            </a:solidFill>
            <a:ln>
              <a:solidFill>
                <a:prstClr val="black"/>
              </a:solidFill>
            </a:ln>
          </c:spPr>
          <c:invertIfNegative val="0"/>
          <c:val>
            <c:numRef>
              <c:f>'Table 61'!$V$11</c:f>
              <c:numCache>
                <c:formatCode>#,##0.0</c:formatCode>
                <c:ptCount val="1"/>
                <c:pt idx="0">
                  <c:v>25.368540417949131</c:v>
                </c:pt>
              </c:numCache>
            </c:numRef>
          </c:val>
        </c:ser>
        <c:ser>
          <c:idx val="1"/>
          <c:order val="1"/>
          <c:tx>
            <c:strRef>
              <c:f>'Table 61'!$A$12</c:f>
              <c:strCache>
                <c:ptCount val="1"/>
                <c:pt idx="0">
                  <c:v>SREB states</c:v>
                </c:pt>
              </c:strCache>
            </c:strRef>
          </c:tx>
          <c:spPr>
            <a:solidFill>
              <a:srgbClr val="990033"/>
            </a:solidFill>
            <a:ln>
              <a:solidFill>
                <a:prstClr val="black"/>
              </a:solidFill>
            </a:ln>
          </c:spPr>
          <c:invertIfNegative val="0"/>
          <c:val>
            <c:numRef>
              <c:f>'Table 61'!$V$12</c:f>
              <c:numCache>
                <c:formatCode>#,##0.0</c:formatCode>
                <c:ptCount val="1"/>
                <c:pt idx="0">
                  <c:v>16.690647482014391</c:v>
                </c:pt>
              </c:numCache>
            </c:numRef>
          </c:val>
        </c:ser>
        <c:ser>
          <c:idx val="2"/>
          <c:order val="2"/>
          <c:tx>
            <c:v>State</c:v>
          </c:tx>
          <c:spPr>
            <a:solidFill>
              <a:srgbClr val="006600"/>
            </a:solidFill>
            <a:ln>
              <a:solidFill>
                <a:prstClr val="black"/>
              </a:solidFill>
            </a:ln>
          </c:spPr>
          <c:invertIfNegative val="0"/>
          <c:val>
            <c:numRef>
              <c:f>'Table 61'!$V$27</c:f>
              <c:numCache>
                <c:formatCode>#,##0.0</c:formatCode>
                <c:ptCount val="1"/>
                <c:pt idx="0">
                  <c:v>17.781690140845072</c:v>
                </c:pt>
              </c:numCache>
            </c:numRef>
          </c:val>
        </c:ser>
        <c:dLbls>
          <c:showLegendKey val="0"/>
          <c:showVal val="1"/>
          <c:showCatName val="0"/>
          <c:showSerName val="0"/>
          <c:showPercent val="0"/>
          <c:showBubbleSize val="0"/>
        </c:dLbls>
        <c:gapWidth val="150"/>
        <c:axId val="106934272"/>
        <c:axId val="106935808"/>
      </c:barChart>
      <c:catAx>
        <c:axId val="106934272"/>
        <c:scaling>
          <c:orientation val="maxMin"/>
        </c:scaling>
        <c:delete val="1"/>
        <c:axPos val="l"/>
        <c:majorTickMark val="out"/>
        <c:minorTickMark val="none"/>
        <c:tickLblPos val="none"/>
        <c:crossAx val="106935808"/>
        <c:crosses val="autoZero"/>
        <c:auto val="1"/>
        <c:lblAlgn val="ctr"/>
        <c:lblOffset val="100"/>
        <c:noMultiLvlLbl val="0"/>
      </c:catAx>
      <c:valAx>
        <c:axId val="106935808"/>
        <c:scaling>
          <c:orientation val="minMax"/>
        </c:scaling>
        <c:delete val="1"/>
        <c:axPos val="t"/>
        <c:numFmt formatCode="#,##0.0" sourceLinked="1"/>
        <c:majorTickMark val="out"/>
        <c:minorTickMark val="none"/>
        <c:tickLblPos val="none"/>
        <c:crossAx val="106934272"/>
        <c:crosses val="autoZero"/>
        <c:crossBetween val="between"/>
      </c:valAx>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26</xdr:col>
      <xdr:colOff>57150</xdr:colOff>
      <xdr:row>1</xdr:row>
      <xdr:rowOff>38101</xdr:rowOff>
    </xdr:from>
    <xdr:to>
      <xdr:col>31</xdr:col>
      <xdr:colOff>314325</xdr:colOff>
      <xdr:row>12</xdr:row>
      <xdr:rowOff>114301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304800</xdr:colOff>
      <xdr:row>1</xdr:row>
      <xdr:rowOff>28575</xdr:rowOff>
    </xdr:from>
    <xdr:to>
      <xdr:col>36</xdr:col>
      <xdr:colOff>561975</xdr:colOff>
      <xdr:row>12</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571500</xdr:colOff>
      <xdr:row>1</xdr:row>
      <xdr:rowOff>38100</xdr:rowOff>
    </xdr:from>
    <xdr:to>
      <xdr:col>42</xdr:col>
      <xdr:colOff>180975</xdr:colOff>
      <xdr:row>12</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xdr:col>
      <xdr:colOff>314325</xdr:colOff>
      <xdr:row>24</xdr:row>
      <xdr:rowOff>38100</xdr:rowOff>
    </xdr:from>
    <xdr:to>
      <xdr:col>36</xdr:col>
      <xdr:colOff>571500</xdr:colOff>
      <xdr:row>36</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304800</xdr:colOff>
      <xdr:row>12</xdr:row>
      <xdr:rowOff>85725</xdr:rowOff>
    </xdr:from>
    <xdr:to>
      <xdr:col>36</xdr:col>
      <xdr:colOff>561975</xdr:colOff>
      <xdr:row>24</xdr:row>
      <xdr:rowOff>28575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57150</xdr:colOff>
      <xdr:row>12</xdr:row>
      <xdr:rowOff>104775</xdr:rowOff>
    </xdr:from>
    <xdr:to>
      <xdr:col>31</xdr:col>
      <xdr:colOff>314325</xdr:colOff>
      <xdr:row>24</xdr:row>
      <xdr:rowOff>47625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581025</xdr:colOff>
      <xdr:row>24</xdr:row>
      <xdr:rowOff>28575</xdr:rowOff>
    </xdr:from>
    <xdr:to>
      <xdr:col>42</xdr:col>
      <xdr:colOff>190500</xdr:colOff>
      <xdr:row>36</xdr:row>
      <xdr:rowOff>9525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561975</xdr:colOff>
      <xdr:row>12</xdr:row>
      <xdr:rowOff>95250</xdr:rowOff>
    </xdr:from>
    <xdr:to>
      <xdr:col>42</xdr:col>
      <xdr:colOff>171450</xdr:colOff>
      <xdr:row>24</xdr:row>
      <xdr:rowOff>38100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26</xdr:col>
      <xdr:colOff>57150</xdr:colOff>
      <xdr:row>24</xdr:row>
      <xdr:rowOff>47625</xdr:rowOff>
    </xdr:from>
    <xdr:to>
      <xdr:col>31</xdr:col>
      <xdr:colOff>314325</xdr:colOff>
      <xdr:row>36</xdr:row>
      <xdr:rowOff>9525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23</xdr:col>
      <xdr:colOff>171450</xdr:colOff>
      <xdr:row>0</xdr:row>
      <xdr:rowOff>57150</xdr:rowOff>
    </xdr:from>
    <xdr:to>
      <xdr:col>25</xdr:col>
      <xdr:colOff>485775</xdr:colOff>
      <xdr:row>11</xdr:row>
      <xdr:rowOff>81490</xdr:rowOff>
    </xdr:to>
    <xdr:sp macro="" textlink="">
      <xdr:nvSpPr>
        <xdr:cNvPr id="12" name="Oval Callout 11"/>
        <xdr:cNvSpPr/>
      </xdr:nvSpPr>
      <xdr:spPr>
        <a:xfrm>
          <a:off x="16630650" y="57150"/>
          <a:ext cx="1609725" cy="1853140"/>
        </a:xfrm>
        <a:prstGeom prst="wedgeEllipseCallout">
          <a:avLst>
            <a:gd name="adj1" fmla="val 76080"/>
            <a:gd name="adj2" fmla="val 2544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nces.ed.gov/" TargetMode="External"/><Relationship Id="rId13" Type="http://schemas.openxmlformats.org/officeDocument/2006/relationships/hyperlink" Target="http://www.nces.ed.gov/" TargetMode="External"/><Relationship Id="rId18" Type="http://schemas.openxmlformats.org/officeDocument/2006/relationships/printerSettings" Target="../printerSettings/printerSettings2.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hyperlink" Target="http://www.nces.ed.gov/" TargetMode="External"/><Relationship Id="rId17" Type="http://schemas.openxmlformats.org/officeDocument/2006/relationships/hyperlink" Target="http://www.nces.ed.gov/" TargetMode="External"/><Relationship Id="rId2" Type="http://schemas.openxmlformats.org/officeDocument/2006/relationships/hyperlink" Target="http://www.nces.ed.gov/" TargetMode="External"/><Relationship Id="rId16" Type="http://schemas.openxmlformats.org/officeDocument/2006/relationships/hyperlink" Target="http://www.nces.ed.gov/" TargetMode="External"/><Relationship Id="rId20" Type="http://schemas.openxmlformats.org/officeDocument/2006/relationships/comments" Target="../comments1.xm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hyperlink" Target="http://www.nces.ed.gov/" TargetMode="External"/><Relationship Id="rId5" Type="http://schemas.openxmlformats.org/officeDocument/2006/relationships/hyperlink" Target="http://www.nces.ed.gov/" TargetMode="External"/><Relationship Id="rId15" Type="http://schemas.openxmlformats.org/officeDocument/2006/relationships/hyperlink" Target="http://www.nces.ed.gov/" TargetMode="External"/><Relationship Id="rId10" Type="http://schemas.openxmlformats.org/officeDocument/2006/relationships/hyperlink" Target="http://www.nces.ed.gov/" TargetMode="External"/><Relationship Id="rId19" Type="http://schemas.openxmlformats.org/officeDocument/2006/relationships/vmlDrawing" Target="../drawings/vmlDrawing1.vml"/><Relationship Id="rId4" Type="http://schemas.openxmlformats.org/officeDocument/2006/relationships/hyperlink" Target="http://www.nces.ed.gov/" TargetMode="External"/><Relationship Id="rId9" Type="http://schemas.openxmlformats.org/officeDocument/2006/relationships/hyperlink" Target="http://www.nces.ed.gov/" TargetMode="External"/><Relationship Id="rId14" Type="http://schemas.openxmlformats.org/officeDocument/2006/relationships/hyperlink" Target="http://www.nces.ed.gov/"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A1:AP87"/>
  <sheetViews>
    <sheetView showGridLines="0" tabSelected="1" view="pageBreakPreview" topLeftCell="A41" zoomScaleNormal="100" zoomScaleSheetLayoutView="100" workbookViewId="0">
      <selection activeCell="O73" sqref="O73:W73"/>
    </sheetView>
  </sheetViews>
  <sheetFormatPr defaultColWidth="9.7109375" defaultRowHeight="12.75" x14ac:dyDescent="0.2"/>
  <cols>
    <col min="1" max="1" width="7.85546875" customWidth="1"/>
    <col min="2" max="2" width="12.85546875" customWidth="1"/>
    <col min="3" max="11" width="10.7109375" customWidth="1"/>
    <col min="12" max="12" width="10.7109375" style="5" customWidth="1"/>
    <col min="13" max="14" width="2.85546875" style="6" customWidth="1"/>
    <col min="15" max="15" width="10.7109375" customWidth="1"/>
    <col min="16" max="21" width="11.7109375" customWidth="1"/>
    <col min="22" max="22" width="11.7109375" style="5" customWidth="1"/>
    <col min="23" max="23" width="20.5703125" customWidth="1"/>
    <col min="25" max="25" width="9.7109375" customWidth="1"/>
  </cols>
  <sheetData>
    <row r="1" spans="1:42" ht="15.75" x14ac:dyDescent="0.25">
      <c r="A1" s="277" t="s">
        <v>236</v>
      </c>
      <c r="B1" s="7"/>
      <c r="C1" s="7"/>
      <c r="D1" s="7"/>
      <c r="E1" s="7"/>
      <c r="F1" s="7"/>
      <c r="G1" s="7"/>
      <c r="H1" s="7"/>
      <c r="I1" s="7"/>
      <c r="J1" s="7"/>
      <c r="K1" s="7"/>
      <c r="L1" s="11"/>
      <c r="M1" s="17"/>
      <c r="N1" s="17"/>
      <c r="O1" s="7"/>
      <c r="P1" s="7"/>
      <c r="Q1" s="7"/>
      <c r="R1" s="7"/>
      <c r="S1" s="7"/>
      <c r="T1" s="7"/>
      <c r="U1" s="3"/>
      <c r="V1" s="11"/>
      <c r="W1" s="212" t="s">
        <v>236</v>
      </c>
      <c r="AA1" s="263" t="s">
        <v>239</v>
      </c>
      <c r="AB1" s="264"/>
      <c r="AC1" s="264"/>
      <c r="AD1" s="264"/>
      <c r="AE1" s="264"/>
      <c r="AF1" s="264"/>
      <c r="AG1" s="264"/>
      <c r="AH1" s="264"/>
      <c r="AI1" s="264"/>
      <c r="AJ1" s="264"/>
      <c r="AK1" s="264"/>
      <c r="AL1" s="264"/>
      <c r="AM1" s="264"/>
      <c r="AN1" s="264"/>
      <c r="AO1" s="264"/>
      <c r="AP1" s="264"/>
    </row>
    <row r="2" spans="1:42" ht="14.25" x14ac:dyDescent="0.2">
      <c r="A2" s="231" t="s">
        <v>242</v>
      </c>
      <c r="B2" s="20"/>
      <c r="C2" s="20"/>
      <c r="D2" s="20"/>
      <c r="E2" s="20"/>
      <c r="F2" s="20"/>
      <c r="G2" s="20"/>
      <c r="H2" s="7"/>
      <c r="I2" s="7"/>
      <c r="J2" s="7"/>
      <c r="K2" s="7"/>
      <c r="L2" s="11"/>
      <c r="M2" s="17"/>
      <c r="N2" s="17"/>
      <c r="O2" s="7"/>
      <c r="P2" s="7"/>
      <c r="Q2" s="7"/>
      <c r="R2" s="7"/>
      <c r="S2" s="7"/>
      <c r="T2" s="7"/>
      <c r="U2" s="3"/>
      <c r="V2" s="11"/>
      <c r="W2" s="213" t="s">
        <v>208</v>
      </c>
    </row>
    <row r="3" spans="1:42" x14ac:dyDescent="0.2">
      <c r="A3" s="2"/>
      <c r="B3" s="2"/>
      <c r="C3" s="2"/>
      <c r="D3" s="2"/>
      <c r="E3" s="2"/>
      <c r="F3" s="2"/>
      <c r="G3" s="2"/>
      <c r="H3" s="2"/>
      <c r="I3" s="2"/>
      <c r="J3" s="2"/>
      <c r="K3" s="2"/>
      <c r="L3" s="206"/>
      <c r="M3" s="18"/>
      <c r="N3" s="18"/>
      <c r="O3" s="2"/>
      <c r="P3" s="2"/>
      <c r="Q3" s="2"/>
      <c r="R3" s="2"/>
      <c r="S3" s="2"/>
      <c r="T3" s="2"/>
      <c r="U3" s="3"/>
      <c r="V3" s="206"/>
      <c r="W3" s="4"/>
    </row>
    <row r="4" spans="1:42" ht="13.5" customHeight="1" x14ac:dyDescent="0.2">
      <c r="A4" s="208" t="s">
        <v>209</v>
      </c>
      <c r="B4" s="228"/>
      <c r="C4" s="229"/>
      <c r="D4" s="9"/>
      <c r="E4" s="9"/>
      <c r="F4" s="9"/>
      <c r="G4" s="9"/>
      <c r="H4" s="9"/>
      <c r="I4" s="9"/>
      <c r="J4" s="9"/>
      <c r="K4" s="9"/>
      <c r="L4" s="9"/>
      <c r="M4" s="17"/>
      <c r="N4" s="17"/>
      <c r="O4" s="208" t="s">
        <v>209</v>
      </c>
      <c r="P4" s="9"/>
      <c r="Q4" s="9"/>
      <c r="R4" s="9"/>
      <c r="S4" s="9"/>
      <c r="T4" s="9"/>
      <c r="U4" s="112"/>
      <c r="V4" s="9"/>
      <c r="W4" s="230"/>
    </row>
    <row r="5" spans="1:42" ht="13.5" customHeight="1" x14ac:dyDescent="0.2">
      <c r="A5" s="10"/>
      <c r="B5" s="10"/>
      <c r="C5" s="11"/>
      <c r="D5" s="9"/>
      <c r="E5" s="34"/>
      <c r="F5" s="9"/>
      <c r="G5" s="34"/>
      <c r="H5" s="9"/>
      <c r="I5" s="34" t="s">
        <v>41</v>
      </c>
      <c r="J5" s="91"/>
      <c r="K5" s="208" t="s">
        <v>86</v>
      </c>
      <c r="L5" s="208"/>
      <c r="M5" s="78" t="s">
        <v>41</v>
      </c>
      <c r="N5" s="17"/>
      <c r="O5" s="34" t="s">
        <v>41</v>
      </c>
      <c r="P5" s="9"/>
      <c r="Q5" s="233" t="s">
        <v>41</v>
      </c>
      <c r="R5" s="234"/>
      <c r="S5" s="80" t="s">
        <v>148</v>
      </c>
      <c r="T5" s="91"/>
      <c r="U5" s="274" t="s">
        <v>142</v>
      </c>
      <c r="V5" s="275"/>
    </row>
    <row r="6" spans="1:42" ht="13.5" customHeight="1" x14ac:dyDescent="0.2">
      <c r="A6" s="10"/>
      <c r="B6" s="10"/>
      <c r="C6" s="7" t="s">
        <v>19</v>
      </c>
      <c r="D6" s="11"/>
      <c r="E6" s="35" t="s">
        <v>25</v>
      </c>
      <c r="F6" s="11"/>
      <c r="G6" s="35" t="s">
        <v>24</v>
      </c>
      <c r="H6" s="182"/>
      <c r="I6" s="81" t="s">
        <v>23</v>
      </c>
      <c r="J6" s="211"/>
      <c r="K6" s="209" t="s">
        <v>25</v>
      </c>
      <c r="L6" s="210"/>
      <c r="M6" s="78" t="s">
        <v>207</v>
      </c>
      <c r="N6" s="78" t="s">
        <v>41</v>
      </c>
      <c r="O6" s="242" t="s">
        <v>27</v>
      </c>
      <c r="P6" s="11"/>
      <c r="Q6" s="35" t="s">
        <v>26</v>
      </c>
      <c r="R6" s="11"/>
      <c r="S6" s="35" t="s">
        <v>25</v>
      </c>
      <c r="T6" s="210"/>
      <c r="U6" s="276" t="s">
        <v>226</v>
      </c>
      <c r="V6" s="78"/>
    </row>
    <row r="7" spans="1:42" x14ac:dyDescent="0.2">
      <c r="A7" s="10"/>
      <c r="B7" s="10"/>
      <c r="C7" s="12" t="s">
        <v>41</v>
      </c>
      <c r="D7" s="13" t="s">
        <v>42</v>
      </c>
      <c r="E7" s="36" t="s">
        <v>41</v>
      </c>
      <c r="F7" s="13" t="s">
        <v>42</v>
      </c>
      <c r="G7" s="36" t="s">
        <v>41</v>
      </c>
      <c r="H7" s="13" t="s">
        <v>42</v>
      </c>
      <c r="I7" s="36" t="s">
        <v>41</v>
      </c>
      <c r="J7" s="13" t="s">
        <v>42</v>
      </c>
      <c r="K7" s="36" t="s">
        <v>41</v>
      </c>
      <c r="L7" s="13" t="s">
        <v>42</v>
      </c>
      <c r="M7" s="194" t="s">
        <v>41</v>
      </c>
      <c r="N7" s="194" t="s">
        <v>41</v>
      </c>
      <c r="O7" s="36" t="s">
        <v>41</v>
      </c>
      <c r="P7" s="13" t="s">
        <v>42</v>
      </c>
      <c r="Q7" s="36" t="s">
        <v>41</v>
      </c>
      <c r="R7" s="13" t="s">
        <v>42</v>
      </c>
      <c r="S7" s="36" t="s">
        <v>41</v>
      </c>
      <c r="T7" s="13" t="s">
        <v>42</v>
      </c>
      <c r="U7" s="36" t="s">
        <v>41</v>
      </c>
      <c r="V7" s="13" t="s">
        <v>42</v>
      </c>
    </row>
    <row r="8" spans="1:42" x14ac:dyDescent="0.2">
      <c r="A8" s="10"/>
      <c r="B8" s="14"/>
      <c r="C8" s="15" t="s">
        <v>41</v>
      </c>
      <c r="D8" s="16" t="s">
        <v>111</v>
      </c>
      <c r="E8" s="37" t="s">
        <v>41</v>
      </c>
      <c r="F8" s="16" t="s">
        <v>111</v>
      </c>
      <c r="G8" s="37" t="s">
        <v>41</v>
      </c>
      <c r="H8" s="16" t="s">
        <v>111</v>
      </c>
      <c r="I8" s="37" t="s">
        <v>41</v>
      </c>
      <c r="J8" s="16" t="s">
        <v>111</v>
      </c>
      <c r="K8" s="37" t="s">
        <v>41</v>
      </c>
      <c r="L8" s="16" t="s">
        <v>111</v>
      </c>
      <c r="M8" s="16"/>
      <c r="N8" s="16"/>
      <c r="O8" s="37" t="s">
        <v>41</v>
      </c>
      <c r="P8" s="16" t="s">
        <v>111</v>
      </c>
      <c r="Q8" s="37" t="s">
        <v>41</v>
      </c>
      <c r="R8" s="16" t="s">
        <v>111</v>
      </c>
      <c r="S8" s="37" t="s">
        <v>41</v>
      </c>
      <c r="T8" s="16" t="s">
        <v>111</v>
      </c>
      <c r="U8" s="37" t="s">
        <v>41</v>
      </c>
      <c r="V8" s="16" t="s">
        <v>111</v>
      </c>
    </row>
    <row r="9" spans="1:42" x14ac:dyDescent="0.2">
      <c r="A9" s="10"/>
      <c r="B9" s="14"/>
      <c r="C9" s="41"/>
      <c r="D9" s="78" t="s">
        <v>238</v>
      </c>
      <c r="E9" s="45"/>
      <c r="F9" s="78" t="s">
        <v>238</v>
      </c>
      <c r="G9" s="45"/>
      <c r="H9" s="78" t="s">
        <v>238</v>
      </c>
      <c r="I9" s="45"/>
      <c r="J9" s="78" t="s">
        <v>238</v>
      </c>
      <c r="K9" s="45"/>
      <c r="L9" s="78" t="s">
        <v>238</v>
      </c>
      <c r="M9" s="78" t="s">
        <v>41</v>
      </c>
      <c r="N9" s="78" t="s">
        <v>41</v>
      </c>
      <c r="O9" s="45"/>
      <c r="P9" s="78" t="s">
        <v>238</v>
      </c>
      <c r="Q9" s="45"/>
      <c r="R9" s="78" t="s">
        <v>238</v>
      </c>
      <c r="S9" s="45"/>
      <c r="T9" s="78" t="s">
        <v>238</v>
      </c>
      <c r="U9" s="45"/>
      <c r="V9" s="78" t="s">
        <v>238</v>
      </c>
    </row>
    <row r="10" spans="1:42" s="31" customFormat="1" x14ac:dyDescent="0.2">
      <c r="A10" s="25"/>
      <c r="B10" s="26"/>
      <c r="C10" s="77" t="s">
        <v>237</v>
      </c>
      <c r="D10" s="77" t="s">
        <v>237</v>
      </c>
      <c r="E10" s="285" t="s">
        <v>237</v>
      </c>
      <c r="F10" s="77" t="s">
        <v>237</v>
      </c>
      <c r="G10" s="285" t="s">
        <v>237</v>
      </c>
      <c r="H10" s="77" t="s">
        <v>237</v>
      </c>
      <c r="I10" s="285" t="s">
        <v>237</v>
      </c>
      <c r="J10" s="77" t="s">
        <v>237</v>
      </c>
      <c r="K10" s="285" t="s">
        <v>237</v>
      </c>
      <c r="L10" s="77" t="s">
        <v>237</v>
      </c>
      <c r="M10" s="16"/>
      <c r="N10" s="16"/>
      <c r="O10" s="285" t="s">
        <v>237</v>
      </c>
      <c r="P10" s="77" t="s">
        <v>237</v>
      </c>
      <c r="Q10" s="285" t="s">
        <v>237</v>
      </c>
      <c r="R10" s="77" t="s">
        <v>237</v>
      </c>
      <c r="S10" s="285" t="s">
        <v>237</v>
      </c>
      <c r="T10" s="77" t="s">
        <v>237</v>
      </c>
      <c r="U10" s="285" t="s">
        <v>237</v>
      </c>
      <c r="V10" s="77" t="s">
        <v>237</v>
      </c>
    </row>
    <row r="11" spans="1:42" x14ac:dyDescent="0.2">
      <c r="A11" s="82" t="s">
        <v>135</v>
      </c>
      <c r="B11" s="82"/>
      <c r="C11" s="82">
        <f>+Data!S5</f>
        <v>46757</v>
      </c>
      <c r="D11" s="162">
        <f>+((Data!S5-Data!N5)/Data!N5)*100</f>
        <v>7.005217868912486</v>
      </c>
      <c r="E11" s="82">
        <f>+Data!AJ5</f>
        <v>17264</v>
      </c>
      <c r="F11" s="162">
        <f>+((Data!AJ5-Data!AE5)/Data!AE5)*100</f>
        <v>10.341301291064809</v>
      </c>
      <c r="G11" s="82">
        <f>+Data!BA5</f>
        <v>5111</v>
      </c>
      <c r="H11" s="162">
        <f>+((Data!BA5-Data!AV5)/Data!AV5)*100</f>
        <v>6.5901981230448383</v>
      </c>
      <c r="I11" s="82">
        <f>+Data!BR5</f>
        <v>2148</v>
      </c>
      <c r="J11" s="162">
        <f>+((Data!BR5-Data!BM5)/Data!BM5)*100</f>
        <v>-18.605532398635845</v>
      </c>
      <c r="K11" s="82">
        <f>+Data!CI5</f>
        <v>4691</v>
      </c>
      <c r="L11" s="191">
        <f>+((Data!CI5-Data!CD5)/Data!CD5)*100</f>
        <v>45.142326732673268</v>
      </c>
      <c r="M11" s="185"/>
      <c r="N11" s="185"/>
      <c r="O11" s="243">
        <f>+Data!CZ5</f>
        <v>13328</v>
      </c>
      <c r="P11" s="162">
        <f>+((Data!CZ5-Data!CU5)/Data!CU5)*100</f>
        <v>21.917306988657153</v>
      </c>
      <c r="Q11" s="82">
        <f>+Data!DQ5</f>
        <v>1521</v>
      </c>
      <c r="R11" s="162">
        <f>+((Data!DQ5-Data!DL5)/Data!DL5)*100</f>
        <v>16.641104294478527</v>
      </c>
      <c r="S11" s="82">
        <f>+Data!EH5</f>
        <v>2610</v>
      </c>
      <c r="T11" s="162">
        <f>+((Data!EH5-Data!EC5)/Data!EC5)*100</f>
        <v>4.2332268370607027</v>
      </c>
      <c r="U11" s="82">
        <f>+Data!EP5</f>
        <v>15478</v>
      </c>
      <c r="V11" s="191">
        <f>+((Data!EP5-Data!EM5)/Data!EM5)*100</f>
        <v>25.368540417949131</v>
      </c>
      <c r="W11" s="235" t="s">
        <v>135</v>
      </c>
    </row>
    <row r="12" spans="1:42" x14ac:dyDescent="0.2">
      <c r="A12" s="83" t="s">
        <v>43</v>
      </c>
      <c r="B12" s="83"/>
      <c r="C12" s="83">
        <f>+Data!S6</f>
        <v>14418</v>
      </c>
      <c r="D12" s="164">
        <f>+((Data!S6-Data!N6)/Data!N6)*100</f>
        <v>10.618382691422433</v>
      </c>
      <c r="E12" s="83">
        <f>+Data!AJ6</f>
        <v>5975</v>
      </c>
      <c r="F12" s="164">
        <f>+((Data!AJ6-Data!AE6)/Data!AE6)*100</f>
        <v>17.410100216152486</v>
      </c>
      <c r="G12" s="83">
        <f>+Data!BA6</f>
        <v>1454</v>
      </c>
      <c r="H12" s="164">
        <f>+((Data!BA6-Data!AV6)/Data!AV6)*100</f>
        <v>14.488188976377952</v>
      </c>
      <c r="I12" s="83">
        <f>+Data!BR6</f>
        <v>466</v>
      </c>
      <c r="J12" s="164">
        <f>+((Data!BR6-Data!BM6)/Data!BM6)*100</f>
        <v>-22.073578595317723</v>
      </c>
      <c r="K12" s="83">
        <f>+Data!CI6</f>
        <v>1071</v>
      </c>
      <c r="L12" s="185">
        <f>+((Data!CI6-Data!CD6)/Data!CD6)*100</f>
        <v>65.789473684210535</v>
      </c>
      <c r="M12" s="185"/>
      <c r="N12" s="185"/>
      <c r="O12" s="244">
        <f>+Data!CZ6</f>
        <v>4636</v>
      </c>
      <c r="P12" s="164">
        <f>+((Data!CZ6-Data!CU6)/Data!CU6)*100</f>
        <v>23.791722296395193</v>
      </c>
      <c r="Q12" s="83">
        <f>+Data!DQ6</f>
        <v>447</v>
      </c>
      <c r="R12" s="164">
        <f>+((Data!DQ6-Data!DL6)/Data!DL6)*100</f>
        <v>19.518716577540108</v>
      </c>
      <c r="S12" s="83">
        <f>+Data!EH6</f>
        <v>963</v>
      </c>
      <c r="T12" s="164">
        <f>+((Data!EH6-Data!EC6)/Data!EC6)*100</f>
        <v>3.4371643394199785</v>
      </c>
      <c r="U12" s="83">
        <f>+Data!EP6</f>
        <v>4055</v>
      </c>
      <c r="V12" s="185">
        <f>+((Data!EP6-Data!EM6)/Data!EM6)*100</f>
        <v>16.690647482014391</v>
      </c>
      <c r="W12" s="198" t="s">
        <v>43</v>
      </c>
    </row>
    <row r="13" spans="1:42" s="165" customFormat="1" x14ac:dyDescent="0.2">
      <c r="A13" s="163" t="s">
        <v>144</v>
      </c>
      <c r="B13" s="163"/>
      <c r="C13" s="163">
        <f>+Data!S7</f>
        <v>30.836024552473429</v>
      </c>
      <c r="D13" s="164"/>
      <c r="E13" s="163">
        <f>+Data!AJ7</f>
        <v>34.609592215013905</v>
      </c>
      <c r="F13" s="164"/>
      <c r="G13" s="163">
        <f>+Data!BA7</f>
        <v>28.448444531402856</v>
      </c>
      <c r="H13" s="164"/>
      <c r="I13" s="163">
        <f>+Data!BR7</f>
        <v>21.694599627560521</v>
      </c>
      <c r="J13" s="164"/>
      <c r="K13" s="163">
        <f>+Data!CI7</f>
        <v>22.830952888509913</v>
      </c>
      <c r="L13" s="185"/>
      <c r="M13" s="185"/>
      <c r="N13" s="185"/>
      <c r="O13" s="245">
        <f>+Data!CZ7</f>
        <v>34.783913565426175</v>
      </c>
      <c r="P13" s="164"/>
      <c r="Q13" s="163">
        <f>+Data!DQ7</f>
        <v>29.388560157790927</v>
      </c>
      <c r="R13" s="164"/>
      <c r="S13" s="163">
        <f>+Data!EH7</f>
        <v>36.896551724137936</v>
      </c>
      <c r="T13" s="164"/>
      <c r="U13" s="163">
        <f>+Data!EP7</f>
        <v>26.198475255200933</v>
      </c>
      <c r="V13" s="185"/>
      <c r="W13" s="198" t="s">
        <v>228</v>
      </c>
    </row>
    <row r="14" spans="1:42" x14ac:dyDescent="0.2">
      <c r="A14" s="84" t="s">
        <v>0</v>
      </c>
      <c r="B14" s="84"/>
      <c r="C14" s="84">
        <f>+Data!S8</f>
        <v>427</v>
      </c>
      <c r="D14" s="166">
        <f>+((Data!S8-Data!N8)/Data!N8)*100</f>
        <v>13.262599469496022</v>
      </c>
      <c r="E14" s="84">
        <f>+Data!AJ8</f>
        <v>247</v>
      </c>
      <c r="F14" s="166">
        <f>+((Data!AJ8-Data!AE8)/Data!AE8)*100</f>
        <v>9.7777777777777786</v>
      </c>
      <c r="G14" s="84">
        <f>+Data!BA8</f>
        <v>62</v>
      </c>
      <c r="H14" s="166">
        <f>+((Data!BA8-Data!AV8)/Data!AV8)*100</f>
        <v>21.568627450980394</v>
      </c>
      <c r="I14" s="84">
        <f>+Data!BR8</f>
        <v>0</v>
      </c>
      <c r="J14" s="214" t="s">
        <v>45</v>
      </c>
      <c r="K14" s="84">
        <f>+Data!CI8</f>
        <v>0</v>
      </c>
      <c r="L14" s="215" t="s">
        <v>45</v>
      </c>
      <c r="M14" s="185"/>
      <c r="N14" s="185"/>
      <c r="O14" s="246">
        <f>+Data!CZ8</f>
        <v>273</v>
      </c>
      <c r="P14" s="166">
        <f>+((Data!CZ8-Data!CU8)/Data!CU8)*100</f>
        <v>13.750000000000002</v>
      </c>
      <c r="Q14" s="84">
        <f>+Data!DQ8</f>
        <v>37</v>
      </c>
      <c r="R14" s="166">
        <f>+((Data!DQ8-Data!DL8)/Data!DL8)*100</f>
        <v>8.8235294117647065</v>
      </c>
      <c r="S14" s="84">
        <f>+Data!EH8</f>
        <v>131</v>
      </c>
      <c r="T14" s="166">
        <f>+((Data!EH8-Data!EC8)/Data!EC8)*100</f>
        <v>-5.755395683453238</v>
      </c>
      <c r="U14" s="84">
        <f>+Data!EP8</f>
        <v>399</v>
      </c>
      <c r="V14" s="186">
        <f>+((Data!EP8-Data!EM8)/Data!EM8)*100</f>
        <v>14.985590778097983</v>
      </c>
      <c r="W14" s="199" t="s">
        <v>0</v>
      </c>
    </row>
    <row r="15" spans="1:42" x14ac:dyDescent="0.2">
      <c r="A15" s="84" t="s">
        <v>1</v>
      </c>
      <c r="B15" s="84"/>
      <c r="C15" s="84">
        <f>+Data!S9</f>
        <v>274</v>
      </c>
      <c r="D15" s="166">
        <f>+((Data!S9-Data!N9)/Data!N9)*100</f>
        <v>8.3003952569169961</v>
      </c>
      <c r="E15" s="84">
        <f>+Data!AJ9</f>
        <v>158</v>
      </c>
      <c r="F15" s="166">
        <f>+((Data!AJ9-Data!AE9)/Data!AE9)*100</f>
        <v>12.857142857142856</v>
      </c>
      <c r="G15" s="84">
        <f>+Data!BA9</f>
        <v>0</v>
      </c>
      <c r="H15" s="214" t="s">
        <v>45</v>
      </c>
      <c r="I15" s="84">
        <f>+Data!BR9</f>
        <v>0</v>
      </c>
      <c r="J15" s="214" t="s">
        <v>45</v>
      </c>
      <c r="K15" s="84">
        <f>+Data!CI9</f>
        <v>0</v>
      </c>
      <c r="L15" s="215" t="s">
        <v>45</v>
      </c>
      <c r="M15" s="185"/>
      <c r="N15" s="185"/>
      <c r="O15" s="246">
        <f>+Data!CZ9</f>
        <v>171</v>
      </c>
      <c r="P15" s="166">
        <f>+((Data!CZ9-Data!CU9)/Data!CU9)*100</f>
        <v>50</v>
      </c>
      <c r="Q15" s="84">
        <f>+Data!DQ9</f>
        <v>0</v>
      </c>
      <c r="R15" s="214" t="s">
        <v>45</v>
      </c>
      <c r="S15" s="84">
        <f>+Data!EH9</f>
        <v>0</v>
      </c>
      <c r="T15" s="214" t="s">
        <v>45</v>
      </c>
      <c r="U15" s="84">
        <f>+Data!EP9</f>
        <v>86</v>
      </c>
      <c r="V15" s="215" t="s">
        <v>240</v>
      </c>
      <c r="W15" s="199" t="s">
        <v>1</v>
      </c>
    </row>
    <row r="16" spans="1:42" x14ac:dyDescent="0.2">
      <c r="A16" s="84" t="s">
        <v>2</v>
      </c>
      <c r="B16" s="84"/>
      <c r="C16" s="84">
        <f>+Data!S10</f>
        <v>273</v>
      </c>
      <c r="D16" s="166">
        <f>+((Data!S10-Data!N10)/Data!N10)*100</f>
        <v>2.6315789473684208</v>
      </c>
      <c r="E16" s="84">
        <f>+Data!AJ10</f>
        <v>0</v>
      </c>
      <c r="F16" s="214" t="s">
        <v>45</v>
      </c>
      <c r="G16" s="84">
        <f>+Data!BA10</f>
        <v>0</v>
      </c>
      <c r="H16" s="214" t="s">
        <v>45</v>
      </c>
      <c r="I16" s="84">
        <f>+Data!BR10</f>
        <v>0</v>
      </c>
      <c r="J16" s="214" t="s">
        <v>45</v>
      </c>
      <c r="K16" s="84">
        <f>+Data!CI10</f>
        <v>0</v>
      </c>
      <c r="L16" s="215" t="s">
        <v>45</v>
      </c>
      <c r="M16" s="185"/>
      <c r="N16" s="185"/>
      <c r="O16" s="246">
        <f>+Data!CZ10</f>
        <v>0</v>
      </c>
      <c r="P16" s="214" t="s">
        <v>45</v>
      </c>
      <c r="Q16" s="84">
        <f>+Data!DQ10</f>
        <v>0</v>
      </c>
      <c r="R16" s="214" t="s">
        <v>45</v>
      </c>
      <c r="S16" s="84">
        <f>+Data!EH10</f>
        <v>0</v>
      </c>
      <c r="T16" s="214" t="s">
        <v>45</v>
      </c>
      <c r="U16" s="84">
        <f>+Data!EP10</f>
        <v>29</v>
      </c>
      <c r="V16" s="186">
        <f>+((Data!EP10-Data!EM10)/Data!EM10)*100</f>
        <v>-46.296296296296298</v>
      </c>
      <c r="W16" s="199" t="s">
        <v>2</v>
      </c>
    </row>
    <row r="17" spans="1:23" x14ac:dyDescent="0.2">
      <c r="A17" s="84" t="s">
        <v>3</v>
      </c>
      <c r="B17" s="84"/>
      <c r="C17" s="84">
        <f>+Data!S11</f>
        <v>3204</v>
      </c>
      <c r="D17" s="166">
        <f>+((Data!S11-Data!N11)/Data!N11)*100</f>
        <v>12.618629173989454</v>
      </c>
      <c r="E17" s="84">
        <f>+Data!AJ11</f>
        <v>605</v>
      </c>
      <c r="F17" s="166">
        <f>+((Data!AJ11-Data!AE11)/Data!AE11)*100</f>
        <v>38.443935926773456</v>
      </c>
      <c r="G17" s="84">
        <f>+Data!BA11</f>
        <v>205</v>
      </c>
      <c r="H17" s="166">
        <f>+((Data!BA11-Data!AV11)/Data!AV11)*100</f>
        <v>25</v>
      </c>
      <c r="I17" s="84">
        <f>+Data!BR11</f>
        <v>0</v>
      </c>
      <c r="J17" s="214" t="s">
        <v>45</v>
      </c>
      <c r="K17" s="84">
        <f>+Data!CI11</f>
        <v>215</v>
      </c>
      <c r="L17" s="186">
        <f>+((Data!CI11-Data!CD11)/Data!CD11)*100</f>
        <v>3.8647342995169081</v>
      </c>
      <c r="M17" s="185"/>
      <c r="N17" s="185"/>
      <c r="O17" s="246">
        <f>+Data!CZ11</f>
        <v>864</v>
      </c>
      <c r="P17" s="166">
        <f>+((Data!CZ11-Data!CU11)/Data!CU11)*100</f>
        <v>-8.9567966280295046</v>
      </c>
      <c r="Q17" s="84">
        <f>+Data!DQ11</f>
        <v>97</v>
      </c>
      <c r="R17" s="166">
        <f>+((Data!DQ11-Data!DL11)/Data!DL11)*100</f>
        <v>7.7777777777777777</v>
      </c>
      <c r="S17" s="84">
        <f>+Data!EH11</f>
        <v>86</v>
      </c>
      <c r="T17" s="166">
        <f>+((Data!EH11-Data!EC11)/Data!EC11)*100</f>
        <v>3.6144578313253009</v>
      </c>
      <c r="U17" s="84">
        <f>+Data!EP11</f>
        <v>691</v>
      </c>
      <c r="V17" s="186">
        <f>+((Data!EP11-Data!EM11)/Data!EM11)*100</f>
        <v>-34.688090737240074</v>
      </c>
      <c r="W17" s="199" t="s">
        <v>3</v>
      </c>
    </row>
    <row r="18" spans="1:23" x14ac:dyDescent="0.2">
      <c r="A18" s="85" t="s">
        <v>4</v>
      </c>
      <c r="B18" s="85"/>
      <c r="C18" s="83">
        <f>+Data!S12</f>
        <v>1110</v>
      </c>
      <c r="D18" s="164">
        <f>+((Data!S12-Data!N12)/Data!N12)*100</f>
        <v>25.282167042889391</v>
      </c>
      <c r="E18" s="83">
        <f>+Data!AJ12</f>
        <v>477</v>
      </c>
      <c r="F18" s="164">
        <f>+((Data!AJ12-Data!AE12)/Data!AE12)*100</f>
        <v>22.938144329896907</v>
      </c>
      <c r="G18" s="83">
        <f>+Data!BA12</f>
        <v>62</v>
      </c>
      <c r="H18" s="164">
        <f>+((Data!BA12-Data!AV12)/Data!AV12)*100</f>
        <v>5.0847457627118651</v>
      </c>
      <c r="I18" s="83">
        <f>+Data!BR12</f>
        <v>281</v>
      </c>
      <c r="J18" s="167">
        <f>+((Data!BR12-Data!BM12)/Data!BM12)*100</f>
        <v>69.277108433734938</v>
      </c>
      <c r="K18" s="83">
        <f>+Data!CI12</f>
        <v>0</v>
      </c>
      <c r="L18" s="283" t="s">
        <v>45</v>
      </c>
      <c r="M18" s="185"/>
      <c r="N18" s="185"/>
      <c r="O18" s="244">
        <f>+Data!CZ12</f>
        <v>348</v>
      </c>
      <c r="P18" s="164">
        <f>+((Data!CZ12-Data!CU12)/Data!CU12)*100</f>
        <v>25.63176895306859</v>
      </c>
      <c r="Q18" s="83">
        <f>+Data!DQ12</f>
        <v>0</v>
      </c>
      <c r="R18" s="281" t="s">
        <v>45</v>
      </c>
      <c r="S18" s="83">
        <f>+Data!EH12</f>
        <v>98</v>
      </c>
      <c r="T18" s="164">
        <f>+((Data!EH12-Data!EC12)/Data!EC12)*100</f>
        <v>2.083333333333333</v>
      </c>
      <c r="U18" s="83">
        <f>+Data!EP12</f>
        <v>318</v>
      </c>
      <c r="V18" s="187">
        <f>+((Data!EP12-Data!EM12)/Data!EM12)*100</f>
        <v>162.80991735537188</v>
      </c>
      <c r="W18" s="200" t="s">
        <v>4</v>
      </c>
    </row>
    <row r="19" spans="1:23" ht="14.25" x14ac:dyDescent="0.2">
      <c r="A19" s="85" t="s">
        <v>230</v>
      </c>
      <c r="B19" s="85"/>
      <c r="C19" s="83">
        <f>+Data!S13</f>
        <v>403</v>
      </c>
      <c r="D19" s="164">
        <f>+((Data!S13-Data!N13)/Data!N13)*100</f>
        <v>-7.7803203661327229</v>
      </c>
      <c r="E19" s="83">
        <f>+Data!AJ13</f>
        <v>289</v>
      </c>
      <c r="F19" s="164">
        <f>+((Data!AJ13-Data!AE13)/Data!AE13)*100</f>
        <v>20.416666666666668</v>
      </c>
      <c r="G19" s="83">
        <f>+Data!BA13</f>
        <v>139</v>
      </c>
      <c r="H19" s="164">
        <f>+((Data!BA13-Data!AV13)/Data!AV13)*100</f>
        <v>13.934426229508196</v>
      </c>
      <c r="I19" s="83">
        <f>+Data!BR13</f>
        <v>0</v>
      </c>
      <c r="J19" s="216" t="s">
        <v>45</v>
      </c>
      <c r="K19" s="83">
        <f>+Data!CI13</f>
        <v>78</v>
      </c>
      <c r="L19" s="283" t="s">
        <v>45</v>
      </c>
      <c r="M19" s="185"/>
      <c r="N19" s="185"/>
      <c r="O19" s="244">
        <f>+Data!CZ13</f>
        <v>125</v>
      </c>
      <c r="P19" s="164">
        <f>+((Data!CZ13-Data!CU13)/Data!CU13)*100</f>
        <v>21.359223300970871</v>
      </c>
      <c r="Q19" s="83">
        <f>+Data!DQ13</f>
        <v>0</v>
      </c>
      <c r="R19" s="281" t="s">
        <v>45</v>
      </c>
      <c r="S19" s="83">
        <f>+Data!EH13</f>
        <v>0</v>
      </c>
      <c r="T19" s="281" t="s">
        <v>45</v>
      </c>
      <c r="U19" s="83">
        <f>+Data!EP13</f>
        <v>288</v>
      </c>
      <c r="V19" s="187">
        <f>+((Data!EP13-Data!EM13)/Data!EM13)*100</f>
        <v>101.3986013986014</v>
      </c>
      <c r="W19" s="200" t="s">
        <v>5</v>
      </c>
    </row>
    <row r="20" spans="1:23" ht="14.25" x14ac:dyDescent="0.2">
      <c r="A20" s="85" t="s">
        <v>6</v>
      </c>
      <c r="B20" s="85"/>
      <c r="C20" s="83">
        <f>+Data!S14</f>
        <v>938</v>
      </c>
      <c r="D20" s="164">
        <f>+((Data!S14-Data!N14)/Data!N14)*100</f>
        <v>16.232961586121437</v>
      </c>
      <c r="E20" s="83">
        <f>+Data!AJ14</f>
        <v>479</v>
      </c>
      <c r="F20" s="164">
        <f>+((Data!AJ14-Data!AE14)/Data!AE14)*100</f>
        <v>17.401960784313726</v>
      </c>
      <c r="G20" s="83">
        <f>+Data!BA14</f>
        <v>68</v>
      </c>
      <c r="H20" s="164">
        <f>+((Data!BA14-Data!AV14)/Data!AV14)*100</f>
        <v>17.241379310344829</v>
      </c>
      <c r="I20" s="83">
        <f>+Data!BR14</f>
        <v>0</v>
      </c>
      <c r="J20" s="216" t="s">
        <v>45</v>
      </c>
      <c r="K20" s="83">
        <f>+Data!CI14</f>
        <v>0</v>
      </c>
      <c r="L20" s="283" t="s">
        <v>45</v>
      </c>
      <c r="M20" s="185"/>
      <c r="N20" s="185"/>
      <c r="O20" s="244">
        <f>+Data!CZ14</f>
        <v>187</v>
      </c>
      <c r="P20" s="164">
        <f>+((Data!CZ14-Data!CU14)/Data!CU14)*100</f>
        <v>-27.799227799227801</v>
      </c>
      <c r="Q20" s="83">
        <f>+Data!DQ14</f>
        <v>0</v>
      </c>
      <c r="R20" s="281" t="s">
        <v>45</v>
      </c>
      <c r="S20" s="83">
        <f>+Data!EH14</f>
        <v>82</v>
      </c>
      <c r="T20" s="164">
        <f>+((Data!EH14-Data!EC14)/Data!EC14)*100</f>
        <v>-1.2048192771084338</v>
      </c>
      <c r="U20" s="83">
        <f>+Data!EP14</f>
        <v>89</v>
      </c>
      <c r="V20" s="187">
        <f>+((Data!EP14-Data!EM14)/Data!EM14)*100</f>
        <v>-7.291666666666667</v>
      </c>
      <c r="W20" s="200" t="s">
        <v>225</v>
      </c>
    </row>
    <row r="21" spans="1:23" x14ac:dyDescent="0.2">
      <c r="A21" s="85" t="s">
        <v>7</v>
      </c>
      <c r="B21" s="85"/>
      <c r="C21" s="83">
        <f>+Data!S15</f>
        <v>597</v>
      </c>
      <c r="D21" s="164">
        <f>+((Data!S15-Data!N15)/Data!N15)*100</f>
        <v>6.6071428571428577</v>
      </c>
      <c r="E21" s="83">
        <f>+Data!AJ15</f>
        <v>273</v>
      </c>
      <c r="F21" s="164">
        <f>+((Data!AJ15-Data!AE15)/Data!AE15)*100</f>
        <v>10.526315789473683</v>
      </c>
      <c r="G21" s="83">
        <f>+Data!BA15</f>
        <v>127</v>
      </c>
      <c r="H21" s="164">
        <f>+((Data!BA15-Data!AV15)/Data!AV15)*100</f>
        <v>27</v>
      </c>
      <c r="I21" s="83">
        <f>+Data!BR15</f>
        <v>0</v>
      </c>
      <c r="J21" s="216" t="s">
        <v>45</v>
      </c>
      <c r="K21" s="83">
        <f>+Data!CI15</f>
        <v>0</v>
      </c>
      <c r="L21" s="283" t="s">
        <v>45</v>
      </c>
      <c r="M21" s="185"/>
      <c r="N21" s="185"/>
      <c r="O21" s="244">
        <f>+Data!CZ15</f>
        <v>271</v>
      </c>
      <c r="P21" s="164">
        <f>+((Data!CZ15-Data!CU15)/Data!CU15)*100</f>
        <v>137.71929824561403</v>
      </c>
      <c r="Q21" s="83">
        <f>+Data!DQ15</f>
        <v>0</v>
      </c>
      <c r="R21" s="281" t="s">
        <v>45</v>
      </c>
      <c r="S21" s="83">
        <f>+Data!EH15</f>
        <v>25</v>
      </c>
      <c r="T21" s="164">
        <f>+((Data!EH15-Data!EC15)/Data!EC15)*100</f>
        <v>-10.714285714285714</v>
      </c>
      <c r="U21" s="83">
        <f>+Data!EP15</f>
        <v>244</v>
      </c>
      <c r="V21" s="187">
        <f>+((Data!EP15-Data!EM15)/Data!EM15)*100</f>
        <v>8.9285714285714288</v>
      </c>
      <c r="W21" s="200" t="s">
        <v>7</v>
      </c>
    </row>
    <row r="22" spans="1:23" x14ac:dyDescent="0.2">
      <c r="A22" s="84" t="s">
        <v>8</v>
      </c>
      <c r="B22" s="84"/>
      <c r="C22" s="84">
        <f>+Data!S16</f>
        <v>376</v>
      </c>
      <c r="D22" s="166">
        <f>+((Data!S16-Data!N16)/Data!N16)*100</f>
        <v>10.263929618768328</v>
      </c>
      <c r="E22" s="84">
        <f>+Data!AJ16</f>
        <v>113</v>
      </c>
      <c r="F22" s="166">
        <f>+((Data!AJ16-Data!AE16)/Data!AE16)*100</f>
        <v>15.306122448979592</v>
      </c>
      <c r="G22" s="84">
        <f>+Data!BA16</f>
        <v>36</v>
      </c>
      <c r="H22" s="166">
        <f>+((Data!BA16-Data!AV16)/Data!AV16)*100</f>
        <v>24.137931034482758</v>
      </c>
      <c r="I22" s="84">
        <f>+Data!BR16</f>
        <v>0</v>
      </c>
      <c r="J22" s="214" t="s">
        <v>45</v>
      </c>
      <c r="K22" s="84">
        <f>+Data!CI16</f>
        <v>0</v>
      </c>
      <c r="L22" s="215" t="s">
        <v>45</v>
      </c>
      <c r="M22" s="185"/>
      <c r="N22" s="185"/>
      <c r="O22" s="246">
        <f>+Data!CZ16</f>
        <v>94</v>
      </c>
      <c r="P22" s="166">
        <f>+((Data!CZ16-Data!CU16)/Data!CU16)*100</f>
        <v>34.285714285714285</v>
      </c>
      <c r="Q22" s="84">
        <f>+Data!DQ16</f>
        <v>0</v>
      </c>
      <c r="R22" s="214" t="s">
        <v>45</v>
      </c>
      <c r="S22" s="84">
        <f>+Data!EH16</f>
        <v>77</v>
      </c>
      <c r="T22" s="166">
        <f>+((Data!EH16-Data!EC16)/Data!EC16)*100</f>
        <v>18.461538461538463</v>
      </c>
      <c r="U22" s="84">
        <f>+Data!EP16</f>
        <v>73</v>
      </c>
      <c r="V22" s="186">
        <f>+((Data!EP16-Data!EM16)/Data!EM16)*100</f>
        <v>12.307692307692308</v>
      </c>
      <c r="W22" s="199" t="s">
        <v>8</v>
      </c>
    </row>
    <row r="23" spans="1:23" x14ac:dyDescent="0.2">
      <c r="A23" s="84" t="s">
        <v>9</v>
      </c>
      <c r="B23" s="84"/>
      <c r="C23" s="84">
        <f>+Data!S17</f>
        <v>1429</v>
      </c>
      <c r="D23" s="166">
        <f>+((Data!S17-Data!N17)/Data!N17)*100</f>
        <v>56.51697699890471</v>
      </c>
      <c r="E23" s="84">
        <f>+Data!AJ17</f>
        <v>457</v>
      </c>
      <c r="F23" s="166">
        <f>+((Data!AJ17-Data!AE17)/Data!AE17)*100</f>
        <v>6.279069767441861</v>
      </c>
      <c r="G23" s="84">
        <f>+Data!BA17</f>
        <v>78</v>
      </c>
      <c r="H23" s="166">
        <f>+((Data!BA17-Data!AV17)/Data!AV17)*100</f>
        <v>-6.024096385542169</v>
      </c>
      <c r="I23" s="84">
        <f>+Data!BR17</f>
        <v>0</v>
      </c>
      <c r="J23" s="214" t="s">
        <v>45</v>
      </c>
      <c r="K23" s="84">
        <f>+Data!CI17</f>
        <v>0</v>
      </c>
      <c r="L23" s="215" t="s">
        <v>45</v>
      </c>
      <c r="M23" s="185"/>
      <c r="N23" s="185"/>
      <c r="O23" s="246">
        <f>+Data!CZ17</f>
        <v>320</v>
      </c>
      <c r="P23" s="166">
        <f>+((Data!CZ17-Data!CU17)/Data!CU17)*100</f>
        <v>9.2150170648464158</v>
      </c>
      <c r="Q23" s="84">
        <f>+Data!DQ17</f>
        <v>0</v>
      </c>
      <c r="R23" s="214" t="s">
        <v>45</v>
      </c>
      <c r="S23" s="84">
        <f>+Data!EH17</f>
        <v>72</v>
      </c>
      <c r="T23" s="166">
        <f>+((Data!EH17-Data!EC17)/Data!EC17)*100</f>
        <v>-2.7027027027027026</v>
      </c>
      <c r="U23" s="84">
        <f>+Data!EP17</f>
        <v>427</v>
      </c>
      <c r="V23" s="186">
        <f>+((Data!EP17-Data!EM17)/Data!EM17)*100</f>
        <v>62.977099236641223</v>
      </c>
      <c r="W23" s="199" t="s">
        <v>9</v>
      </c>
    </row>
    <row r="24" spans="1:23" x14ac:dyDescent="0.2">
      <c r="A24" s="84" t="s">
        <v>10</v>
      </c>
      <c r="B24" s="84"/>
      <c r="C24" s="84">
        <f>+Data!S18</f>
        <v>470</v>
      </c>
      <c r="D24" s="166">
        <f>+((Data!S18-Data!N18)/Data!N18)*100</f>
        <v>-8.7378640776699026</v>
      </c>
      <c r="E24" s="84">
        <f>+Data!AJ18</f>
        <v>154</v>
      </c>
      <c r="F24" s="166">
        <f>+((Data!AJ18-Data!AE18)/Data!AE18)*100</f>
        <v>16.666666666666664</v>
      </c>
      <c r="G24" s="84">
        <f>+Data!BA18</f>
        <v>58</v>
      </c>
      <c r="H24" s="166">
        <f>+((Data!BA18-Data!AV18)/Data!AV18)*100</f>
        <v>0</v>
      </c>
      <c r="I24" s="84">
        <f>+Data!BR18</f>
        <v>0</v>
      </c>
      <c r="J24" s="214" t="s">
        <v>45</v>
      </c>
      <c r="K24" s="84">
        <f>+Data!CI18</f>
        <v>87</v>
      </c>
      <c r="L24" s="186">
        <f>+((Data!CI18-Data!CD18)/Data!CD18)*100</f>
        <v>10.126582278481013</v>
      </c>
      <c r="M24" s="185"/>
      <c r="N24" s="185"/>
      <c r="O24" s="246">
        <f>+Data!CZ18</f>
        <v>176</v>
      </c>
      <c r="P24" s="166">
        <f>+((Data!CZ18-Data!CU18)/Data!CU18)*100</f>
        <v>-12.437810945273633</v>
      </c>
      <c r="Q24" s="84">
        <f>+Data!DQ18</f>
        <v>28</v>
      </c>
      <c r="R24" s="166">
        <f>+((Data!DQ18-Data!DL18)/Data!DL18)*100</f>
        <v>3.7037037037037033</v>
      </c>
      <c r="S24" s="84">
        <f>+Data!EH18</f>
        <v>89</v>
      </c>
      <c r="T24" s="166">
        <f>+((Data!EH18-Data!EC18)/Data!EC18)*100</f>
        <v>14.102564102564102</v>
      </c>
      <c r="U24" s="84">
        <f>+Data!EP18</f>
        <v>77</v>
      </c>
      <c r="V24" s="186">
        <f>+((Data!EP18-Data!EM18)/Data!EM18)*100</f>
        <v>126.47058823529412</v>
      </c>
      <c r="W24" s="199" t="s">
        <v>10</v>
      </c>
    </row>
    <row r="25" spans="1:23" x14ac:dyDescent="0.2">
      <c r="A25" s="84" t="s">
        <v>11</v>
      </c>
      <c r="B25" s="84"/>
      <c r="C25" s="84">
        <f>+Data!S19</f>
        <v>442</v>
      </c>
      <c r="D25" s="166">
        <f>+((Data!S19-Data!N19)/Data!N19)*100</f>
        <v>17.866666666666667</v>
      </c>
      <c r="E25" s="84">
        <f>+Data!AJ19</f>
        <v>240</v>
      </c>
      <c r="F25" s="166">
        <f>+((Data!AJ19-Data!AE19)/Data!AE19)*100</f>
        <v>13.744075829383887</v>
      </c>
      <c r="G25" s="84">
        <f>+Data!BA19</f>
        <v>56</v>
      </c>
      <c r="H25" s="166">
        <f>+((Data!BA19-Data!AV19)/Data!AV19)*100</f>
        <v>3.7037037037037033</v>
      </c>
      <c r="I25" s="84">
        <f>+Data!BR19</f>
        <v>48</v>
      </c>
      <c r="J25" s="166">
        <f>+((Data!BR19-Data!BM19)/Data!BM19)*100</f>
        <v>-39.24050632911392</v>
      </c>
      <c r="K25" s="84">
        <f>+Data!CI19</f>
        <v>0</v>
      </c>
      <c r="L25" s="215" t="s">
        <v>45</v>
      </c>
      <c r="M25" s="185"/>
      <c r="N25" s="185"/>
      <c r="O25" s="246">
        <f>+Data!CZ19</f>
        <v>239</v>
      </c>
      <c r="P25" s="166">
        <f>+((Data!CZ19-Data!CU19)/Data!CU19)*100</f>
        <v>29.189189189189189</v>
      </c>
      <c r="Q25" s="84">
        <f>+Data!DQ19</f>
        <v>0</v>
      </c>
      <c r="R25" s="214" t="s">
        <v>45</v>
      </c>
      <c r="S25" s="84">
        <f>+Data!EH19</f>
        <v>0</v>
      </c>
      <c r="T25" s="214" t="s">
        <v>45</v>
      </c>
      <c r="U25" s="84">
        <f>+Data!EP19</f>
        <v>0</v>
      </c>
      <c r="V25" s="215" t="s">
        <v>45</v>
      </c>
      <c r="W25" s="199" t="s">
        <v>11</v>
      </c>
    </row>
    <row r="26" spans="1:23" x14ac:dyDescent="0.2">
      <c r="A26" s="86" t="s">
        <v>12</v>
      </c>
      <c r="B26" s="86"/>
      <c r="C26" s="83">
        <f>+Data!S20</f>
        <v>574</v>
      </c>
      <c r="D26" s="164">
        <f>+((Data!S20-Data!N20)/Data!N20)*100</f>
        <v>16.666666666666664</v>
      </c>
      <c r="E26" s="83">
        <f>+Data!AJ20</f>
        <v>421</v>
      </c>
      <c r="F26" s="164">
        <f>+((Data!AJ20-Data!AE20)/Data!AE20)*100</f>
        <v>7.948717948717948</v>
      </c>
      <c r="G26" s="83">
        <f>+Data!BA20</f>
        <v>124</v>
      </c>
      <c r="H26" s="164">
        <f>+((Data!BA20-Data!AV20)/Data!AV20)*100</f>
        <v>-0.8</v>
      </c>
      <c r="I26" s="83">
        <f>+Data!BR20</f>
        <v>0</v>
      </c>
      <c r="J26" s="216" t="s">
        <v>45</v>
      </c>
      <c r="K26" s="83">
        <f>+Data!CI20</f>
        <v>132</v>
      </c>
      <c r="L26" s="283" t="s">
        <v>45</v>
      </c>
      <c r="M26" s="185"/>
      <c r="N26" s="185"/>
      <c r="O26" s="244">
        <f>+Data!CZ20</f>
        <v>404</v>
      </c>
      <c r="P26" s="281" t="s">
        <v>240</v>
      </c>
      <c r="Q26" s="83">
        <f>+Data!DQ20</f>
        <v>122</v>
      </c>
      <c r="R26" s="164">
        <f>+((Data!DQ20-Data!DL20)/Data!DL20)*100</f>
        <v>1.6666666666666667</v>
      </c>
      <c r="S26" s="83">
        <f>+Data!EH20</f>
        <v>79</v>
      </c>
      <c r="T26" s="164">
        <f>+((Data!EH20-Data!EC20)/Data!EC20)*100</f>
        <v>16.176470588235293</v>
      </c>
      <c r="U26" s="83">
        <f>+Data!EP20</f>
        <v>203</v>
      </c>
      <c r="V26" s="187">
        <f>+((Data!EP20-Data!EM20)/Data!EM20)*100</f>
        <v>17.341040462427745</v>
      </c>
      <c r="W26" s="201" t="s">
        <v>12</v>
      </c>
    </row>
    <row r="27" spans="1:23" x14ac:dyDescent="0.2">
      <c r="A27" s="86" t="s">
        <v>13</v>
      </c>
      <c r="B27" s="86"/>
      <c r="C27" s="83">
        <f>+Data!S21</f>
        <v>2324</v>
      </c>
      <c r="D27" s="164">
        <f>+((Data!S21-Data!N21)/Data!N21)*100</f>
        <v>-2.8428093645484949</v>
      </c>
      <c r="E27" s="83">
        <f>+Data!AJ21</f>
        <v>1428</v>
      </c>
      <c r="F27" s="164">
        <f>+((Data!AJ21-Data!AE21)/Data!AE21)*100</f>
        <v>19.397993311036789</v>
      </c>
      <c r="G27" s="83">
        <f>+Data!BA21</f>
        <v>286</v>
      </c>
      <c r="H27" s="164">
        <f>+((Data!BA21-Data!AV21)/Data!AV21)*100</f>
        <v>24.890829694323145</v>
      </c>
      <c r="I27" s="83">
        <f>+Data!BR21</f>
        <v>137</v>
      </c>
      <c r="J27" s="167">
        <f>+((Data!BR21-Data!BM21)/Data!BM21)*100</f>
        <v>-61.189801699716718</v>
      </c>
      <c r="K27" s="83">
        <f>+Data!CI21</f>
        <v>172</v>
      </c>
      <c r="L27" s="185">
        <f>+((Data!CI21-Data!CD21)/Data!CD21)*100</f>
        <v>34.375</v>
      </c>
      <c r="M27" s="185"/>
      <c r="N27" s="185"/>
      <c r="O27" s="244">
        <f>+Data!CZ21</f>
        <v>649</v>
      </c>
      <c r="P27" s="164">
        <f>+((Data!CZ21-Data!CU21)/Data!CU21)*100</f>
        <v>41.394335511982575</v>
      </c>
      <c r="Q27" s="83">
        <f>+Data!DQ21</f>
        <v>163</v>
      </c>
      <c r="R27" s="164">
        <f>+((Data!DQ21-Data!DL21)/Data!DL21)*100</f>
        <v>58.252427184466015</v>
      </c>
      <c r="S27" s="83">
        <f>+Data!EH21</f>
        <v>131</v>
      </c>
      <c r="T27" s="164">
        <f>+((Data!EH21-Data!EC21)/Data!EC21)*100</f>
        <v>1.5503875968992249</v>
      </c>
      <c r="U27" s="83">
        <f>+Data!EP21</f>
        <v>669</v>
      </c>
      <c r="V27" s="187">
        <f>+((Data!EP21-Data!EM21)/Data!EM21)*100</f>
        <v>17.781690140845072</v>
      </c>
      <c r="W27" s="201" t="s">
        <v>13</v>
      </c>
    </row>
    <row r="28" spans="1:23" x14ac:dyDescent="0.2">
      <c r="A28" s="86" t="s">
        <v>14</v>
      </c>
      <c r="B28" s="86"/>
      <c r="C28" s="83">
        <f>+Data!S22</f>
        <v>1448</v>
      </c>
      <c r="D28" s="164">
        <f>+((Data!S22-Data!N22)/Data!N22)*100</f>
        <v>1.4716187806587244</v>
      </c>
      <c r="E28" s="83">
        <f>+Data!AJ22</f>
        <v>459</v>
      </c>
      <c r="F28" s="164">
        <f>+((Data!AJ22-Data!AE22)/Data!AE22)*100</f>
        <v>9.8086124401913874</v>
      </c>
      <c r="G28" s="83">
        <f>+Data!BA22</f>
        <v>111</v>
      </c>
      <c r="H28" s="164">
        <f>+((Data!BA22-Data!AV22)/Data!AV22)*100</f>
        <v>20.652173913043477</v>
      </c>
      <c r="I28" s="83">
        <f>+Data!BR22</f>
        <v>0</v>
      </c>
      <c r="J28" s="216" t="s">
        <v>45</v>
      </c>
      <c r="K28" s="83">
        <f>+Data!CI22</f>
        <v>192</v>
      </c>
      <c r="L28" s="185">
        <f>+((Data!CI22-Data!CD22)/Data!CD22)*100</f>
        <v>40.145985401459853</v>
      </c>
      <c r="M28" s="185"/>
      <c r="N28" s="185"/>
      <c r="O28" s="244">
        <f>+Data!CZ22</f>
        <v>362</v>
      </c>
      <c r="P28" s="164">
        <f>+((Data!CZ22-Data!CU22)/Data!CU22)*100</f>
        <v>26.573426573426573</v>
      </c>
      <c r="Q28" s="83">
        <f>+Data!DQ22</f>
        <v>0</v>
      </c>
      <c r="R28" s="281" t="s">
        <v>45</v>
      </c>
      <c r="S28" s="83">
        <f>+Data!EH22</f>
        <v>93</v>
      </c>
      <c r="T28" s="164">
        <f>+((Data!EH22-Data!EC22)/Data!EC22)*100</f>
        <v>5.6818181818181817</v>
      </c>
      <c r="U28" s="83">
        <f>+Data!EP22</f>
        <v>298</v>
      </c>
      <c r="V28" s="187">
        <f>+((Data!EP22-Data!EM22)/Data!EM22)*100</f>
        <v>58.51063829787234</v>
      </c>
      <c r="W28" s="201" t="s">
        <v>14</v>
      </c>
    </row>
    <row r="29" spans="1:23" x14ac:dyDescent="0.2">
      <c r="A29" s="87" t="s">
        <v>15</v>
      </c>
      <c r="B29" s="87"/>
      <c r="C29" s="82">
        <f>+Data!S23</f>
        <v>129</v>
      </c>
      <c r="D29" s="171">
        <f>+((Data!S23-Data!N23)/Data!N23)*100</f>
        <v>-12.837837837837837</v>
      </c>
      <c r="E29" s="243">
        <f>+Data!AJ23</f>
        <v>175</v>
      </c>
      <c r="F29" s="171">
        <f>+((Data!AJ23-Data!AE23)/Data!AE23)*100</f>
        <v>35.65891472868217</v>
      </c>
      <c r="G29" s="243">
        <f>+Data!BA23</f>
        <v>42</v>
      </c>
      <c r="H29" s="171">
        <f>+((Data!BA23-Data!AV23)/Data!AV23)*100</f>
        <v>-8.695652173913043</v>
      </c>
      <c r="I29" s="243">
        <f>+Data!BR23</f>
        <v>0</v>
      </c>
      <c r="J29" s="220" t="s">
        <v>45</v>
      </c>
      <c r="K29" s="243">
        <f>+Data!CI23</f>
        <v>195</v>
      </c>
      <c r="L29" s="284">
        <f>+((Data!CI23-Data!CD23)/Data!CD23)*100</f>
        <v>105.26315789473684</v>
      </c>
      <c r="M29" s="185"/>
      <c r="N29" s="185"/>
      <c r="O29" s="243">
        <f>+Data!CZ23</f>
        <v>153</v>
      </c>
      <c r="P29" s="171">
        <f>+((Data!CZ23-Data!CU23)/Data!CU23)*100</f>
        <v>106.75675675675676</v>
      </c>
      <c r="Q29" s="243">
        <f>+Data!DQ23</f>
        <v>0</v>
      </c>
      <c r="R29" s="218" t="s">
        <v>45</v>
      </c>
      <c r="S29" s="243">
        <f>+Data!EH23</f>
        <v>0</v>
      </c>
      <c r="T29" s="218" t="s">
        <v>45</v>
      </c>
      <c r="U29" s="243">
        <f>+Data!EP23</f>
        <v>164</v>
      </c>
      <c r="V29" s="188">
        <f>+((Data!EP23-Data!EM23)/Data!EM23)*100</f>
        <v>17.985611510791365</v>
      </c>
      <c r="W29" s="202" t="s">
        <v>15</v>
      </c>
    </row>
    <row r="30" spans="1:23" x14ac:dyDescent="0.2">
      <c r="A30" s="83" t="s">
        <v>137</v>
      </c>
      <c r="B30" s="83"/>
      <c r="C30" s="83">
        <f>+Data!S24</f>
        <v>8607</v>
      </c>
      <c r="D30" s="164">
        <f>+((Data!S24-Data!N24)/Data!N24)*100</f>
        <v>7.1588645418326697</v>
      </c>
      <c r="E30" s="83">
        <f>+Data!AJ24</f>
        <v>1991</v>
      </c>
      <c r="F30" s="164">
        <f>+((Data!AJ24-Data!AE24)/Data!AE24)*100</f>
        <v>8.61974904528096</v>
      </c>
      <c r="G30" s="83">
        <f>+Data!BA24</f>
        <v>1027</v>
      </c>
      <c r="H30" s="164">
        <f>+((Data!BA24-Data!AV24)/Data!AV24)*100</f>
        <v>6.979166666666667</v>
      </c>
      <c r="I30" s="83">
        <f>+Data!BR24</f>
        <v>283</v>
      </c>
      <c r="J30" s="164">
        <f>+((Data!BR24-Data!BM24)/Data!BM24)*100</f>
        <v>-34.94252873563218</v>
      </c>
      <c r="K30" s="83">
        <f>+Data!CI24</f>
        <v>943</v>
      </c>
      <c r="L30" s="185">
        <f>+((Data!CI24-Data!CD24)/Data!CD24)*100</f>
        <v>188.37920489296636</v>
      </c>
      <c r="M30" s="185"/>
      <c r="N30" s="185"/>
      <c r="O30" s="244">
        <f>+Data!CZ24</f>
        <v>2373</v>
      </c>
      <c r="P30" s="164">
        <f>+((Data!CZ24-Data!CU24)/Data!CU24)*100</f>
        <v>33.992094861660078</v>
      </c>
      <c r="Q30" s="83">
        <f>+Data!DQ24</f>
        <v>352</v>
      </c>
      <c r="R30" s="164">
        <f>+((Data!DQ24-Data!DL24)/Data!DL24)*100</f>
        <v>46.058091286307054</v>
      </c>
      <c r="S30" s="83">
        <f>+Data!EH24</f>
        <v>519</v>
      </c>
      <c r="T30" s="164">
        <f>+((Data!EH24-Data!EC24)/Data!EC24)*100</f>
        <v>12.581344902386119</v>
      </c>
      <c r="U30" s="83">
        <f>+Data!EP24</f>
        <v>3316</v>
      </c>
      <c r="V30" s="185">
        <f>+((Data!EP24-Data!EM24)/Data!EM24)*100</f>
        <v>72.080954852101712</v>
      </c>
      <c r="W30" s="198" t="s">
        <v>137</v>
      </c>
    </row>
    <row r="31" spans="1:23" s="165" customFormat="1" x14ac:dyDescent="0.2">
      <c r="A31" s="163" t="s">
        <v>144</v>
      </c>
      <c r="B31" s="163"/>
      <c r="C31" s="163">
        <f>+Data!S25</f>
        <v>18.407938918236841</v>
      </c>
      <c r="D31" s="164"/>
      <c r="E31" s="163">
        <f>+Data!AJ25</f>
        <v>11.532669138090824</v>
      </c>
      <c r="F31" s="164"/>
      <c r="G31" s="163">
        <f>+Data!BA25</f>
        <v>20.093915085110545</v>
      </c>
      <c r="H31" s="164"/>
      <c r="I31" s="163">
        <f>+Data!BR25</f>
        <v>13.175046554934825</v>
      </c>
      <c r="J31" s="164"/>
      <c r="K31" s="163">
        <f>+Data!CI25</f>
        <v>20.102323598379876</v>
      </c>
      <c r="L31" s="185"/>
      <c r="M31" s="185"/>
      <c r="N31" s="185"/>
      <c r="O31" s="245">
        <f>+Data!CZ25</f>
        <v>17.804621848739497</v>
      </c>
      <c r="P31" s="164"/>
      <c r="Q31" s="163">
        <f>+Data!DQ25</f>
        <v>23.14266929651545</v>
      </c>
      <c r="R31" s="164"/>
      <c r="S31" s="163">
        <f>+Data!EH25</f>
        <v>19.885057471264368</v>
      </c>
      <c r="T31" s="164"/>
      <c r="U31" s="163">
        <f>+Data!EP25</f>
        <v>21.423956583537926</v>
      </c>
      <c r="V31" s="185"/>
      <c r="W31" s="198" t="s">
        <v>228</v>
      </c>
    </row>
    <row r="32" spans="1:23" x14ac:dyDescent="0.2">
      <c r="A32" s="84" t="s">
        <v>47</v>
      </c>
      <c r="B32" s="84"/>
      <c r="C32" s="84">
        <f>+Data!S26</f>
        <v>0</v>
      </c>
      <c r="D32" s="214" t="s">
        <v>45</v>
      </c>
      <c r="E32" s="84">
        <f>+Data!AJ26</f>
        <v>0</v>
      </c>
      <c r="F32" s="214" t="s">
        <v>45</v>
      </c>
      <c r="G32" s="84">
        <f>+Data!BA26</f>
        <v>0</v>
      </c>
      <c r="H32" s="214" t="s">
        <v>45</v>
      </c>
      <c r="I32" s="84">
        <f>+Data!BR26</f>
        <v>0</v>
      </c>
      <c r="J32" s="214" t="s">
        <v>45</v>
      </c>
      <c r="K32" s="84">
        <f>+Data!CI26</f>
        <v>0</v>
      </c>
      <c r="L32" s="215" t="s">
        <v>45</v>
      </c>
      <c r="M32" s="185"/>
      <c r="N32" s="185"/>
      <c r="O32" s="246">
        <f>+Data!CZ26</f>
        <v>0</v>
      </c>
      <c r="P32" s="214" t="s">
        <v>45</v>
      </c>
      <c r="Q32" s="84">
        <f>+Data!DQ26</f>
        <v>0</v>
      </c>
      <c r="R32" s="214" t="s">
        <v>45</v>
      </c>
      <c r="S32" s="84">
        <f>+Data!EH26</f>
        <v>0</v>
      </c>
      <c r="T32" s="214" t="s">
        <v>45</v>
      </c>
      <c r="U32" s="84">
        <f>+Data!EP26</f>
        <v>0</v>
      </c>
      <c r="V32" s="215" t="s">
        <v>45</v>
      </c>
      <c r="W32" s="199" t="s">
        <v>47</v>
      </c>
    </row>
    <row r="33" spans="1:23" x14ac:dyDescent="0.2">
      <c r="A33" s="84" t="s">
        <v>48</v>
      </c>
      <c r="B33" s="84"/>
      <c r="C33" s="84">
        <f>+Data!S27</f>
        <v>630</v>
      </c>
      <c r="D33" s="166">
        <f>+((Data!S27-Data!N27)/Data!N27)*100</f>
        <v>51.442307692307686</v>
      </c>
      <c r="E33" s="84">
        <f>+Data!AJ27</f>
        <v>163</v>
      </c>
      <c r="F33" s="166">
        <f>+((Data!AJ27-Data!AE27)/Data!AE27)*100</f>
        <v>56.730769230769226</v>
      </c>
      <c r="G33" s="84">
        <f>+Data!BA27</f>
        <v>0</v>
      </c>
      <c r="H33" s="214" t="s">
        <v>45</v>
      </c>
      <c r="I33" s="84">
        <f>+Data!BR27</f>
        <v>0</v>
      </c>
      <c r="J33" s="214" t="s">
        <v>45</v>
      </c>
      <c r="K33" s="84">
        <f>+Data!CI27</f>
        <v>249</v>
      </c>
      <c r="L33" s="186">
        <f>+((Data!CI27-Data!CD27)/Data!CD27)*100</f>
        <v>88.63636363636364</v>
      </c>
      <c r="M33" s="185"/>
      <c r="N33" s="185"/>
      <c r="O33" s="246">
        <f>+Data!CZ27</f>
        <v>244</v>
      </c>
      <c r="P33" s="166">
        <f>+((Data!CZ27-Data!CU27)/Data!CU27)*100</f>
        <v>21.393034825870647</v>
      </c>
      <c r="Q33" s="84">
        <f>+Data!DQ27</f>
        <v>32</v>
      </c>
      <c r="R33" s="214" t="s">
        <v>45</v>
      </c>
      <c r="S33" s="84">
        <f>+Data!EH27</f>
        <v>0</v>
      </c>
      <c r="T33" s="214" t="s">
        <v>45</v>
      </c>
      <c r="U33" s="84">
        <f>+Data!EP27</f>
        <v>349</v>
      </c>
      <c r="V33" s="186">
        <f>+((Data!EP27-Data!EM27)/Data!EM27)*100</f>
        <v>85.638297872340431</v>
      </c>
      <c r="W33" s="199" t="s">
        <v>48</v>
      </c>
    </row>
    <row r="34" spans="1:23" ht="14.25" x14ac:dyDescent="0.2">
      <c r="A34" s="84" t="s">
        <v>231</v>
      </c>
      <c r="B34" s="84"/>
      <c r="C34" s="84">
        <f>+Data!S28</f>
        <v>5450</v>
      </c>
      <c r="D34" s="166">
        <f>+((Data!S28-Data!N28)/Data!N28)*100</f>
        <v>8.3068362480127185</v>
      </c>
      <c r="E34" s="84">
        <f>+Data!AJ28</f>
        <v>1071</v>
      </c>
      <c r="F34" s="166">
        <f>+((Data!AJ28-Data!AE28)/Data!AE28)*100</f>
        <v>2</v>
      </c>
      <c r="G34" s="84">
        <f>+Data!BA28</f>
        <v>720</v>
      </c>
      <c r="H34" s="166">
        <f>+((Data!BA28-Data!AV28)/Data!AV28)*100</f>
        <v>0.41841004184100417</v>
      </c>
      <c r="I34" s="84">
        <f>+Data!BR28</f>
        <v>152</v>
      </c>
      <c r="J34" s="166">
        <f>+((Data!BR28-Data!BM28)/Data!BM28)*100</f>
        <v>-50.488599348534201</v>
      </c>
      <c r="K34" s="84">
        <f>+Data!CI28</f>
        <v>347</v>
      </c>
      <c r="L34" s="186">
        <f>+((Data!CI28-Data!CD28)/Data!CD28)*100</f>
        <v>77.948717948717956</v>
      </c>
      <c r="M34" s="185"/>
      <c r="N34" s="185"/>
      <c r="O34" s="246">
        <f>+Data!CZ28</f>
        <v>880</v>
      </c>
      <c r="P34" s="166">
        <f>+((Data!CZ28-Data!CU28)/Data!CU28)*100</f>
        <v>25</v>
      </c>
      <c r="Q34" s="84">
        <f>+Data!DQ28</f>
        <v>233</v>
      </c>
      <c r="R34" s="166">
        <f>+((Data!DQ28-Data!DL28)/Data!DL28)*100</f>
        <v>59.589041095890416</v>
      </c>
      <c r="S34" s="84">
        <f>+Data!EH28</f>
        <v>231</v>
      </c>
      <c r="T34" s="166">
        <f>+((Data!EH28-Data!EC28)/Data!EC28)*100</f>
        <v>26.229508196721312</v>
      </c>
      <c r="U34" s="84">
        <f>+Data!EP28</f>
        <v>1776</v>
      </c>
      <c r="V34" s="186">
        <f>+((Data!EP28-Data!EM28)/Data!EM28)*100</f>
        <v>105.31791907514452</v>
      </c>
      <c r="W34" s="199" t="s">
        <v>49</v>
      </c>
    </row>
    <row r="35" spans="1:23" x14ac:dyDescent="0.2">
      <c r="A35" s="84" t="s">
        <v>50</v>
      </c>
      <c r="B35" s="84"/>
      <c r="C35" s="84">
        <f>+Data!S29</f>
        <v>439</v>
      </c>
      <c r="D35" s="166">
        <f>+((Data!S29-Data!N29)/Data!N29)*100</f>
        <v>-10.408163265306122</v>
      </c>
      <c r="E35" s="84">
        <f>+Data!AJ29</f>
        <v>164</v>
      </c>
      <c r="F35" s="166">
        <f>+((Data!AJ29-Data!AE29)/Data!AE29)*100</f>
        <v>24.242424242424242</v>
      </c>
      <c r="G35" s="84">
        <f>+Data!BA29</f>
        <v>88</v>
      </c>
      <c r="H35" s="166">
        <f>+((Data!BA29-Data!AV29)/Data!AV29)*100</f>
        <v>31.343283582089555</v>
      </c>
      <c r="I35" s="84">
        <f>+Data!BR29</f>
        <v>0</v>
      </c>
      <c r="J35" s="214" t="s">
        <v>45</v>
      </c>
      <c r="K35" s="84">
        <f>+Data!CI29</f>
        <v>145</v>
      </c>
      <c r="L35" s="215" t="s">
        <v>45</v>
      </c>
      <c r="M35" s="185"/>
      <c r="N35" s="185"/>
      <c r="O35" s="246">
        <f>+Data!CZ29</f>
        <v>246</v>
      </c>
      <c r="P35" s="166">
        <f>+((Data!CZ29-Data!CU29)/Data!CU29)*100</f>
        <v>44.705882352941181</v>
      </c>
      <c r="Q35" s="84">
        <f>+Data!DQ29</f>
        <v>0</v>
      </c>
      <c r="R35" s="214" t="s">
        <v>45</v>
      </c>
      <c r="S35" s="84">
        <f>+Data!EH29</f>
        <v>140</v>
      </c>
      <c r="T35" s="166">
        <f>+((Data!EH29-Data!EC29)/Data!EC29)*100</f>
        <v>2.9411764705882351</v>
      </c>
      <c r="U35" s="84">
        <f>+Data!EP29</f>
        <v>263</v>
      </c>
      <c r="V35" s="186">
        <f>+((Data!EP29-Data!EM29)/Data!EM29)*100</f>
        <v>24.056603773584907</v>
      </c>
      <c r="W35" s="199" t="s">
        <v>50</v>
      </c>
    </row>
    <row r="36" spans="1:23" x14ac:dyDescent="0.2">
      <c r="A36" s="85" t="s">
        <v>53</v>
      </c>
      <c r="B36" s="85"/>
      <c r="C36" s="83">
        <f>+Data!S30</f>
        <v>104</v>
      </c>
      <c r="D36" s="164">
        <f>+((Data!S30-Data!N30)/Data!N30)*100</f>
        <v>8.3333333333333321</v>
      </c>
      <c r="E36" s="83">
        <f>+Data!AJ30</f>
        <v>54</v>
      </c>
      <c r="F36" s="164">
        <f>+((Data!AJ30-Data!AE30)/Data!AE30)*100</f>
        <v>-6.8965517241379306</v>
      </c>
      <c r="G36" s="83">
        <f>+Data!BA30</f>
        <v>0</v>
      </c>
      <c r="H36" s="281" t="s">
        <v>45</v>
      </c>
      <c r="I36" s="83">
        <f>+Data!BR30</f>
        <v>0</v>
      </c>
      <c r="J36" s="216" t="s">
        <v>45</v>
      </c>
      <c r="K36" s="83">
        <f>+Data!CI30</f>
        <v>0</v>
      </c>
      <c r="L36" s="283" t="s">
        <v>45</v>
      </c>
      <c r="M36" s="185"/>
      <c r="N36" s="185"/>
      <c r="O36" s="244">
        <f>+Data!CZ30</f>
        <v>86</v>
      </c>
      <c r="P36" s="281" t="s">
        <v>45</v>
      </c>
      <c r="Q36" s="83">
        <f>+Data!DQ30</f>
        <v>0</v>
      </c>
      <c r="R36" s="281" t="s">
        <v>45</v>
      </c>
      <c r="S36" s="83">
        <f>+Data!EH30</f>
        <v>0</v>
      </c>
      <c r="T36" s="281" t="s">
        <v>45</v>
      </c>
      <c r="U36" s="83">
        <f>+Data!EP30</f>
        <v>58</v>
      </c>
      <c r="V36" s="185">
        <f>+((Data!EP30-Data!EM30)/Data!EM30)*100</f>
        <v>7.4074074074074066</v>
      </c>
      <c r="W36" s="200" t="s">
        <v>53</v>
      </c>
    </row>
    <row r="37" spans="1:23" x14ac:dyDescent="0.2">
      <c r="A37" s="85" t="s">
        <v>55</v>
      </c>
      <c r="B37" s="85"/>
      <c r="C37" s="83">
        <f>+Data!S31</f>
        <v>118</v>
      </c>
      <c r="D37" s="164">
        <f>+((Data!S31-Data!N31)/Data!N31)*100</f>
        <v>15.686274509803921</v>
      </c>
      <c r="E37" s="83">
        <f>+Data!AJ31</f>
        <v>0</v>
      </c>
      <c r="F37" s="281" t="s">
        <v>45</v>
      </c>
      <c r="G37" s="83">
        <f>+Data!BA31</f>
        <v>0</v>
      </c>
      <c r="H37" s="281" t="s">
        <v>45</v>
      </c>
      <c r="I37" s="83">
        <f>+Data!BR31</f>
        <v>0</v>
      </c>
      <c r="J37" s="216" t="s">
        <v>45</v>
      </c>
      <c r="K37" s="83">
        <f>+Data!CI31</f>
        <v>0</v>
      </c>
      <c r="L37" s="283" t="s">
        <v>45</v>
      </c>
      <c r="M37" s="185"/>
      <c r="N37" s="185"/>
      <c r="O37" s="244">
        <f>+Data!CZ31</f>
        <v>74</v>
      </c>
      <c r="P37" s="164">
        <f>+((Data!CZ31-Data!CU31)/Data!CU31)*100</f>
        <v>17.460317460317459</v>
      </c>
      <c r="Q37" s="83">
        <f>+Data!DQ31</f>
        <v>0</v>
      </c>
      <c r="R37" s="281" t="s">
        <v>45</v>
      </c>
      <c r="S37" s="83">
        <f>+Data!EH31</f>
        <v>0</v>
      </c>
      <c r="T37" s="281" t="s">
        <v>45</v>
      </c>
      <c r="U37" s="83">
        <f>+Data!EP31</f>
        <v>44</v>
      </c>
      <c r="V37" s="185">
        <f>+((Data!EP31-Data!EM31)/Data!EM31)*100</f>
        <v>41.935483870967744</v>
      </c>
      <c r="W37" s="200" t="s">
        <v>55</v>
      </c>
    </row>
    <row r="38" spans="1:23" x14ac:dyDescent="0.2">
      <c r="A38" s="85" t="s">
        <v>64</v>
      </c>
      <c r="B38" s="85"/>
      <c r="C38" s="83">
        <f>+Data!S32</f>
        <v>84</v>
      </c>
      <c r="D38" s="164">
        <f>+((Data!S32-Data!N32)/Data!N32)*100</f>
        <v>5</v>
      </c>
      <c r="E38" s="83">
        <f>+Data!AJ32</f>
        <v>0</v>
      </c>
      <c r="F38" s="281" t="s">
        <v>45</v>
      </c>
      <c r="G38" s="83">
        <f>+Data!BA32</f>
        <v>0</v>
      </c>
      <c r="H38" s="281" t="s">
        <v>45</v>
      </c>
      <c r="I38" s="83">
        <f>+Data!BR32</f>
        <v>0</v>
      </c>
      <c r="J38" s="216" t="s">
        <v>45</v>
      </c>
      <c r="K38" s="83">
        <f>+Data!CI32</f>
        <v>0</v>
      </c>
      <c r="L38" s="283" t="s">
        <v>45</v>
      </c>
      <c r="M38" s="185"/>
      <c r="N38" s="185"/>
      <c r="O38" s="244">
        <f>+Data!CZ32</f>
        <v>64</v>
      </c>
      <c r="P38" s="164">
        <f>+((Data!CZ32-Data!CU32)/Data!CU32)*100</f>
        <v>4.918032786885246</v>
      </c>
      <c r="Q38" s="83">
        <f>+Data!DQ32</f>
        <v>0</v>
      </c>
      <c r="R38" s="281" t="s">
        <v>45</v>
      </c>
      <c r="S38" s="83">
        <f>+Data!EH32</f>
        <v>0</v>
      </c>
      <c r="T38" s="281" t="s">
        <v>45</v>
      </c>
      <c r="U38" s="83">
        <f>+Data!EP32</f>
        <v>149</v>
      </c>
      <c r="V38" s="185">
        <f>+((Data!EP32-Data!EM32)/Data!EM32)*100</f>
        <v>119.11764705882352</v>
      </c>
      <c r="W38" s="200" t="s">
        <v>64</v>
      </c>
    </row>
    <row r="39" spans="1:23" x14ac:dyDescent="0.2">
      <c r="A39" s="85" t="s">
        <v>70</v>
      </c>
      <c r="B39" s="85"/>
      <c r="C39" s="83">
        <f>+Data!S33</f>
        <v>130</v>
      </c>
      <c r="D39" s="164">
        <f>+((Data!S33-Data!N33)/Data!N33)*100</f>
        <v>-3.7037037037037033</v>
      </c>
      <c r="E39" s="83">
        <f>+Data!AJ33</f>
        <v>60</v>
      </c>
      <c r="F39" s="164">
        <f>+((Data!AJ33-Data!AE33)/Data!AE33)*100</f>
        <v>22.448979591836736</v>
      </c>
      <c r="G39" s="83">
        <f>+Data!BA33</f>
        <v>74</v>
      </c>
      <c r="H39" s="164">
        <f>+((Data!BA33-Data!AV33)/Data!AV33)*100</f>
        <v>15.625</v>
      </c>
      <c r="I39" s="83">
        <f>+Data!BR33</f>
        <v>0</v>
      </c>
      <c r="J39" s="216" t="s">
        <v>45</v>
      </c>
      <c r="K39" s="83">
        <f>+Data!CI33</f>
        <v>128</v>
      </c>
      <c r="L39" s="283" t="s">
        <v>45</v>
      </c>
      <c r="M39" s="185"/>
      <c r="N39" s="185"/>
      <c r="O39" s="244">
        <f>+Data!CZ33</f>
        <v>226</v>
      </c>
      <c r="P39" s="164">
        <f>+((Data!CZ33-Data!CU33)/Data!CU33)*100</f>
        <v>83.739837398373979</v>
      </c>
      <c r="Q39" s="83">
        <f>+Data!DQ33</f>
        <v>0</v>
      </c>
      <c r="R39" s="281" t="s">
        <v>45</v>
      </c>
      <c r="S39" s="83">
        <f>+Data!EH33</f>
        <v>0</v>
      </c>
      <c r="T39" s="281" t="s">
        <v>45</v>
      </c>
      <c r="U39" s="83">
        <f>+Data!EP33</f>
        <v>46</v>
      </c>
      <c r="V39" s="283" t="s">
        <v>45</v>
      </c>
      <c r="W39" s="200" t="s">
        <v>70</v>
      </c>
    </row>
    <row r="40" spans="1:23" x14ac:dyDescent="0.2">
      <c r="A40" s="84" t="s">
        <v>69</v>
      </c>
      <c r="B40" s="84"/>
      <c r="C40" s="84">
        <f>+Data!S34</f>
        <v>110</v>
      </c>
      <c r="D40" s="166">
        <f>+((Data!S34-Data!N34)/Data!N34)*100</f>
        <v>0</v>
      </c>
      <c r="E40" s="84">
        <f>+Data!AJ34</f>
        <v>64</v>
      </c>
      <c r="F40" s="166">
        <f>+((Data!AJ34-Data!AE34)/Data!AE34)*100</f>
        <v>-9.8591549295774641</v>
      </c>
      <c r="G40" s="84">
        <f>+Data!BA34</f>
        <v>0</v>
      </c>
      <c r="H40" s="214" t="s">
        <v>45</v>
      </c>
      <c r="I40" s="84">
        <f>+Data!BR34</f>
        <v>0</v>
      </c>
      <c r="J40" s="214" t="s">
        <v>45</v>
      </c>
      <c r="K40" s="84">
        <f>+Data!CI34</f>
        <v>0</v>
      </c>
      <c r="L40" s="215" t="s">
        <v>45</v>
      </c>
      <c r="M40" s="185"/>
      <c r="N40" s="185"/>
      <c r="O40" s="246">
        <f>+Data!CZ34</f>
        <v>86</v>
      </c>
      <c r="P40" s="166">
        <f>+((Data!CZ34-Data!CU34)/Data!CU34)*100</f>
        <v>-2.2727272727272729</v>
      </c>
      <c r="Q40" s="84">
        <f>+Data!DQ34</f>
        <v>0</v>
      </c>
      <c r="R40" s="214" t="s">
        <v>45</v>
      </c>
      <c r="S40" s="84">
        <f>+Data!EH34</f>
        <v>0</v>
      </c>
      <c r="T40" s="214" t="s">
        <v>45</v>
      </c>
      <c r="U40" s="84">
        <f>+Data!EP34</f>
        <v>25</v>
      </c>
      <c r="V40" s="215" t="s">
        <v>45</v>
      </c>
      <c r="W40" s="199" t="s">
        <v>69</v>
      </c>
    </row>
    <row r="41" spans="1:23" x14ac:dyDescent="0.2">
      <c r="A41" s="84" t="s">
        <v>73</v>
      </c>
      <c r="B41" s="84"/>
      <c r="C41" s="84">
        <f>+Data!S35</f>
        <v>518</v>
      </c>
      <c r="D41" s="166">
        <f>+((Data!S35-Data!N35)/Data!N35)*100</f>
        <v>-1.1450381679389312</v>
      </c>
      <c r="E41" s="84">
        <f>+Data!AJ35</f>
        <v>118</v>
      </c>
      <c r="F41" s="166">
        <f>+((Data!AJ35-Data!AE35)/Data!AE35)*100</f>
        <v>15.686274509803921</v>
      </c>
      <c r="G41" s="84">
        <f>+Data!BA35</f>
        <v>79</v>
      </c>
      <c r="H41" s="166">
        <f>+((Data!BA35-Data!AV35)/Data!AV35)*100</f>
        <v>31.666666666666664</v>
      </c>
      <c r="I41" s="84">
        <f>+Data!BR35</f>
        <v>131</v>
      </c>
      <c r="J41" s="166">
        <f>+((Data!BR35-Data!BM35)/Data!BM35)*100</f>
        <v>2.34375</v>
      </c>
      <c r="K41" s="84">
        <f>+Data!CI35</f>
        <v>0</v>
      </c>
      <c r="L41" s="215" t="s">
        <v>45</v>
      </c>
      <c r="M41" s="185"/>
      <c r="N41" s="185"/>
      <c r="O41" s="246">
        <f>+Data!CZ35</f>
        <v>179</v>
      </c>
      <c r="P41" s="166">
        <f>+((Data!CZ35-Data!CU35)/Data!CU35)*100</f>
        <v>141.89189189189187</v>
      </c>
      <c r="Q41" s="84">
        <f>+Data!DQ35</f>
        <v>87</v>
      </c>
      <c r="R41" s="166">
        <f>+((Data!DQ35-Data!DL35)/Data!DL35)*100</f>
        <v>-8.4210526315789469</v>
      </c>
      <c r="S41" s="84">
        <f>+Data!EH35</f>
        <v>55</v>
      </c>
      <c r="T41" s="166">
        <f>+((Data!EH35-Data!EC35)/Data!EC35)*100</f>
        <v>25</v>
      </c>
      <c r="U41" s="84">
        <f>+Data!EP35</f>
        <v>260</v>
      </c>
      <c r="V41" s="186">
        <f>+((Data!EP35-Data!EM35)/Data!EM35)*100</f>
        <v>2.3622047244094486</v>
      </c>
      <c r="W41" s="199" t="s">
        <v>73</v>
      </c>
    </row>
    <row r="42" spans="1:23" x14ac:dyDescent="0.2">
      <c r="A42" s="84" t="s">
        <v>77</v>
      </c>
      <c r="B42" s="84"/>
      <c r="C42" s="84">
        <f>+Data!S36</f>
        <v>292</v>
      </c>
      <c r="D42" s="166">
        <f>+((Data!S36-Data!N36)/Data!N36)*100</f>
        <v>2.0979020979020979</v>
      </c>
      <c r="E42" s="84">
        <f>+Data!AJ36</f>
        <v>75</v>
      </c>
      <c r="F42" s="166">
        <f>+((Data!AJ36-Data!AE36)/Data!AE36)*100</f>
        <v>-23.469387755102041</v>
      </c>
      <c r="G42" s="84">
        <f>+Data!BA36</f>
        <v>0</v>
      </c>
      <c r="H42" s="214" t="s">
        <v>45</v>
      </c>
      <c r="I42" s="84">
        <f>+Data!BR36</f>
        <v>0</v>
      </c>
      <c r="J42" s="214" t="s">
        <v>45</v>
      </c>
      <c r="K42" s="84">
        <f>+Data!CI36</f>
        <v>0</v>
      </c>
      <c r="L42" s="215" t="s">
        <v>45</v>
      </c>
      <c r="M42" s="185"/>
      <c r="N42" s="185"/>
      <c r="O42" s="246">
        <f>+Data!CZ36</f>
        <v>57</v>
      </c>
      <c r="P42" s="166">
        <f>+((Data!CZ36-Data!CU36)/Data!CU36)*100</f>
        <v>42.5</v>
      </c>
      <c r="Q42" s="84">
        <f>+Data!DQ36</f>
        <v>0</v>
      </c>
      <c r="R42" s="214" t="s">
        <v>45</v>
      </c>
      <c r="S42" s="84">
        <f>+Data!EH36</f>
        <v>0</v>
      </c>
      <c r="T42" s="214" t="s">
        <v>45</v>
      </c>
      <c r="U42" s="84">
        <f>+Data!EP36</f>
        <v>166</v>
      </c>
      <c r="V42" s="186">
        <f>+((Data!EP36-Data!EM36)/Data!EM36)*100</f>
        <v>74.73684210526315</v>
      </c>
      <c r="W42" s="199" t="s">
        <v>77</v>
      </c>
    </row>
    <row r="43" spans="1:23" x14ac:dyDescent="0.2">
      <c r="A43" s="84" t="s">
        <v>79</v>
      </c>
      <c r="B43" s="84"/>
      <c r="C43" s="84">
        <f>+Data!S37</f>
        <v>654</v>
      </c>
      <c r="D43" s="166">
        <f>+((Data!S37-Data!N37)/Data!N37)*100</f>
        <v>-5.2173913043478262</v>
      </c>
      <c r="E43" s="84">
        <f>+Data!AJ37</f>
        <v>222</v>
      </c>
      <c r="F43" s="166">
        <f>+((Data!AJ37-Data!AE37)/Data!AE37)*100</f>
        <v>31.360946745562128</v>
      </c>
      <c r="G43" s="84">
        <f>+Data!BA37</f>
        <v>66</v>
      </c>
      <c r="H43" s="166">
        <f>+((Data!BA37-Data!AV37)/Data!AV37)*100</f>
        <v>26.923076923076923</v>
      </c>
      <c r="I43" s="84">
        <f>+Data!BR37</f>
        <v>0</v>
      </c>
      <c r="J43" s="214" t="s">
        <v>45</v>
      </c>
      <c r="K43" s="84">
        <f>+Data!CI37</f>
        <v>74</v>
      </c>
      <c r="L43" s="215" t="s">
        <v>45</v>
      </c>
      <c r="M43" s="185"/>
      <c r="N43" s="185"/>
      <c r="O43" s="246">
        <f>+Data!CZ37</f>
        <v>191</v>
      </c>
      <c r="P43" s="166">
        <f>+((Data!CZ37-Data!CU37)/Data!CU37)*100</f>
        <v>-4.9751243781094532</v>
      </c>
      <c r="Q43" s="84">
        <f>+Data!DQ37</f>
        <v>0</v>
      </c>
      <c r="R43" s="214" t="s">
        <v>45</v>
      </c>
      <c r="S43" s="84">
        <f>+Data!EH37</f>
        <v>93</v>
      </c>
      <c r="T43" s="166">
        <f>+((Data!EH37-Data!EC37)/Data!EC37)*100</f>
        <v>-5.1020408163265305</v>
      </c>
      <c r="U43" s="84">
        <f>+Data!EP37</f>
        <v>180</v>
      </c>
      <c r="V43" s="186">
        <f>+((Data!EP37-Data!EM37)/Data!EM37)*100</f>
        <v>12.5</v>
      </c>
      <c r="W43" s="199" t="s">
        <v>79</v>
      </c>
    </row>
    <row r="44" spans="1:23" x14ac:dyDescent="0.2">
      <c r="A44" s="88" t="s">
        <v>81</v>
      </c>
      <c r="B44" s="88"/>
      <c r="C44" s="88">
        <f>+Data!S38</f>
        <v>78</v>
      </c>
      <c r="D44" s="169">
        <f>+((Data!S38-Data!N38)/Data!N38)*100</f>
        <v>9.8591549295774641</v>
      </c>
      <c r="E44" s="247">
        <f>+Data!AJ38</f>
        <v>0</v>
      </c>
      <c r="F44" s="217" t="s">
        <v>45</v>
      </c>
      <c r="G44" s="88">
        <f>+Data!BA38</f>
        <v>0</v>
      </c>
      <c r="H44" s="217" t="s">
        <v>45</v>
      </c>
      <c r="I44" s="247">
        <f>+Data!BR38</f>
        <v>0</v>
      </c>
      <c r="J44" s="217" t="s">
        <v>45</v>
      </c>
      <c r="K44" s="247">
        <f>+Data!CI38</f>
        <v>0</v>
      </c>
      <c r="L44" s="223" t="s">
        <v>45</v>
      </c>
      <c r="M44" s="185"/>
      <c r="N44" s="185"/>
      <c r="O44" s="247">
        <f>+Data!CZ38</f>
        <v>40</v>
      </c>
      <c r="P44" s="169">
        <f>+((Data!CZ38-Data!CU38)/Data!CU38)*100</f>
        <v>-13.043478260869565</v>
      </c>
      <c r="Q44" s="247">
        <f>+Data!DQ38</f>
        <v>0</v>
      </c>
      <c r="R44" s="217" t="s">
        <v>45</v>
      </c>
      <c r="S44" s="247">
        <f>+Data!EH38</f>
        <v>0</v>
      </c>
      <c r="T44" s="217" t="s">
        <v>45</v>
      </c>
      <c r="U44" s="247">
        <f>+Data!EP38</f>
        <v>0</v>
      </c>
      <c r="V44" s="223" t="s">
        <v>45</v>
      </c>
      <c r="W44" s="203" t="s">
        <v>81</v>
      </c>
    </row>
    <row r="45" spans="1:23" x14ac:dyDescent="0.2">
      <c r="A45" s="83" t="s">
        <v>138</v>
      </c>
      <c r="B45" s="83"/>
      <c r="C45" s="83">
        <f>+Data!S39</f>
        <v>10281</v>
      </c>
      <c r="D45" s="164">
        <f>+((Data!S39-Data!N39)/Data!N39)*100</f>
        <v>3.6600120992135512</v>
      </c>
      <c r="E45" s="83">
        <f>+Data!AJ39</f>
        <v>4631</v>
      </c>
      <c r="F45" s="164">
        <f>+((Data!AJ39-Data!AE39)/Data!AE39)*100</f>
        <v>7.3481687528975419</v>
      </c>
      <c r="G45" s="83">
        <f>+Data!BA39</f>
        <v>1187</v>
      </c>
      <c r="H45" s="164">
        <f>+((Data!BA39-Data!AV39)/Data!AV39)*100</f>
        <v>4.3975373790677219</v>
      </c>
      <c r="I45" s="83">
        <f>+Data!BR39</f>
        <v>1191</v>
      </c>
      <c r="J45" s="164">
        <f>+((Data!BR39-Data!BM39)/Data!BM39)*100</f>
        <v>-15.17094017094017</v>
      </c>
      <c r="K45" s="83">
        <f>+Data!CI39</f>
        <v>1316</v>
      </c>
      <c r="L45" s="185">
        <f>+((Data!CG39-Data!CB39)/Data!CB39)*100</f>
        <v>25.2092050209205</v>
      </c>
      <c r="M45" s="185"/>
      <c r="N45" s="185"/>
      <c r="O45" s="244">
        <f>+Data!CZ39</f>
        <v>3017</v>
      </c>
      <c r="P45" s="164">
        <f>+((Data!CZ39-Data!CU39)/Data!CU39)*100</f>
        <v>9.8689002184996362</v>
      </c>
      <c r="Q45" s="83">
        <f>+Data!DQ39</f>
        <v>364</v>
      </c>
      <c r="R45" s="164">
        <f>+((Data!DQ39-Data!DL39)/Data!DL39)*100</f>
        <v>5.202312138728324</v>
      </c>
      <c r="S45" s="83">
        <f>+Data!EH39</f>
        <v>839</v>
      </c>
      <c r="T45" s="164">
        <f>+((Data!EH39-Data!EC39)/Data!EC39)*100</f>
        <v>-1.2941176470588236</v>
      </c>
      <c r="U45" s="83">
        <f>+Data!EP39</f>
        <v>4023</v>
      </c>
      <c r="V45" s="185">
        <f>+((Data!EP39-Data!EM39)/Data!EM39)*100</f>
        <v>8.8768606224627877</v>
      </c>
      <c r="W45" s="198" t="s">
        <v>138</v>
      </c>
    </row>
    <row r="46" spans="1:23" s="165" customFormat="1" x14ac:dyDescent="0.2">
      <c r="A46" s="163" t="s">
        <v>144</v>
      </c>
      <c r="B46" s="163"/>
      <c r="C46" s="163">
        <f>+Data!S40</f>
        <v>21.988151506726268</v>
      </c>
      <c r="D46" s="164"/>
      <c r="E46" s="163">
        <f>+Data!AJ40</f>
        <v>26.824606116774792</v>
      </c>
      <c r="F46" s="164"/>
      <c r="G46" s="163">
        <f>+Data!BA40</f>
        <v>23.224417922128744</v>
      </c>
      <c r="H46" s="164"/>
      <c r="I46" s="163">
        <f>+Data!BR40</f>
        <v>55.44692737430168</v>
      </c>
      <c r="J46" s="164"/>
      <c r="K46" s="163">
        <f>+Data!CI40</f>
        <v>28.053719889149438</v>
      </c>
      <c r="L46" s="185"/>
      <c r="M46" s="185"/>
      <c r="N46" s="185"/>
      <c r="O46" s="245">
        <f>+Data!CZ40</f>
        <v>22.636554621848738</v>
      </c>
      <c r="P46" s="164"/>
      <c r="Q46" s="163">
        <f>+Data!DQ40</f>
        <v>23.931623931623932</v>
      </c>
      <c r="R46" s="164"/>
      <c r="S46" s="163">
        <f>+Data!EH40</f>
        <v>32.145593869731805</v>
      </c>
      <c r="T46" s="164"/>
      <c r="U46" s="163">
        <f>+Data!EP40</f>
        <v>25.991730197699965</v>
      </c>
      <c r="V46" s="185"/>
      <c r="W46" s="198" t="s">
        <v>228</v>
      </c>
    </row>
    <row r="47" spans="1:23" x14ac:dyDescent="0.2">
      <c r="A47" s="84" t="s">
        <v>56</v>
      </c>
      <c r="B47" s="84"/>
      <c r="C47" s="84">
        <f>+Data!S41</f>
        <v>2274</v>
      </c>
      <c r="D47" s="166">
        <f>+((Data!S41-Data!N41)/Data!N41)*100</f>
        <v>4.1208791208791204</v>
      </c>
      <c r="E47" s="84">
        <f>+Data!AJ41</f>
        <v>1087</v>
      </c>
      <c r="F47" s="166">
        <f>+((Data!AJ41-Data!AE41)/Data!AE41)*100</f>
        <v>0</v>
      </c>
      <c r="G47" s="84">
        <f>+Data!BA41</f>
        <v>150</v>
      </c>
      <c r="H47" s="166">
        <f>+((Data!BA41-Data!AV41)/Data!AV41)*100</f>
        <v>4.895104895104895</v>
      </c>
      <c r="I47" s="84">
        <f>+Data!BR41</f>
        <v>140</v>
      </c>
      <c r="J47" s="166">
        <f>+((Data!BR41-Data!BM41)/Data!BM41)*100</f>
        <v>-51.724137931034484</v>
      </c>
      <c r="K47" s="84">
        <f>+Data!CI41</f>
        <v>192</v>
      </c>
      <c r="L47" s="186">
        <f>+((Data!CI41-Data!CD41)/Data!CD41)*100</f>
        <v>23.076923076923077</v>
      </c>
      <c r="M47" s="185"/>
      <c r="N47" s="185"/>
      <c r="O47" s="246">
        <f>+Data!CZ41</f>
        <v>527</v>
      </c>
      <c r="P47" s="166">
        <f>+((Data!CZ41-Data!CU41)/Data!CU41)*100</f>
        <v>40.533333333333331</v>
      </c>
      <c r="Q47" s="84">
        <f>+Data!DQ41</f>
        <v>159</v>
      </c>
      <c r="R47" s="166">
        <f>+((Data!DQ41-Data!DL41)/Data!DL41)*100</f>
        <v>6</v>
      </c>
      <c r="S47" s="84">
        <f>+Data!EH41</f>
        <v>116</v>
      </c>
      <c r="T47" s="166">
        <f>+((Data!EH41-Data!EC41)/Data!EC41)*100</f>
        <v>19.587628865979383</v>
      </c>
      <c r="U47" s="84">
        <f>+Data!EP41</f>
        <v>789</v>
      </c>
      <c r="V47" s="186">
        <f>+((Data!EP41-Data!EM41)/Data!EM41)*100</f>
        <v>29.132569558101473</v>
      </c>
      <c r="W47" s="199" t="s">
        <v>56</v>
      </c>
    </row>
    <row r="48" spans="1:23" x14ac:dyDescent="0.2">
      <c r="A48" s="84" t="s">
        <v>57</v>
      </c>
      <c r="B48" s="84"/>
      <c r="C48" s="84">
        <f>+Data!S42</f>
        <v>840</v>
      </c>
      <c r="D48" s="166">
        <f>+((Data!S42-Data!N42)/Data!N42)*100</f>
        <v>-0.11890606420927466</v>
      </c>
      <c r="E48" s="84">
        <f>+Data!AJ42</f>
        <v>304</v>
      </c>
      <c r="F48" s="166">
        <f>+((Data!AJ42-Data!AE42)/Data!AE42)*100</f>
        <v>18.75</v>
      </c>
      <c r="G48" s="84">
        <f>+Data!BA42</f>
        <v>104</v>
      </c>
      <c r="H48" s="166">
        <f>+((Data!BA42-Data!AV42)/Data!AV42)*100</f>
        <v>5.0505050505050502</v>
      </c>
      <c r="I48" s="84">
        <f>+Data!BR42</f>
        <v>0</v>
      </c>
      <c r="J48" s="214" t="s">
        <v>45</v>
      </c>
      <c r="K48" s="84">
        <f>+Data!CI42</f>
        <v>0</v>
      </c>
      <c r="L48" s="215" t="s">
        <v>45</v>
      </c>
      <c r="M48" s="185"/>
      <c r="N48" s="185"/>
      <c r="O48" s="246">
        <f>+Data!CZ42</f>
        <v>275</v>
      </c>
      <c r="P48" s="166">
        <f>+((Data!CZ42-Data!CU42)/Data!CU42)*100</f>
        <v>-17.417417417417415</v>
      </c>
      <c r="Q48" s="84">
        <f>+Data!DQ42</f>
        <v>73</v>
      </c>
      <c r="R48" s="166">
        <f>+((Data!DQ42-Data!DL42)/Data!DL42)*100</f>
        <v>10.606060606060606</v>
      </c>
      <c r="S48" s="84">
        <f>+Data!EH42</f>
        <v>64</v>
      </c>
      <c r="T48" s="166">
        <f>+((Data!EH42-Data!EC42)/Data!EC42)*100</f>
        <v>1.5873015873015872</v>
      </c>
      <c r="U48" s="84">
        <f>+Data!EP42</f>
        <v>180</v>
      </c>
      <c r="V48" s="186">
        <f>+((Data!EP42-Data!EM42)/Data!EM42)*100</f>
        <v>-15.887850467289718</v>
      </c>
      <c r="W48" s="199" t="s">
        <v>57</v>
      </c>
    </row>
    <row r="49" spans="1:23" x14ac:dyDescent="0.2">
      <c r="A49" s="84" t="s">
        <v>54</v>
      </c>
      <c r="B49" s="84"/>
      <c r="C49" s="84">
        <f>+Data!S43</f>
        <v>422</v>
      </c>
      <c r="D49" s="166">
        <f>+((Data!S43-Data!N43)/Data!N43)*100</f>
        <v>9.6103896103896105</v>
      </c>
      <c r="E49" s="84">
        <f>+Data!AJ43</f>
        <v>136</v>
      </c>
      <c r="F49" s="166">
        <f>+((Data!AJ43-Data!AE43)/Data!AE43)*100</f>
        <v>0</v>
      </c>
      <c r="G49" s="84">
        <f>+Data!BA43</f>
        <v>72</v>
      </c>
      <c r="H49" s="166">
        <f>+((Data!BA43-Data!AV43)/Data!AV43)*100</f>
        <v>1.4084507042253522</v>
      </c>
      <c r="I49" s="84">
        <f>+Data!BR43</f>
        <v>585</v>
      </c>
      <c r="J49" s="166">
        <f>+((Data!BR43-Data!BM43)/Data!BM43)*100</f>
        <v>4.838709677419355</v>
      </c>
      <c r="K49" s="84">
        <f>+Data!CI43</f>
        <v>226</v>
      </c>
      <c r="L49" s="186">
        <f>+((Data!CI43-Data!CD43)/Data!CD43)*100</f>
        <v>14.720812182741117</v>
      </c>
      <c r="M49" s="185"/>
      <c r="N49" s="185"/>
      <c r="O49" s="246">
        <f>+Data!CZ43</f>
        <v>232</v>
      </c>
      <c r="P49" s="166">
        <f>+((Data!CZ43-Data!CU43)/Data!CU43)*100</f>
        <v>6.4220183486238538</v>
      </c>
      <c r="Q49" s="84">
        <f>+Data!DQ43</f>
        <v>0</v>
      </c>
      <c r="R49" s="214" t="s">
        <v>45</v>
      </c>
      <c r="S49" s="84">
        <f>+Data!EH43</f>
        <v>142</v>
      </c>
      <c r="T49" s="166">
        <f>+((Data!EH43-Data!EC43)/Data!EC43)*100</f>
        <v>35.238095238095241</v>
      </c>
      <c r="U49" s="84">
        <f>+Data!EP43</f>
        <v>279</v>
      </c>
      <c r="V49" s="186">
        <f>+((Data!EP43-Data!EM43)/Data!EM43)*100</f>
        <v>16.736401673640167</v>
      </c>
      <c r="W49" s="199" t="s">
        <v>54</v>
      </c>
    </row>
    <row r="50" spans="1:23" x14ac:dyDescent="0.2">
      <c r="A50" s="84" t="s">
        <v>58</v>
      </c>
      <c r="B50" s="84"/>
      <c r="C50" s="84">
        <f>+Data!S44</f>
        <v>314</v>
      </c>
      <c r="D50" s="166">
        <f>+((Data!S44-Data!N44)/Data!N44)*100</f>
        <v>-3.6809815950920246</v>
      </c>
      <c r="E50" s="84">
        <f>+Data!AJ44</f>
        <v>160</v>
      </c>
      <c r="F50" s="166">
        <f>+((Data!AJ44-Data!AE44)/Data!AE44)*100</f>
        <v>0</v>
      </c>
      <c r="G50" s="84">
        <f>+Data!BA44</f>
        <v>0</v>
      </c>
      <c r="H50" s="214" t="s">
        <v>45</v>
      </c>
      <c r="I50" s="84">
        <f>+Data!BR44</f>
        <v>95</v>
      </c>
      <c r="J50" s="166">
        <f>+((Data!BR44-Data!BM44)/Data!BM44)*100</f>
        <v>6.7415730337078648</v>
      </c>
      <c r="K50" s="84">
        <f>+Data!CI44</f>
        <v>0</v>
      </c>
      <c r="L50" s="215" t="s">
        <v>45</v>
      </c>
      <c r="M50" s="185"/>
      <c r="N50" s="185"/>
      <c r="O50" s="246">
        <f>+Data!CZ44</f>
        <v>103</v>
      </c>
      <c r="P50" s="166">
        <f>+((Data!CZ44-Data!CU44)/Data!CU44)*100</f>
        <v>-29.931972789115648</v>
      </c>
      <c r="Q50" s="84">
        <f>+Data!DQ44</f>
        <v>0</v>
      </c>
      <c r="R50" s="214" t="s">
        <v>45</v>
      </c>
      <c r="S50" s="84">
        <f>+Data!EH44</f>
        <v>105</v>
      </c>
      <c r="T50" s="166">
        <f>+((Data!EH44-Data!EC44)/Data!EC44)*100</f>
        <v>-6.25</v>
      </c>
      <c r="U50" s="84">
        <f>+Data!EP44</f>
        <v>111</v>
      </c>
      <c r="V50" s="186">
        <f>+((Data!EP44-Data!EM44)/Data!EM44)*100</f>
        <v>16.842105263157894</v>
      </c>
      <c r="W50" s="199" t="s">
        <v>58</v>
      </c>
    </row>
    <row r="51" spans="1:23" x14ac:dyDescent="0.2">
      <c r="A51" s="85" t="s">
        <v>61</v>
      </c>
      <c r="B51" s="85"/>
      <c r="C51" s="83">
        <f>+Data!S45</f>
        <v>2234</v>
      </c>
      <c r="D51" s="164">
        <f>+((Data!S45-Data!N45)/Data!N45)*100</f>
        <v>5.9269796111901378</v>
      </c>
      <c r="E51" s="83">
        <f>+Data!AJ45</f>
        <v>526</v>
      </c>
      <c r="F51" s="164">
        <f>+((Data!AJ45-Data!AE45)/Data!AE45)*100</f>
        <v>6.4777327935222671</v>
      </c>
      <c r="G51" s="83">
        <f>+Data!BA45</f>
        <v>199</v>
      </c>
      <c r="H51" s="164">
        <f>+((Data!BA45-Data!AV45)/Data!AV45)*100</f>
        <v>3.1088082901554404</v>
      </c>
      <c r="I51" s="83">
        <f>+Data!BR45</f>
        <v>0</v>
      </c>
      <c r="J51" s="281" t="s">
        <v>45</v>
      </c>
      <c r="K51" s="83">
        <f>+Data!CI45</f>
        <v>287</v>
      </c>
      <c r="L51" s="185">
        <f>+((Data!CI45-Data!CD45)/Data!CD45)*100</f>
        <v>112.5925925925926</v>
      </c>
      <c r="M51" s="185"/>
      <c r="N51" s="185"/>
      <c r="O51" s="244">
        <f>+Data!CZ45</f>
        <v>280</v>
      </c>
      <c r="P51" s="164">
        <f>+((Data!CZ45-Data!CU45)/Data!CU45)*100</f>
        <v>6.4638783269961975</v>
      </c>
      <c r="Q51" s="83">
        <f>+Data!DQ45</f>
        <v>34</v>
      </c>
      <c r="R51" s="164">
        <f>+((Data!DQ45-Data!DL45)/Data!DL45)*100</f>
        <v>13.333333333333334</v>
      </c>
      <c r="S51" s="83">
        <f>+Data!EH45</f>
        <v>99</v>
      </c>
      <c r="T51" s="164">
        <f>+((Data!EH45-Data!EC45)/Data!EC45)*100</f>
        <v>-7.4766355140186906</v>
      </c>
      <c r="U51" s="83">
        <f>+Data!EP45</f>
        <v>344</v>
      </c>
      <c r="V51" s="185">
        <f>+((Data!EP45-Data!EM45)/Data!EM45)*100</f>
        <v>2.3809523809523809</v>
      </c>
      <c r="W51" s="200" t="s">
        <v>61</v>
      </c>
    </row>
    <row r="52" spans="1:23" x14ac:dyDescent="0.2">
      <c r="A52" s="85" t="s">
        <v>62</v>
      </c>
      <c r="B52" s="85"/>
      <c r="C52" s="83">
        <f>+Data!S46</f>
        <v>949</v>
      </c>
      <c r="D52" s="164">
        <f>+((Data!S46-Data!N46)/Data!N46)*100</f>
        <v>5.0941306755260243</v>
      </c>
      <c r="E52" s="83">
        <f>+Data!AJ46</f>
        <v>269</v>
      </c>
      <c r="F52" s="164">
        <f>+((Data!AJ46-Data!AE46)/Data!AE46)*100</f>
        <v>9.795918367346939</v>
      </c>
      <c r="G52" s="83">
        <f>+Data!BA46</f>
        <v>107</v>
      </c>
      <c r="H52" s="164">
        <f>+((Data!BA46-Data!AV46)/Data!AV46)*100</f>
        <v>9.183673469387756</v>
      </c>
      <c r="I52" s="83">
        <f>+Data!BR46</f>
        <v>152</v>
      </c>
      <c r="J52" s="164">
        <f>+((Data!BR46-Data!BM46)/Data!BM46)*100</f>
        <v>-20</v>
      </c>
      <c r="K52" s="83">
        <f>+Data!CI46</f>
        <v>0</v>
      </c>
      <c r="L52" s="283" t="s">
        <v>45</v>
      </c>
      <c r="M52" s="185"/>
      <c r="N52" s="185"/>
      <c r="O52" s="244">
        <f>+Data!CZ46</f>
        <v>168</v>
      </c>
      <c r="P52" s="164">
        <f>+((Data!CZ46-Data!CU46)/Data!CU46)*100</f>
        <v>5</v>
      </c>
      <c r="Q52" s="83">
        <f>+Data!DQ46</f>
        <v>0</v>
      </c>
      <c r="R52" s="281" t="s">
        <v>45</v>
      </c>
      <c r="S52" s="83">
        <f>+Data!EH46</f>
        <v>0</v>
      </c>
      <c r="T52" s="164">
        <f>+((Data!EH46-Data!EC46)/Data!EC46)*100</f>
        <v>-100</v>
      </c>
      <c r="U52" s="83">
        <f>+Data!EP46</f>
        <v>499</v>
      </c>
      <c r="V52" s="185">
        <f>+((Data!EP46-Data!EM46)/Data!EM46)*100</f>
        <v>44.637681159420289</v>
      </c>
      <c r="W52" s="200" t="s">
        <v>62</v>
      </c>
    </row>
    <row r="53" spans="1:23" x14ac:dyDescent="0.2">
      <c r="A53" s="85" t="s">
        <v>63</v>
      </c>
      <c r="B53" s="85"/>
      <c r="C53" s="83">
        <f>+Data!S47</f>
        <v>890</v>
      </c>
      <c r="D53" s="164">
        <f>+((Data!S47-Data!N47)/Data!N47)*100</f>
        <v>7.4879227053140092</v>
      </c>
      <c r="E53" s="83">
        <f>+Data!AJ47</f>
        <v>490</v>
      </c>
      <c r="F53" s="164">
        <f>+((Data!AJ47-Data!AE47)/Data!AE47)*100</f>
        <v>10.859728506787331</v>
      </c>
      <c r="G53" s="83">
        <f>+Data!BA47</f>
        <v>174</v>
      </c>
      <c r="H53" s="164">
        <f>+((Data!BA47-Data!AV47)/Data!AV47)*100</f>
        <v>12.258064516129032</v>
      </c>
      <c r="I53" s="83">
        <f>+Data!BR47</f>
        <v>219</v>
      </c>
      <c r="J53" s="164">
        <f>+((Data!BR47-Data!BM47)/Data!BM47)*100</f>
        <v>-20.938628158844764</v>
      </c>
      <c r="K53" s="83">
        <f>+Data!CI47</f>
        <v>498</v>
      </c>
      <c r="L53" s="185">
        <f>+((Data!CI47-Data!CD47)/Data!CD47)*100</f>
        <v>20</v>
      </c>
      <c r="M53" s="185"/>
      <c r="N53" s="185"/>
      <c r="O53" s="244">
        <f>+Data!CZ47</f>
        <v>298</v>
      </c>
      <c r="P53" s="164">
        <f>+((Data!CZ47-Data!CU47)/Data!CU47)*100</f>
        <v>29.565217391304348</v>
      </c>
      <c r="Q53" s="83">
        <f>+Data!DQ47</f>
        <v>40</v>
      </c>
      <c r="R53" s="164">
        <f>+((Data!DQ47-Data!DL47)/Data!DL47)*100</f>
        <v>5.2631578947368416</v>
      </c>
      <c r="S53" s="83">
        <f>+Data!EH47</f>
        <v>101</v>
      </c>
      <c r="T53" s="164">
        <f>+((Data!EH47-Data!EC47)/Data!EC47)*100</f>
        <v>53.030303030303031</v>
      </c>
      <c r="U53" s="83">
        <f>+Data!EP47</f>
        <v>668</v>
      </c>
      <c r="V53" s="185">
        <f>+((Data!EP47-Data!EM47)/Data!EM47)*100</f>
        <v>-21.779859484777518</v>
      </c>
      <c r="W53" s="200" t="s">
        <v>63</v>
      </c>
    </row>
    <row r="54" spans="1:23" s="41" customFormat="1" x14ac:dyDescent="0.2">
      <c r="A54" s="85" t="s">
        <v>66</v>
      </c>
      <c r="B54" s="85"/>
      <c r="C54" s="83">
        <f>+Data!S48</f>
        <v>250</v>
      </c>
      <c r="D54" s="164">
        <f>+((Data!S48-Data!N48)/Data!N48)*100</f>
        <v>-7.4074074074074066</v>
      </c>
      <c r="E54" s="83">
        <f>+Data!AJ48</f>
        <v>255</v>
      </c>
      <c r="F54" s="164">
        <f>+((Data!AJ48-Data!AE48)/Data!AE48)*100</f>
        <v>8.0508474576271176</v>
      </c>
      <c r="G54" s="83">
        <f>+Data!BA48</f>
        <v>132</v>
      </c>
      <c r="H54" s="164">
        <f>+((Data!BA48-Data!AV48)/Data!AV48)*100</f>
        <v>3.9370078740157481</v>
      </c>
      <c r="I54" s="83">
        <f>+Data!BR48</f>
        <v>0</v>
      </c>
      <c r="J54" s="281" t="s">
        <v>45</v>
      </c>
      <c r="K54" s="83">
        <f>+Data!CI48</f>
        <v>0</v>
      </c>
      <c r="L54" s="283" t="s">
        <v>45</v>
      </c>
      <c r="M54" s="185"/>
      <c r="N54" s="185"/>
      <c r="O54" s="244">
        <f>+Data!CZ48</f>
        <v>249</v>
      </c>
      <c r="P54" s="164">
        <f>+((Data!CZ48-Data!CU48)/Data!CU48)*100</f>
        <v>7.3275862068965507</v>
      </c>
      <c r="Q54" s="83">
        <f>+Data!DQ48</f>
        <v>0</v>
      </c>
      <c r="R54" s="281" t="s">
        <v>45</v>
      </c>
      <c r="S54" s="83">
        <f>+Data!EH48</f>
        <v>0</v>
      </c>
      <c r="T54" s="281" t="s">
        <v>45</v>
      </c>
      <c r="U54" s="83">
        <f>+Data!EP48</f>
        <v>165</v>
      </c>
      <c r="V54" s="185">
        <f>+((Data!EP48-Data!EM48)/Data!EM48)*100</f>
        <v>2.4844720496894408</v>
      </c>
      <c r="W54" s="200" t="s">
        <v>66</v>
      </c>
    </row>
    <row r="55" spans="1:23" s="41" customFormat="1" x14ac:dyDescent="0.2">
      <c r="A55" s="84" t="s">
        <v>65</v>
      </c>
      <c r="B55" s="84"/>
      <c r="C55" s="84">
        <f>+Data!S49</f>
        <v>77</v>
      </c>
      <c r="D55" s="166">
        <f>+((Data!S49-Data!N49)/Data!N49)*100</f>
        <v>-9.4117647058823533</v>
      </c>
      <c r="E55" s="84">
        <f>+Data!AJ49</f>
        <v>60</v>
      </c>
      <c r="F55" s="166">
        <f>+((Data!AJ49-Data!AE49)/Data!AE49)*100</f>
        <v>0</v>
      </c>
      <c r="G55" s="84">
        <f>+Data!BA49</f>
        <v>0</v>
      </c>
      <c r="H55" s="214" t="s">
        <v>45</v>
      </c>
      <c r="I55" s="84">
        <f>+Data!BR49</f>
        <v>0</v>
      </c>
      <c r="J55" s="214" t="s">
        <v>45</v>
      </c>
      <c r="K55" s="84">
        <f>+Data!CI49</f>
        <v>0</v>
      </c>
      <c r="L55" s="215" t="s">
        <v>45</v>
      </c>
      <c r="M55" s="185"/>
      <c r="N55" s="185"/>
      <c r="O55" s="246">
        <f>+Data!CZ49</f>
        <v>82</v>
      </c>
      <c r="P55" s="166">
        <f>+((Data!CZ49-Data!CU49)/Data!CU49)*100</f>
        <v>-6.8181818181818175</v>
      </c>
      <c r="Q55" s="84">
        <f>+Data!DQ49</f>
        <v>0</v>
      </c>
      <c r="R55" s="214" t="s">
        <v>45</v>
      </c>
      <c r="S55" s="84">
        <f>+Data!EH49</f>
        <v>0</v>
      </c>
      <c r="T55" s="214" t="s">
        <v>45</v>
      </c>
      <c r="U55" s="84">
        <f>+Data!EP49</f>
        <v>93</v>
      </c>
      <c r="V55" s="186">
        <f>+((Data!EP49-Data!EM49)/Data!EM49)*100</f>
        <v>3.3333333333333335</v>
      </c>
      <c r="W55" s="199" t="s">
        <v>65</v>
      </c>
    </row>
    <row r="56" spans="1:23" s="41" customFormat="1" x14ac:dyDescent="0.2">
      <c r="A56" s="84" t="s">
        <v>72</v>
      </c>
      <c r="B56" s="84"/>
      <c r="C56" s="84">
        <f>+Data!S50</f>
        <v>1481</v>
      </c>
      <c r="D56" s="166">
        <f>+((Data!S50-Data!N50)/Data!N50)*100</f>
        <v>4.295774647887324</v>
      </c>
      <c r="E56" s="84">
        <f>+Data!AJ50</f>
        <v>949</v>
      </c>
      <c r="F56" s="166">
        <f>+((Data!AJ50-Data!AE50)/Data!AE50)*100</f>
        <v>15.169902912621358</v>
      </c>
      <c r="G56" s="84">
        <f>+Data!BA50</f>
        <v>171</v>
      </c>
      <c r="H56" s="166">
        <f>+((Data!BA50-Data!AV50)/Data!AV50)*100</f>
        <v>-0.58139534883720934</v>
      </c>
      <c r="I56" s="84">
        <f>+Data!BR50</f>
        <v>0</v>
      </c>
      <c r="J56" s="214" t="s">
        <v>45</v>
      </c>
      <c r="K56" s="84">
        <f>+Data!CI50</f>
        <v>113</v>
      </c>
      <c r="L56" s="186">
        <f>+((Data!CI50-Data!CD50)/Data!CD50)*100</f>
        <v>6.6037735849056602</v>
      </c>
      <c r="M56" s="185"/>
      <c r="N56" s="185"/>
      <c r="O56" s="246">
        <f>+Data!CZ50</f>
        <v>608</v>
      </c>
      <c r="P56" s="166">
        <f>+((Data!CZ50-Data!CU50)/Data!CU50)*100</f>
        <v>20.874751491053679</v>
      </c>
      <c r="Q56" s="84">
        <f>+Data!DQ50</f>
        <v>58</v>
      </c>
      <c r="R56" s="166">
        <f>+((Data!DQ50-Data!DL50)/Data!DL50)*100</f>
        <v>-6.4516129032258061</v>
      </c>
      <c r="S56" s="84">
        <f>+Data!EH50</f>
        <v>134</v>
      </c>
      <c r="T56" s="166">
        <f>+((Data!EH50-Data!EC50)/Data!EC50)*100</f>
        <v>-0.74074074074074081</v>
      </c>
      <c r="U56" s="84">
        <f>+Data!EP50</f>
        <v>559</v>
      </c>
      <c r="V56" s="186">
        <f>+((Data!EP50-Data!EM50)/Data!EM50)*100</f>
        <v>22.857142857142858</v>
      </c>
      <c r="W56" s="199" t="s">
        <v>72</v>
      </c>
    </row>
    <row r="57" spans="1:23" s="41" customFormat="1" x14ac:dyDescent="0.2">
      <c r="A57" s="84" t="s">
        <v>76</v>
      </c>
      <c r="B57" s="84"/>
      <c r="C57" s="84">
        <f>+Data!S51</f>
        <v>61</v>
      </c>
      <c r="D57" s="166">
        <f>+((Data!S51-Data!N51)/Data!N51)*100</f>
        <v>-29.885057471264371</v>
      </c>
      <c r="E57" s="84">
        <f>+Data!AJ51</f>
        <v>51</v>
      </c>
      <c r="F57" s="166">
        <f>+((Data!AJ51-Data!AE51)/Data!AE51)*100</f>
        <v>-3.7735849056603774</v>
      </c>
      <c r="G57" s="84">
        <f>+Data!BA51</f>
        <v>0</v>
      </c>
      <c r="H57" s="214" t="s">
        <v>45</v>
      </c>
      <c r="I57" s="84">
        <f>+Data!BR51</f>
        <v>0</v>
      </c>
      <c r="J57" s="214" t="s">
        <v>45</v>
      </c>
      <c r="K57" s="84">
        <f>+Data!CI51</f>
        <v>0</v>
      </c>
      <c r="L57" s="215" t="s">
        <v>45</v>
      </c>
      <c r="M57" s="185"/>
      <c r="N57" s="185"/>
      <c r="O57" s="246">
        <f>+Data!CZ51</f>
        <v>68</v>
      </c>
      <c r="P57" s="166">
        <f>+((Data!CZ51-Data!CU51)/Data!CU51)*100</f>
        <v>9.67741935483871</v>
      </c>
      <c r="Q57" s="84">
        <f>+Data!DQ51</f>
        <v>0</v>
      </c>
      <c r="R57" s="214" t="s">
        <v>45</v>
      </c>
      <c r="S57" s="84">
        <f>+Data!EH51</f>
        <v>0</v>
      </c>
      <c r="T57" s="214" t="s">
        <v>45</v>
      </c>
      <c r="U57" s="84">
        <f>+Data!EP51</f>
        <v>43</v>
      </c>
      <c r="V57" s="186">
        <f>+((Data!EP51-Data!EM51)/Data!EM51)*100</f>
        <v>48.275862068965516</v>
      </c>
      <c r="W57" s="199" t="s">
        <v>76</v>
      </c>
    </row>
    <row r="58" spans="1:23" s="41" customFormat="1" x14ac:dyDescent="0.2">
      <c r="A58" s="84" t="s">
        <v>80</v>
      </c>
      <c r="B58" s="84"/>
      <c r="C58" s="84">
        <f>+Data!S52</f>
        <v>489</v>
      </c>
      <c r="D58" s="166">
        <f>+((Data!S52-Data!N52)/Data!N52)*100</f>
        <v>1.875</v>
      </c>
      <c r="E58" s="84">
        <f>+Data!AJ52</f>
        <v>344</v>
      </c>
      <c r="F58" s="166">
        <f>+((Data!AJ52-Data!AE52)/Data!AE52)*100</f>
        <v>7.1651090342679122</v>
      </c>
      <c r="G58" s="84">
        <f>+Data!BA52</f>
        <v>78</v>
      </c>
      <c r="H58" s="166">
        <f>+((Data!BA52-Data!AV52)/Data!AV52)*100</f>
        <v>-1.2658227848101267</v>
      </c>
      <c r="I58" s="84">
        <f>+Data!BR52</f>
        <v>0</v>
      </c>
      <c r="J58" s="214" t="s">
        <v>45</v>
      </c>
      <c r="K58" s="84">
        <f>+Data!CI52</f>
        <v>0</v>
      </c>
      <c r="L58" s="223" t="s">
        <v>45</v>
      </c>
      <c r="M58" s="185"/>
      <c r="N58" s="185"/>
      <c r="O58" s="246">
        <f>+Data!CZ52</f>
        <v>127</v>
      </c>
      <c r="P58" s="166">
        <f>+((Data!CZ52-Data!CU52)/Data!CU52)*100</f>
        <v>-5.9259259259259265</v>
      </c>
      <c r="Q58" s="84">
        <f>+Data!DQ52</f>
        <v>0</v>
      </c>
      <c r="R58" s="214" t="s">
        <v>45</v>
      </c>
      <c r="S58" s="84">
        <f>+Data!EH52</f>
        <v>78</v>
      </c>
      <c r="T58" s="166">
        <f>+((Data!EH52-Data!EC52)/Data!EC52)*100</f>
        <v>-1.2658227848101267</v>
      </c>
      <c r="U58" s="84">
        <f>+Data!EP52</f>
        <v>293</v>
      </c>
      <c r="V58" s="186">
        <f>+((Data!EP52-Data!EM52)/Data!EM52)*100</f>
        <v>10.150375939849624</v>
      </c>
      <c r="W58" s="199" t="s">
        <v>80</v>
      </c>
    </row>
    <row r="59" spans="1:23" s="41" customFormat="1" x14ac:dyDescent="0.2">
      <c r="A59" s="89" t="s">
        <v>139</v>
      </c>
      <c r="B59" s="89"/>
      <c r="C59" s="89">
        <f>+Data!S53</f>
        <v>11243</v>
      </c>
      <c r="D59" s="170">
        <f>+((Data!S53-Data!N53)/Data!N53)*100</f>
        <v>6.3771406944838684</v>
      </c>
      <c r="E59" s="89">
        <f>+Data!AJ53</f>
        <v>4212</v>
      </c>
      <c r="F59" s="170">
        <f>+((Data!AJ53-Data!AE53)/Data!AE53)*100</f>
        <v>5.3526763381690845</v>
      </c>
      <c r="G59" s="89">
        <f>+Data!BA53</f>
        <v>1377</v>
      </c>
      <c r="H59" s="170">
        <f>+((Data!BA53-Data!AV53)/Data!AV53)*100</f>
        <v>1.399116347569956</v>
      </c>
      <c r="I59" s="89">
        <f>+Data!BR53</f>
        <v>208</v>
      </c>
      <c r="J59" s="170">
        <f>+((Data!BR53-Data!BM53)/Data!BM53)*100</f>
        <v>2.9702970297029703</v>
      </c>
      <c r="K59" s="89">
        <f>+Data!CI53</f>
        <v>1361</v>
      </c>
      <c r="L59" s="185">
        <f>+((Data!CI53-Data!CD53)/Data!CD53)*100</f>
        <v>8.8800000000000008</v>
      </c>
      <c r="M59" s="185"/>
      <c r="N59" s="185"/>
      <c r="O59" s="248">
        <f>+Data!CZ53</f>
        <v>3234</v>
      </c>
      <c r="P59" s="170">
        <f>+((Data!CZ53-Data!CU53)/Data!CU53)*100</f>
        <v>25.494761350407451</v>
      </c>
      <c r="Q59" s="89">
        <f>+Data!DQ53</f>
        <v>358</v>
      </c>
      <c r="R59" s="170">
        <f>+((Data!DQ53-Data!DL53)/Data!DL53)*100</f>
        <v>4.3731778425655978</v>
      </c>
      <c r="S59" s="89">
        <f>+Data!EH53</f>
        <v>289</v>
      </c>
      <c r="T59" s="170">
        <f>+((Data!EH53-Data!EC53)/Data!EC53)*100</f>
        <v>10.305343511450381</v>
      </c>
      <c r="U59" s="89">
        <f>+Data!EP53</f>
        <v>3909</v>
      </c>
      <c r="V59" s="189">
        <f>+((Data!EP53-Data!EM53)/Data!EM53)*100</f>
        <v>27.578328981723239</v>
      </c>
      <c r="W59" s="204" t="s">
        <v>139</v>
      </c>
    </row>
    <row r="60" spans="1:23" s="174" customFormat="1" x14ac:dyDescent="0.2">
      <c r="A60" s="173" t="s">
        <v>144</v>
      </c>
      <c r="B60" s="173"/>
      <c r="C60" s="173">
        <f>+Data!S54</f>
        <v>24.045597450649101</v>
      </c>
      <c r="D60" s="167"/>
      <c r="E60" s="173">
        <f>+Data!AJ54</f>
        <v>24.397590361445783</v>
      </c>
      <c r="F60" s="167"/>
      <c r="G60" s="173">
        <f>+Data!BA54</f>
        <v>26.941890041087852</v>
      </c>
      <c r="H60" s="167"/>
      <c r="I60" s="173">
        <f>+Data!BR54</f>
        <v>9.6834264432029791</v>
      </c>
      <c r="J60" s="167"/>
      <c r="K60" s="173">
        <f>+Data!CI54</f>
        <v>29.013003623960778</v>
      </c>
      <c r="L60" s="187"/>
      <c r="M60" s="185"/>
      <c r="N60" s="185"/>
      <c r="O60" s="249">
        <f>+Data!CZ54</f>
        <v>24.264705882352942</v>
      </c>
      <c r="P60" s="167"/>
      <c r="Q60" s="173">
        <f>+Data!DQ54</f>
        <v>23.537146614069691</v>
      </c>
      <c r="R60" s="167"/>
      <c r="S60" s="173">
        <f>+Data!EH54</f>
        <v>11.072796934865901</v>
      </c>
      <c r="T60" s="167"/>
      <c r="U60" s="173">
        <f>+Data!EP54</f>
        <v>25.25520093035276</v>
      </c>
      <c r="V60" s="187"/>
      <c r="W60" s="200" t="s">
        <v>228</v>
      </c>
    </row>
    <row r="61" spans="1:23" s="41" customFormat="1" x14ac:dyDescent="0.2">
      <c r="A61" s="84" t="s">
        <v>51</v>
      </c>
      <c r="B61" s="84"/>
      <c r="C61" s="84">
        <f>+Data!S55</f>
        <v>528</v>
      </c>
      <c r="D61" s="166">
        <f>+((Data!S55-Data!N55)/Data!N55)*100</f>
        <v>2.9239766081871341</v>
      </c>
      <c r="E61" s="84">
        <f>+Data!AJ55</f>
        <v>163</v>
      </c>
      <c r="F61" s="166">
        <f>+((Data!AJ55-Data!AE55)/Data!AE55)*100</f>
        <v>-6.8571428571428577</v>
      </c>
      <c r="G61" s="84">
        <f>+Data!BA55</f>
        <v>34</v>
      </c>
      <c r="H61" s="166">
        <f>+((Data!BA55-Data!AV55)/Data!AV55)*100</f>
        <v>-15</v>
      </c>
      <c r="I61" s="84">
        <f>+Data!BR55</f>
        <v>31</v>
      </c>
      <c r="J61" s="166">
        <f>+((Data!BR55-Data!BM55)/Data!BM55)*100</f>
        <v>-8.8235294117647065</v>
      </c>
      <c r="K61" s="246">
        <f>+Data!CI55</f>
        <v>0</v>
      </c>
      <c r="L61" s="215" t="s">
        <v>45</v>
      </c>
      <c r="M61" s="185"/>
      <c r="N61" s="185"/>
      <c r="O61" s="246">
        <f>+Data!CZ55</f>
        <v>94</v>
      </c>
      <c r="P61" s="166">
        <f>+((Data!CZ55-Data!CU55)/Data!CU55)*100</f>
        <v>-8.7378640776699026</v>
      </c>
      <c r="Q61" s="84">
        <f>+Data!DQ55</f>
        <v>0</v>
      </c>
      <c r="R61" s="214" t="s">
        <v>45</v>
      </c>
      <c r="S61" s="84">
        <f>+Data!EH55</f>
        <v>0</v>
      </c>
      <c r="T61" s="214" t="s">
        <v>45</v>
      </c>
      <c r="U61" s="84">
        <f>+Data!EP55</f>
        <v>338</v>
      </c>
      <c r="V61" s="186">
        <f>+((Data!EP55-Data!EM55)/Data!EM55)*100</f>
        <v>26.119402985074625</v>
      </c>
      <c r="W61" s="199" t="s">
        <v>51</v>
      </c>
    </row>
    <row r="62" spans="1:23" s="41" customFormat="1" x14ac:dyDescent="0.2">
      <c r="A62" s="84" t="s">
        <v>60</v>
      </c>
      <c r="B62" s="84"/>
      <c r="C62" s="84">
        <f>+Data!S56</f>
        <v>97</v>
      </c>
      <c r="D62" s="166">
        <f>+((Data!S56-Data!N56)/Data!N56)*100</f>
        <v>34.722222222222221</v>
      </c>
      <c r="E62" s="84">
        <f>+Data!AJ56</f>
        <v>0</v>
      </c>
      <c r="F62" s="214" t="s">
        <v>45</v>
      </c>
      <c r="G62" s="84">
        <f>+Data!BA56</f>
        <v>0</v>
      </c>
      <c r="H62" s="214" t="s">
        <v>45</v>
      </c>
      <c r="I62" s="84">
        <f>+Data!BR56</f>
        <v>0</v>
      </c>
      <c r="J62" s="214" t="s">
        <v>45</v>
      </c>
      <c r="K62" s="246">
        <f>+Data!CI56</f>
        <v>118</v>
      </c>
      <c r="L62" s="186">
        <f>+((Data!CI56-Data!CD56)/Data!CD56)*100</f>
        <v>-6.3492063492063489</v>
      </c>
      <c r="M62" s="185"/>
      <c r="N62" s="185"/>
      <c r="O62" s="246">
        <f>+Data!CZ56</f>
        <v>133</v>
      </c>
      <c r="P62" s="214" t="s">
        <v>45</v>
      </c>
      <c r="Q62" s="84">
        <f>+Data!DQ56</f>
        <v>0</v>
      </c>
      <c r="R62" s="214" t="s">
        <v>45</v>
      </c>
      <c r="S62" s="84">
        <f>+Data!EH56</f>
        <v>0</v>
      </c>
      <c r="T62" s="214" t="s">
        <v>45</v>
      </c>
      <c r="U62" s="84">
        <f>+Data!EP56</f>
        <v>82</v>
      </c>
      <c r="V62" s="186">
        <f>+((Data!EP56-Data!EM56)/Data!EM56)*100</f>
        <v>-13.684210526315791</v>
      </c>
      <c r="W62" s="199" t="s">
        <v>60</v>
      </c>
    </row>
    <row r="63" spans="1:23" s="41" customFormat="1" x14ac:dyDescent="0.2">
      <c r="A63" s="84" t="s">
        <v>59</v>
      </c>
      <c r="B63" s="84"/>
      <c r="C63" s="84">
        <f>+Data!S57</f>
        <v>2594</v>
      </c>
      <c r="D63" s="166">
        <f>+((Data!S57-Data!N57)/Data!N57)*100</f>
        <v>4.5546150745667067</v>
      </c>
      <c r="E63" s="84">
        <f>+Data!AJ57</f>
        <v>662</v>
      </c>
      <c r="F63" s="166">
        <f>+((Data!AJ57-Data!AE57)/Data!AE57)*100</f>
        <v>9.9667774086378742</v>
      </c>
      <c r="G63" s="84">
        <f>+Data!BA57</f>
        <v>424</v>
      </c>
      <c r="H63" s="166">
        <f>+((Data!BA57-Data!AV57)/Data!AV57)*100</f>
        <v>12.169312169312169</v>
      </c>
      <c r="I63" s="84">
        <f>+Data!BR57</f>
        <v>0</v>
      </c>
      <c r="J63" s="214" t="s">
        <v>45</v>
      </c>
      <c r="K63" s="246">
        <f>+Data!CI57</f>
        <v>0</v>
      </c>
      <c r="L63" s="215" t="s">
        <v>45</v>
      </c>
      <c r="M63" s="185"/>
      <c r="N63" s="185"/>
      <c r="O63" s="246">
        <f>+Data!CZ57</f>
        <v>720</v>
      </c>
      <c r="P63" s="166">
        <f>+((Data!CZ57-Data!CU57)/Data!CU57)*100</f>
        <v>26.760563380281688</v>
      </c>
      <c r="Q63" s="84">
        <f>+Data!DQ57</f>
        <v>124</v>
      </c>
      <c r="R63" s="166">
        <f>+((Data!DQ57-Data!DL57)/Data!DL57)*100</f>
        <v>4.2016806722689077</v>
      </c>
      <c r="S63" s="84">
        <f>+Data!EH57</f>
        <v>85</v>
      </c>
      <c r="T63" s="166">
        <f>+((Data!EH57-Data!EC57)/Data!EC57)*100</f>
        <v>10.38961038961039</v>
      </c>
      <c r="U63" s="84">
        <f>+Data!EP57</f>
        <v>470</v>
      </c>
      <c r="V63" s="186">
        <f>+((Data!EP57-Data!EM57)/Data!EM57)*100</f>
        <v>37.829912023460409</v>
      </c>
      <c r="W63" s="199" t="s">
        <v>59</v>
      </c>
    </row>
    <row r="64" spans="1:23" s="41" customFormat="1" x14ac:dyDescent="0.2">
      <c r="A64" s="84" t="s">
        <v>67</v>
      </c>
      <c r="B64" s="84"/>
      <c r="C64" s="84">
        <f>+Data!S58</f>
        <v>107</v>
      </c>
      <c r="D64" s="166">
        <f>+((Data!S58-Data!N58)/Data!N58)*100</f>
        <v>-6.9565217391304346</v>
      </c>
      <c r="E64" s="84">
        <f>+Data!AJ58</f>
        <v>103</v>
      </c>
      <c r="F64" s="166">
        <f>+((Data!AJ58-Data!AE58)/Data!AE58)*100</f>
        <v>66.129032258064512</v>
      </c>
      <c r="G64" s="84">
        <f>+Data!BA58</f>
        <v>0</v>
      </c>
      <c r="H64" s="214" t="s">
        <v>45</v>
      </c>
      <c r="I64" s="84">
        <f>+Data!BR58</f>
        <v>0</v>
      </c>
      <c r="J64" s="214" t="s">
        <v>45</v>
      </c>
      <c r="K64" s="246">
        <f>+Data!CI58</f>
        <v>0</v>
      </c>
      <c r="L64" s="215" t="s">
        <v>45</v>
      </c>
      <c r="M64" s="185"/>
      <c r="N64" s="185"/>
      <c r="O64" s="246">
        <f>+Data!CZ58</f>
        <v>0</v>
      </c>
      <c r="P64" s="214" t="s">
        <v>45</v>
      </c>
      <c r="Q64" s="84">
        <f>+Data!DQ58</f>
        <v>0</v>
      </c>
      <c r="R64" s="214" t="s">
        <v>45</v>
      </c>
      <c r="S64" s="84">
        <f>+Data!EH58</f>
        <v>0</v>
      </c>
      <c r="T64" s="214" t="s">
        <v>45</v>
      </c>
      <c r="U64" s="84">
        <f>+Data!EP58</f>
        <v>93</v>
      </c>
      <c r="V64" s="186">
        <f>+((Data!EP58-Data!EM58)/Data!EM58)*100</f>
        <v>45.3125</v>
      </c>
      <c r="W64" s="199" t="s">
        <v>67</v>
      </c>
    </row>
    <row r="65" spans="1:28" s="41" customFormat="1" x14ac:dyDescent="0.2">
      <c r="A65" s="85" t="s">
        <v>68</v>
      </c>
      <c r="B65" s="85"/>
      <c r="C65" s="83">
        <f>+Data!S59</f>
        <v>851</v>
      </c>
      <c r="D65" s="164">
        <f>+((Data!S59-Data!N59)/Data!N59)*100</f>
        <v>2.7777777777777777</v>
      </c>
      <c r="E65" s="83">
        <f>+Data!AJ59</f>
        <v>0</v>
      </c>
      <c r="F65" s="164">
        <f>+((Data!AJ59-Data!AE59)/Data!AE59)*100</f>
        <v>-100</v>
      </c>
      <c r="G65" s="83">
        <f>+Data!BA59</f>
        <v>0</v>
      </c>
      <c r="H65" s="164">
        <f>+((Data!BA59-Data!AV59)/Data!AV59)*100</f>
        <v>-100</v>
      </c>
      <c r="I65" s="83">
        <f>+Data!BR59</f>
        <v>0</v>
      </c>
      <c r="J65" s="281" t="s">
        <v>45</v>
      </c>
      <c r="K65" s="244">
        <f>+Data!CI59</f>
        <v>0</v>
      </c>
      <c r="L65" s="185">
        <f>+((Data!CI59-Data!CD59)/Data!CD59)*100</f>
        <v>-100</v>
      </c>
      <c r="M65" s="185"/>
      <c r="N65" s="185"/>
      <c r="O65" s="244">
        <f>+Data!CZ59</f>
        <v>203</v>
      </c>
      <c r="P65" s="164">
        <f>+((Data!CZ59-Data!CU59)/Data!CU59)*100</f>
        <v>-17.813765182186234</v>
      </c>
      <c r="Q65" s="83">
        <f>+Data!DQ59</f>
        <v>0</v>
      </c>
      <c r="R65" s="281" t="s">
        <v>45</v>
      </c>
      <c r="S65" s="83">
        <f>+Data!EH59</f>
        <v>0</v>
      </c>
      <c r="T65" s="281" t="s">
        <v>45</v>
      </c>
      <c r="U65" s="83">
        <f>+Data!EP59</f>
        <v>160</v>
      </c>
      <c r="V65" s="185">
        <f>+((Data!EP59-Data!EM59)/Data!EM59)*100</f>
        <v>49.532710280373834</v>
      </c>
      <c r="W65" s="200" t="s">
        <v>68</v>
      </c>
    </row>
    <row r="66" spans="1:28" s="41" customFormat="1" x14ac:dyDescent="0.2">
      <c r="A66" s="85" t="s">
        <v>71</v>
      </c>
      <c r="B66" s="85"/>
      <c r="C66" s="83">
        <f>+Data!S60</f>
        <v>5007</v>
      </c>
      <c r="D66" s="164">
        <f>+((Data!S60-Data!N60)/Data!N60)*100</f>
        <v>6.7818298144593729</v>
      </c>
      <c r="E66" s="83">
        <f>+Data!AJ60</f>
        <v>1851</v>
      </c>
      <c r="F66" s="164">
        <f>+((Data!AJ60-Data!AE60)/Data!AE60)*100</f>
        <v>11.171171171171171</v>
      </c>
      <c r="G66" s="83">
        <f>+Data!BA60</f>
        <v>566</v>
      </c>
      <c r="H66" s="164">
        <f>+((Data!BA60-Data!AV60)/Data!AV60)*100</f>
        <v>5.7943925233644862</v>
      </c>
      <c r="I66" s="83">
        <f>+Data!BR60</f>
        <v>177</v>
      </c>
      <c r="J66" s="164">
        <f>+((Data!BR60-Data!BM60)/Data!BM60)*100</f>
        <v>5.3571428571428568</v>
      </c>
      <c r="K66" s="244">
        <f>+Data!CI60</f>
        <v>405</v>
      </c>
      <c r="L66" s="185">
        <f>+((Data!CI60-Data!CD60)/Data!CD60)*100</f>
        <v>-11.956521739130435</v>
      </c>
      <c r="M66" s="185"/>
      <c r="N66" s="185"/>
      <c r="O66" s="244">
        <f>+Data!CZ60</f>
        <v>948</v>
      </c>
      <c r="P66" s="164">
        <f>+((Data!CZ60-Data!CU60)/Data!CU60)*100</f>
        <v>21.694480102695763</v>
      </c>
      <c r="Q66" s="83">
        <f>+Data!DQ60</f>
        <v>76</v>
      </c>
      <c r="R66" s="164">
        <f>+((Data!DQ60-Data!DL60)/Data!DL60)*100</f>
        <v>-2.5641025641025639</v>
      </c>
      <c r="S66" s="83">
        <f>+Data!EH60</f>
        <v>89</v>
      </c>
      <c r="T66" s="164">
        <f>+((Data!EH60-Data!EC60)/Data!EC60)*100</f>
        <v>7.2289156626506017</v>
      </c>
      <c r="U66" s="83">
        <f>+Data!EP60</f>
        <v>1350</v>
      </c>
      <c r="V66" s="185">
        <f>+((Data!EP60-Data!EM60)/Data!EM60)*100</f>
        <v>39.318885448916404</v>
      </c>
      <c r="W66" s="200" t="s">
        <v>71</v>
      </c>
    </row>
    <row r="67" spans="1:28" s="41" customFormat="1" x14ac:dyDescent="0.2">
      <c r="A67" s="85" t="s">
        <v>74</v>
      </c>
      <c r="B67" s="85"/>
      <c r="C67" s="83">
        <f>+Data!S61</f>
        <v>1682</v>
      </c>
      <c r="D67" s="164">
        <f>+((Data!S61-Data!N61)/Data!N61)*100</f>
        <v>12.734584450402146</v>
      </c>
      <c r="E67" s="83">
        <f>+Data!AJ61</f>
        <v>1214</v>
      </c>
      <c r="F67" s="164">
        <f>+((Data!AJ61-Data!AE61)/Data!AE61)*100</f>
        <v>16.283524904214559</v>
      </c>
      <c r="G67" s="83">
        <f>+Data!BA61</f>
        <v>353</v>
      </c>
      <c r="H67" s="164">
        <f>+((Data!BA61-Data!AV61)/Data!AV61)*100</f>
        <v>4.4378698224852071</v>
      </c>
      <c r="I67" s="83">
        <f>+Data!BR61</f>
        <v>0</v>
      </c>
      <c r="J67" s="281" t="s">
        <v>45</v>
      </c>
      <c r="K67" s="244">
        <f>+Data!CI61</f>
        <v>838</v>
      </c>
      <c r="L67" s="185">
        <f>+((Data!CI61-Data!CD61)/Data!CD61)*100</f>
        <v>46.247818499127405</v>
      </c>
      <c r="M67" s="185"/>
      <c r="N67" s="185"/>
      <c r="O67" s="244">
        <f>+Data!CZ61</f>
        <v>1039</v>
      </c>
      <c r="P67" s="164">
        <f>+((Data!CZ61-Data!CU61)/Data!CU61)*100</f>
        <v>31.021437578814627</v>
      </c>
      <c r="Q67" s="83">
        <f>+Data!DQ61</f>
        <v>158</v>
      </c>
      <c r="R67" s="164">
        <f>+((Data!DQ61-Data!DL61)/Data!DL61)*100</f>
        <v>8.2191780821917799</v>
      </c>
      <c r="S67" s="83">
        <f>+Data!EH61</f>
        <v>115</v>
      </c>
      <c r="T67" s="164">
        <f>+((Data!EH61-Data!EC61)/Data!EC61)*100</f>
        <v>12.745098039215685</v>
      </c>
      <c r="U67" s="83">
        <f>+Data!EP61</f>
        <v>1352</v>
      </c>
      <c r="V67" s="185">
        <f>+((Data!EP61-Data!EM61)/Data!EM61)*100</f>
        <v>16.151202749140893</v>
      </c>
      <c r="W67" s="200" t="s">
        <v>74</v>
      </c>
    </row>
    <row r="68" spans="1:28" s="41" customFormat="1" x14ac:dyDescent="0.2">
      <c r="A68" s="85" t="s">
        <v>75</v>
      </c>
      <c r="B68" s="85"/>
      <c r="C68" s="83">
        <f>+Data!S62</f>
        <v>174</v>
      </c>
      <c r="D68" s="164">
        <f>+((Data!S62-Data!N62)/Data!N62)*100</f>
        <v>-15.53398058252427</v>
      </c>
      <c r="E68" s="83">
        <f>+Data!AJ62</f>
        <v>113</v>
      </c>
      <c r="F68" s="164">
        <f>+((Data!AJ62-Data!AE62)/Data!AE62)*100</f>
        <v>61.428571428571431</v>
      </c>
      <c r="G68" s="83">
        <f>+Data!BA62</f>
        <v>0</v>
      </c>
      <c r="H68" s="281" t="s">
        <v>45</v>
      </c>
      <c r="I68" s="83">
        <f>+Data!BR62</f>
        <v>0</v>
      </c>
      <c r="J68" s="281" t="s">
        <v>45</v>
      </c>
      <c r="K68" s="244">
        <f>+Data!CI62</f>
        <v>0</v>
      </c>
      <c r="L68" s="283" t="s">
        <v>45</v>
      </c>
      <c r="M68" s="185"/>
      <c r="N68" s="185"/>
      <c r="O68" s="244">
        <f>+Data!CZ62</f>
        <v>97</v>
      </c>
      <c r="P68" s="164">
        <f>+((Data!CZ62-Data!CU62)/Data!CU62)*100</f>
        <v>11.494252873563218</v>
      </c>
      <c r="Q68" s="83">
        <f>+Data!DQ62</f>
        <v>0</v>
      </c>
      <c r="R68" s="281" t="s">
        <v>45</v>
      </c>
      <c r="S68" s="83">
        <f>+Data!EH62</f>
        <v>0</v>
      </c>
      <c r="T68" s="281" t="s">
        <v>45</v>
      </c>
      <c r="U68" s="83">
        <f>+Data!EP62</f>
        <v>26</v>
      </c>
      <c r="V68" s="185">
        <f>+((Data!EP62-Data!EM62)/Data!EM62)*100</f>
        <v>-7.1428571428571423</v>
      </c>
      <c r="W68" s="200" t="s">
        <v>75</v>
      </c>
    </row>
    <row r="69" spans="1:28" s="41" customFormat="1" x14ac:dyDescent="0.2">
      <c r="A69" s="82" t="s">
        <v>78</v>
      </c>
      <c r="B69" s="82"/>
      <c r="C69" s="82">
        <f>+Data!S63</f>
        <v>203</v>
      </c>
      <c r="D69" s="171">
        <f>+((Data!S63-Data!N63)/Data!N63)*100</f>
        <v>17.341040462427745</v>
      </c>
      <c r="E69" s="243">
        <f>+Data!AJ63</f>
        <v>106</v>
      </c>
      <c r="F69" s="171">
        <f>+((Data!AJ63-Data!AE63)/Data!AE63)*100</f>
        <v>30.864197530864196</v>
      </c>
      <c r="G69" s="243">
        <f>+Data!BA63</f>
        <v>0</v>
      </c>
      <c r="H69" s="218" t="s">
        <v>45</v>
      </c>
      <c r="I69" s="243">
        <f>+Data!BR63</f>
        <v>0</v>
      </c>
      <c r="J69" s="218" t="s">
        <v>45</v>
      </c>
      <c r="K69" s="243">
        <f>+Data!CI63</f>
        <v>0</v>
      </c>
      <c r="L69" s="225" t="s">
        <v>45</v>
      </c>
      <c r="M69" s="185"/>
      <c r="N69" s="185"/>
      <c r="O69" s="243">
        <f>+Data!CZ63</f>
        <v>0</v>
      </c>
      <c r="P69" s="218" t="s">
        <v>45</v>
      </c>
      <c r="Q69" s="243">
        <f>+Data!DQ63</f>
        <v>0</v>
      </c>
      <c r="R69" s="218" t="s">
        <v>45</v>
      </c>
      <c r="S69" s="243">
        <f>+Data!EH63</f>
        <v>0</v>
      </c>
      <c r="T69" s="218" t="s">
        <v>45</v>
      </c>
      <c r="U69" s="243">
        <f>+Data!EP63</f>
        <v>38</v>
      </c>
      <c r="V69" s="284">
        <f>+((Data!EP63-Data!EM63)/Data!EM63)*100</f>
        <v>35.714285714285715</v>
      </c>
      <c r="W69" s="197" t="s">
        <v>78</v>
      </c>
    </row>
    <row r="70" spans="1:28" s="41" customFormat="1" x14ac:dyDescent="0.2">
      <c r="A70" s="90" t="s">
        <v>52</v>
      </c>
      <c r="B70" s="90"/>
      <c r="C70" s="90">
        <f>+Data!S64</f>
        <v>2208</v>
      </c>
      <c r="D70" s="172">
        <f>+((Data!S64-Data!N64)/Data!N64)*100</f>
        <v>3.0331311245916939</v>
      </c>
      <c r="E70" s="247">
        <f>+Data!AJ64</f>
        <v>455</v>
      </c>
      <c r="F70" s="169">
        <f>+((Data!AJ64-Data!AE64)/Data!AE64)*100</f>
        <v>10.436893203883495</v>
      </c>
      <c r="G70" s="247">
        <f>+Data!BA64</f>
        <v>66</v>
      </c>
      <c r="H70" s="169">
        <f>+((Data!BA64-Data!AV64)/Data!AV64)*100</f>
        <v>-5.7142857142857144</v>
      </c>
      <c r="I70" s="247">
        <f>+Data!BR64</f>
        <v>0</v>
      </c>
      <c r="J70" s="222" t="s">
        <v>45</v>
      </c>
      <c r="K70" s="282">
        <f>+Data!CI64</f>
        <v>0</v>
      </c>
      <c r="L70" s="226" t="s">
        <v>45</v>
      </c>
      <c r="M70" s="185"/>
      <c r="N70" s="185"/>
      <c r="O70" s="250">
        <f>+Data!CZ64</f>
        <v>68</v>
      </c>
      <c r="P70" s="172">
        <f>+((Data!CZ64-Data!CU64)/Data!CU64)*100</f>
        <v>-26.881720430107524</v>
      </c>
      <c r="Q70" s="247">
        <f>+Data!DQ64</f>
        <v>0</v>
      </c>
      <c r="R70" s="217" t="s">
        <v>45</v>
      </c>
      <c r="S70" s="247">
        <f>+Data!EH64</f>
        <v>0</v>
      </c>
      <c r="T70" s="217" t="s">
        <v>45</v>
      </c>
      <c r="U70" s="247">
        <f>+Data!EP64</f>
        <v>175</v>
      </c>
      <c r="V70" s="190">
        <f>+((Data!EP64-Data!EM64)/Data!EM64)*100</f>
        <v>-5.4054054054054053</v>
      </c>
      <c r="W70" s="205" t="s">
        <v>52</v>
      </c>
    </row>
    <row r="71" spans="1:28" s="40" customFormat="1" ht="24.75" customHeight="1" x14ac:dyDescent="0.2">
      <c r="A71" s="259" t="s">
        <v>113</v>
      </c>
      <c r="B71" s="38"/>
      <c r="C71" s="38"/>
      <c r="D71" s="19"/>
      <c r="E71" s="38"/>
      <c r="F71" s="19"/>
      <c r="G71" s="38"/>
      <c r="H71" s="19"/>
      <c r="I71" s="38"/>
      <c r="J71" s="19"/>
      <c r="K71" s="20"/>
      <c r="L71" s="11"/>
      <c r="M71" s="17"/>
      <c r="N71" s="17"/>
      <c r="O71" s="227"/>
      <c r="P71" s="7"/>
      <c r="Q71" s="38"/>
      <c r="R71" s="19"/>
      <c r="S71" s="38"/>
      <c r="T71" s="19"/>
      <c r="U71" s="39"/>
      <c r="V71" s="19"/>
    </row>
    <row r="72" spans="1:28" s="258" customFormat="1" ht="19.5" customHeight="1" x14ac:dyDescent="0.2">
      <c r="A72" s="254" t="s">
        <v>224</v>
      </c>
      <c r="B72" s="21"/>
      <c r="C72" s="255"/>
      <c r="D72" s="256"/>
      <c r="E72" s="255"/>
      <c r="F72" s="256"/>
      <c r="G72" s="255"/>
      <c r="H72" s="256"/>
      <c r="I72" s="255"/>
      <c r="J72" s="256"/>
      <c r="K72" s="255"/>
      <c r="L72" s="256"/>
      <c r="M72" s="256"/>
      <c r="N72" s="256"/>
      <c r="O72" s="286"/>
      <c r="P72" s="256"/>
      <c r="Q72" s="255"/>
      <c r="R72" s="256"/>
      <c r="S72" s="255"/>
      <c r="T72" s="256"/>
      <c r="U72" s="257"/>
      <c r="V72" s="256"/>
    </row>
    <row r="73" spans="1:28" s="236" customFormat="1" ht="103.5" customHeight="1" x14ac:dyDescent="0.2">
      <c r="A73" s="288" t="s">
        <v>243</v>
      </c>
      <c r="B73" s="288"/>
      <c r="C73" s="288"/>
      <c r="D73" s="288"/>
      <c r="E73" s="288"/>
      <c r="F73" s="288"/>
      <c r="G73" s="288"/>
      <c r="H73" s="288"/>
      <c r="I73" s="288"/>
      <c r="J73" s="288"/>
      <c r="K73" s="288"/>
      <c r="L73" s="288"/>
      <c r="M73" s="288"/>
      <c r="N73" s="238"/>
      <c r="O73" s="289" t="s">
        <v>233</v>
      </c>
      <c r="P73" s="289"/>
      <c r="Q73" s="289"/>
      <c r="R73" s="289"/>
      <c r="S73" s="289"/>
      <c r="T73" s="289"/>
      <c r="U73" s="289"/>
      <c r="V73" s="289"/>
      <c r="W73" s="289"/>
    </row>
    <row r="74" spans="1:28" s="237" customFormat="1" ht="39" customHeight="1" x14ac:dyDescent="0.2">
      <c r="A74" s="290" t="s">
        <v>232</v>
      </c>
      <c r="B74" s="290"/>
      <c r="C74" s="290"/>
      <c r="D74" s="290"/>
      <c r="E74" s="290"/>
      <c r="F74" s="290"/>
      <c r="G74" s="290"/>
      <c r="H74" s="290"/>
      <c r="I74" s="290"/>
      <c r="J74" s="290"/>
      <c r="K74" s="290"/>
      <c r="L74" s="290"/>
      <c r="M74" s="290"/>
      <c r="N74" s="288"/>
      <c r="O74" s="288"/>
      <c r="P74" s="288"/>
    </row>
    <row r="75" spans="1:28" s="239" customFormat="1" ht="11.25" customHeight="1" x14ac:dyDescent="0.2">
      <c r="B75" s="240"/>
      <c r="C75" s="240"/>
      <c r="D75" s="240"/>
      <c r="E75" s="240"/>
      <c r="F75" s="240"/>
      <c r="G75" s="240"/>
      <c r="H75" s="240"/>
      <c r="I75" s="240"/>
      <c r="J75" s="240"/>
      <c r="K75" s="240"/>
      <c r="L75" s="260"/>
      <c r="M75" s="240"/>
      <c r="N75" s="240"/>
      <c r="P75" s="240"/>
      <c r="W75" s="260" t="s">
        <v>241</v>
      </c>
    </row>
    <row r="76" spans="1:28" s="241" customFormat="1" ht="12.75" customHeight="1" x14ac:dyDescent="0.2">
      <c r="B76" s="287"/>
      <c r="C76" s="287"/>
      <c r="D76" s="287"/>
      <c r="E76" s="287"/>
      <c r="F76" s="287"/>
      <c r="G76" s="287"/>
      <c r="H76" s="287"/>
      <c r="I76" s="287"/>
      <c r="J76" s="287"/>
      <c r="K76" s="287"/>
      <c r="L76" s="287"/>
      <c r="M76" s="287"/>
      <c r="N76" s="287"/>
      <c r="O76" s="239"/>
      <c r="P76" s="287"/>
      <c r="Q76" s="287"/>
      <c r="R76" s="287"/>
      <c r="S76" s="287"/>
      <c r="T76" s="287"/>
      <c r="U76" s="287"/>
      <c r="V76" s="287"/>
      <c r="W76" s="287"/>
      <c r="X76" s="287"/>
      <c r="Y76" s="287"/>
      <c r="Z76" s="287"/>
      <c r="AA76" s="287"/>
      <c r="AB76" s="287"/>
    </row>
    <row r="77" spans="1:28" ht="15" customHeight="1" x14ac:dyDescent="0.2">
      <c r="A77" s="227"/>
      <c r="B77" s="227"/>
      <c r="C77" s="227"/>
      <c r="D77" s="227"/>
      <c r="E77" s="227"/>
      <c r="F77" s="227"/>
      <c r="G77" s="227"/>
      <c r="H77" s="227"/>
      <c r="I77" s="227"/>
      <c r="J77" s="102"/>
      <c r="K77" s="102"/>
      <c r="L77" s="192"/>
      <c r="M77" s="193"/>
      <c r="N77" s="193"/>
      <c r="O77" s="102"/>
      <c r="P77" s="102"/>
      <c r="Q77" s="102"/>
      <c r="R77" s="102"/>
      <c r="S77" s="102"/>
      <c r="T77" s="102"/>
      <c r="U77" s="3"/>
      <c r="V77" s="192"/>
    </row>
    <row r="78" spans="1:28" x14ac:dyDescent="0.2">
      <c r="A78" s="104"/>
      <c r="B78" s="104"/>
      <c r="C78" s="102"/>
      <c r="D78" s="102"/>
      <c r="E78" s="102"/>
      <c r="F78" s="102"/>
      <c r="G78" s="102"/>
      <c r="H78" s="102"/>
      <c r="I78" s="102"/>
      <c r="J78" s="105"/>
      <c r="K78" s="102"/>
      <c r="L78" s="192"/>
      <c r="M78" s="193"/>
      <c r="N78" s="193"/>
      <c r="O78" s="102"/>
      <c r="P78" s="102"/>
      <c r="Q78" s="102"/>
      <c r="R78" s="102"/>
      <c r="S78" s="102"/>
      <c r="T78" s="102"/>
      <c r="U78" s="3"/>
      <c r="V78" s="192"/>
    </row>
    <row r="79" spans="1:28" ht="9.9499999999999993" customHeight="1" x14ac:dyDescent="0.2">
      <c r="A79" s="2"/>
      <c r="B79" s="2"/>
      <c r="C79" s="7"/>
      <c r="D79" s="7"/>
      <c r="E79" s="7"/>
      <c r="F79" s="7"/>
      <c r="G79" s="7"/>
      <c r="H79" s="7"/>
      <c r="I79" s="7"/>
      <c r="J79" s="7"/>
      <c r="K79" s="7"/>
      <c r="L79" s="11"/>
      <c r="M79" s="17"/>
      <c r="N79" s="17"/>
      <c r="O79" s="7"/>
      <c r="P79" s="7"/>
      <c r="Q79" s="7"/>
      <c r="R79" s="7"/>
      <c r="S79" s="7"/>
      <c r="T79" s="7"/>
      <c r="U79" s="3"/>
      <c r="V79" s="11"/>
    </row>
    <row r="80" spans="1:28" ht="9.9499999999999993" customHeight="1" x14ac:dyDescent="0.2">
      <c r="A80" s="2"/>
      <c r="B80" s="2"/>
      <c r="C80" s="7"/>
      <c r="D80" s="7"/>
      <c r="E80" s="7"/>
      <c r="F80" s="7"/>
      <c r="G80" s="7"/>
      <c r="H80" s="7"/>
      <c r="I80" s="7"/>
      <c r="J80" s="7"/>
      <c r="K80" s="7"/>
      <c r="L80" s="11"/>
      <c r="M80" s="17"/>
      <c r="N80" s="17"/>
      <c r="O80" s="7"/>
      <c r="P80" s="7"/>
      <c r="Q80" s="7"/>
      <c r="R80" s="7"/>
      <c r="S80" s="7"/>
      <c r="T80" s="7"/>
      <c r="U80" s="3"/>
      <c r="V80" s="11"/>
    </row>
    <row r="81" spans="1:22" ht="9.9499999999999993" customHeight="1" x14ac:dyDescent="0.2">
      <c r="A81" s="2"/>
      <c r="B81" s="2"/>
      <c r="C81" s="7"/>
      <c r="D81" s="7"/>
      <c r="E81" s="7"/>
      <c r="F81" s="7"/>
      <c r="G81" s="7"/>
      <c r="H81" s="7"/>
      <c r="I81" s="7"/>
      <c r="J81" s="7"/>
      <c r="K81" s="7"/>
      <c r="L81" s="11"/>
      <c r="M81" s="17"/>
      <c r="N81" s="17"/>
      <c r="O81" s="7"/>
      <c r="P81" s="7"/>
      <c r="Q81" s="7"/>
      <c r="R81" s="7"/>
      <c r="S81" s="7"/>
      <c r="T81" s="7"/>
      <c r="U81" s="3"/>
      <c r="V81" s="11"/>
    </row>
    <row r="82" spans="1:22" ht="9.9499999999999993" customHeight="1" x14ac:dyDescent="0.2">
      <c r="A82" s="2"/>
      <c r="B82" s="2"/>
      <c r="C82" s="7"/>
      <c r="D82" s="7"/>
      <c r="E82" s="7"/>
      <c r="F82" s="7"/>
      <c r="G82" s="7"/>
      <c r="H82" s="7"/>
      <c r="I82" s="7"/>
      <c r="J82" s="7"/>
      <c r="K82" s="7"/>
      <c r="L82" s="11"/>
      <c r="M82" s="17"/>
      <c r="N82" s="17"/>
      <c r="O82" s="7"/>
      <c r="P82" s="7"/>
      <c r="Q82" s="7"/>
      <c r="R82" s="7"/>
      <c r="S82" s="7"/>
      <c r="T82" s="7"/>
      <c r="U82" s="3"/>
      <c r="V82" s="11"/>
    </row>
    <row r="83" spans="1:22" ht="9.9499999999999993" customHeight="1" x14ac:dyDescent="0.2">
      <c r="A83" s="2"/>
      <c r="B83" s="2"/>
      <c r="C83" s="7"/>
      <c r="D83" s="7"/>
      <c r="E83" s="7"/>
      <c r="F83" s="7"/>
      <c r="G83" s="7"/>
      <c r="H83" s="7"/>
      <c r="I83" s="7"/>
      <c r="J83" s="7"/>
      <c r="K83" s="7"/>
      <c r="L83" s="11"/>
      <c r="M83" s="17"/>
      <c r="N83" s="17"/>
      <c r="O83" s="7"/>
      <c r="P83" s="7"/>
      <c r="Q83" s="7"/>
      <c r="R83" s="7"/>
      <c r="S83" s="7"/>
      <c r="T83" s="7"/>
      <c r="U83" s="3"/>
      <c r="V83" s="11"/>
    </row>
    <row r="84" spans="1:22" x14ac:dyDescent="0.2">
      <c r="P84" s="232"/>
    </row>
    <row r="85" spans="1:22" x14ac:dyDescent="0.2">
      <c r="P85" s="232"/>
    </row>
    <row r="86" spans="1:22" x14ac:dyDescent="0.2">
      <c r="P86" s="5"/>
    </row>
    <row r="87" spans="1:22" x14ac:dyDescent="0.2">
      <c r="P87" s="5"/>
    </row>
  </sheetData>
  <mergeCells count="6">
    <mergeCell ref="B76:N76"/>
    <mergeCell ref="P76:AB76"/>
    <mergeCell ref="A73:M73"/>
    <mergeCell ref="O73:W73"/>
    <mergeCell ref="A74:M74"/>
    <mergeCell ref="N74:P74"/>
  </mergeCells>
  <printOptions horizontalCentered="1"/>
  <pageMargins left="0.5" right="0.5" top="0.5" bottom="0.5" header="0.5" footer="0.5"/>
  <pageSetup scale="64" fitToWidth="2" orientation="portrait" r:id="rId1"/>
  <headerFooter alignWithMargins="0">
    <oddFooter>&amp;LSREB Fact Book&amp;R&amp;D</oddFooter>
  </headerFooter>
  <colBreaks count="1" manualBreakCount="1">
    <brk id="13" max="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FF118"/>
  <sheetViews>
    <sheetView showZeros="0" zoomScale="90" zoomScaleNormal="90" workbookViewId="0">
      <pane xSplit="2" ySplit="4" topLeftCell="EN5" activePane="bottomRight" state="frozen"/>
      <selection pane="topRight" activeCell="B1" sqref="B1"/>
      <selection pane="bottomLeft" activeCell="A5" sqref="A5"/>
      <selection pane="bottomRight" activeCell="EP55" sqref="EP55:EP64"/>
    </sheetView>
  </sheetViews>
  <sheetFormatPr defaultRowHeight="12.75" x14ac:dyDescent="0.2"/>
  <cols>
    <col min="1" max="1" width="20.5703125" style="51" customWidth="1"/>
    <col min="2" max="2" width="9.140625" style="51" customWidth="1"/>
    <col min="3" max="3" width="9.7109375" style="51" customWidth="1"/>
    <col min="4" max="4" width="9.7109375" style="147" customWidth="1"/>
    <col min="5" max="5" width="9.7109375" style="51" bestFit="1" customWidth="1"/>
    <col min="6" max="7" width="9.7109375" style="51" customWidth="1"/>
    <col min="8" max="8" width="9.7109375" style="51" bestFit="1" customWidth="1"/>
    <col min="9" max="13" width="9.7109375" style="51" customWidth="1"/>
    <col min="14" max="14" width="9.42578125" style="51" customWidth="1"/>
    <col min="15" max="20" width="9.7109375" style="51" customWidth="1"/>
    <col min="21" max="21" width="9.7109375" style="153" customWidth="1"/>
    <col min="22" max="37" width="9.7109375" style="51" customWidth="1"/>
    <col min="38" max="38" width="9.7109375" style="147" customWidth="1"/>
    <col min="39" max="54" width="9.7109375" style="51" customWidth="1"/>
    <col min="55" max="55" width="9.7109375" style="147" customWidth="1"/>
    <col min="56" max="71" width="9.7109375" style="51" customWidth="1"/>
    <col min="72" max="72" width="9.7109375" style="147" customWidth="1"/>
    <col min="73" max="75" width="9.7109375" style="51" customWidth="1"/>
    <col min="76" max="76" width="10.42578125" style="51" bestFit="1" customWidth="1"/>
    <col min="77" max="88" width="9.7109375" style="51" customWidth="1"/>
    <col min="89" max="89" width="9.7109375" style="147" customWidth="1"/>
    <col min="90" max="105" width="9.7109375" style="51" customWidth="1"/>
    <col min="106" max="106" width="9.7109375" style="147" customWidth="1"/>
    <col min="107" max="109" width="9.7109375" style="51" customWidth="1"/>
    <col min="110" max="110" width="10" style="51" bestFit="1" customWidth="1"/>
    <col min="111" max="122" width="9.7109375" style="51" customWidth="1"/>
    <col min="123" max="123" width="9.7109375" style="147" customWidth="1"/>
    <col min="124" max="128" width="9.7109375" style="51" customWidth="1"/>
    <col min="129" max="130" width="9.140625" style="51"/>
    <col min="131" max="138" width="9.7109375" style="51" customWidth="1"/>
    <col min="139" max="148" width="9.140625" style="51" customWidth="1"/>
    <col min="149" max="149" width="3.5703125" style="51" customWidth="1"/>
    <col min="150" max="150" width="21.85546875" style="51" customWidth="1"/>
    <col min="151" max="151" width="8.7109375" style="51" customWidth="1"/>
    <col min="152" max="153" width="4.42578125" style="51" customWidth="1"/>
    <col min="154" max="161" width="9.140625" style="53"/>
    <col min="162" max="16384" width="9.140625" style="51"/>
  </cols>
  <sheetData>
    <row r="1" spans="1:162" s="50" customFormat="1" x14ac:dyDescent="0.2">
      <c r="A1" s="1" t="s">
        <v>16</v>
      </c>
      <c r="D1" s="145"/>
      <c r="J1" s="51"/>
      <c r="K1" s="51"/>
      <c r="L1" s="51"/>
      <c r="M1" s="51"/>
      <c r="N1" s="51"/>
      <c r="O1" s="51"/>
      <c r="P1" s="51"/>
      <c r="Q1" s="51"/>
      <c r="R1" s="51"/>
      <c r="S1" s="51"/>
      <c r="U1" s="149"/>
      <c r="AA1" s="51"/>
      <c r="AB1" s="51"/>
      <c r="AC1" s="51"/>
      <c r="AD1" s="51"/>
      <c r="AE1" s="51"/>
      <c r="AF1" s="51"/>
      <c r="AG1" s="51"/>
      <c r="AH1" s="51"/>
      <c r="AI1" s="51"/>
      <c r="AJ1" s="51"/>
      <c r="AL1" s="145"/>
      <c r="AR1" s="51"/>
      <c r="AS1" s="51"/>
      <c r="AT1" s="51"/>
      <c r="AU1" s="51"/>
      <c r="AV1" s="51"/>
      <c r="AW1" s="51"/>
      <c r="AX1" s="51"/>
      <c r="AY1" s="51"/>
      <c r="AZ1" s="51"/>
      <c r="BA1" s="51"/>
      <c r="BC1" s="147"/>
      <c r="BI1" s="51"/>
      <c r="BJ1" s="51"/>
      <c r="BK1" s="51"/>
      <c r="BL1" s="51"/>
      <c r="BM1" s="51"/>
      <c r="BN1" s="51"/>
      <c r="BO1" s="51"/>
      <c r="BP1" s="51"/>
      <c r="BQ1" s="51"/>
      <c r="BR1" s="51"/>
      <c r="BS1" s="51"/>
      <c r="BT1" s="147"/>
      <c r="BU1" s="51"/>
      <c r="BZ1" s="51"/>
      <c r="CA1" s="51"/>
      <c r="CB1" s="51"/>
      <c r="CC1" s="51"/>
      <c r="CD1" s="51"/>
      <c r="CE1" s="51"/>
      <c r="CF1" s="51"/>
      <c r="CG1" s="51"/>
      <c r="CH1" s="51"/>
      <c r="CI1" s="51"/>
      <c r="CK1" s="145"/>
      <c r="CQ1" s="51"/>
      <c r="CR1" s="51"/>
      <c r="CS1" s="51"/>
      <c r="CT1" s="51"/>
      <c r="CU1" s="51"/>
      <c r="CV1" s="51"/>
      <c r="CW1" s="51"/>
      <c r="CX1" s="51"/>
      <c r="CY1" s="51"/>
      <c r="CZ1" s="51"/>
      <c r="DA1" s="51"/>
      <c r="DB1" s="145"/>
      <c r="DC1" s="51"/>
      <c r="DH1" s="51"/>
      <c r="DI1" s="51"/>
      <c r="DJ1" s="51"/>
      <c r="DK1" s="51"/>
      <c r="DL1" s="51"/>
      <c r="DM1" s="51"/>
      <c r="DN1" s="51"/>
      <c r="DO1" s="51"/>
      <c r="DP1" s="51"/>
      <c r="DQ1" s="51"/>
      <c r="DR1" s="51"/>
      <c r="DS1" s="145"/>
      <c r="DT1" s="51"/>
      <c r="DX1" s="51"/>
      <c r="EA1" s="51"/>
      <c r="EB1" s="51"/>
      <c r="EC1" s="51"/>
      <c r="ED1" s="51"/>
      <c r="EE1" s="51"/>
      <c r="EF1" s="51"/>
      <c r="EG1" s="51"/>
      <c r="EH1" s="51"/>
      <c r="EI1" s="181"/>
      <c r="EJ1" s="51"/>
      <c r="EK1" s="51"/>
      <c r="EX1" s="176"/>
      <c r="EY1" s="267"/>
      <c r="EZ1" s="267"/>
      <c r="FA1" s="268" t="s">
        <v>203</v>
      </c>
      <c r="FB1" s="267"/>
      <c r="FC1" s="267"/>
      <c r="FD1" s="268" t="s">
        <v>153</v>
      </c>
      <c r="FE1" s="176"/>
    </row>
    <row r="2" spans="1:162" s="50" customFormat="1" x14ac:dyDescent="0.2">
      <c r="B2" s="1"/>
      <c r="D2" s="145"/>
      <c r="J2" s="51"/>
      <c r="K2" s="51"/>
      <c r="L2" s="51"/>
      <c r="M2" s="51"/>
      <c r="N2" s="51"/>
      <c r="O2" s="51"/>
      <c r="P2" s="51"/>
      <c r="Q2" s="51"/>
      <c r="R2" s="51"/>
      <c r="S2" s="51"/>
      <c r="U2" s="149"/>
      <c r="AA2" s="51"/>
      <c r="AB2" s="51"/>
      <c r="AC2" s="51"/>
      <c r="AD2" s="51"/>
      <c r="AE2" s="51"/>
      <c r="AF2" s="51"/>
      <c r="AG2" s="51"/>
      <c r="AH2" s="51"/>
      <c r="AI2" s="51"/>
      <c r="AJ2" s="51"/>
      <c r="AL2" s="145"/>
      <c r="AR2" s="51"/>
      <c r="AS2" s="51"/>
      <c r="AT2" s="51"/>
      <c r="AU2" s="51"/>
      <c r="AV2" s="51"/>
      <c r="AW2" s="51"/>
      <c r="AX2" s="51"/>
      <c r="AY2" s="51"/>
      <c r="AZ2" s="51"/>
      <c r="BA2" s="51"/>
      <c r="BC2" s="147"/>
      <c r="BI2" s="51"/>
      <c r="BJ2" s="51"/>
      <c r="BK2" s="51"/>
      <c r="BL2" s="51"/>
      <c r="BM2" s="51"/>
      <c r="BN2" s="51"/>
      <c r="BO2" s="51"/>
      <c r="BP2" s="51"/>
      <c r="BQ2" s="51"/>
      <c r="BR2" s="51"/>
      <c r="BS2" s="51"/>
      <c r="BT2" s="147"/>
      <c r="BU2" s="51"/>
      <c r="BZ2" s="51"/>
      <c r="CA2" s="51"/>
      <c r="CB2" s="51"/>
      <c r="CC2" s="51"/>
      <c r="CD2" s="51"/>
      <c r="CE2" s="51"/>
      <c r="CF2" s="51"/>
      <c r="CG2" s="51"/>
      <c r="CH2" s="51"/>
      <c r="CI2" s="51"/>
      <c r="CJ2" s="51"/>
      <c r="CK2" s="147"/>
      <c r="CQ2" s="51"/>
      <c r="CR2" s="51"/>
      <c r="CS2" s="51"/>
      <c r="CT2" s="51"/>
      <c r="CU2" s="51"/>
      <c r="CV2" s="51"/>
      <c r="CW2" s="51"/>
      <c r="CX2" s="51"/>
      <c r="CY2" s="51"/>
      <c r="CZ2" s="51"/>
      <c r="DA2" s="51"/>
      <c r="DB2" s="145"/>
      <c r="DC2" s="51"/>
      <c r="DH2" s="51"/>
      <c r="DI2" s="51"/>
      <c r="DJ2" s="51"/>
      <c r="DK2" s="51"/>
      <c r="DL2" s="51"/>
      <c r="DM2" s="51"/>
      <c r="DN2" s="51"/>
      <c r="DO2" s="51"/>
      <c r="DP2" s="51"/>
      <c r="DQ2" s="51"/>
      <c r="DR2" s="51"/>
      <c r="DS2" s="145"/>
      <c r="DT2" s="51"/>
      <c r="DX2" s="51"/>
      <c r="EA2" s="51"/>
      <c r="EB2" s="51"/>
      <c r="EC2" s="51"/>
      <c r="ED2" s="51"/>
      <c r="EE2" s="51"/>
      <c r="EF2" s="51"/>
      <c r="EG2" s="51"/>
      <c r="EH2" s="51"/>
      <c r="EI2" s="181"/>
      <c r="EJ2" s="51"/>
      <c r="EK2" s="51"/>
      <c r="EX2" s="176"/>
      <c r="EY2" s="267"/>
      <c r="EZ2" s="267"/>
      <c r="FA2" s="268" t="s">
        <v>202</v>
      </c>
      <c r="FB2" s="267"/>
      <c r="FC2" s="267"/>
      <c r="FD2" s="268" t="s">
        <v>205</v>
      </c>
      <c r="FE2" s="176"/>
    </row>
    <row r="3" spans="1:162" s="30" customFormat="1" x14ac:dyDescent="0.2">
      <c r="B3" s="28"/>
      <c r="C3" s="132" t="s">
        <v>99</v>
      </c>
      <c r="D3" s="146"/>
      <c r="I3" s="29"/>
      <c r="J3" s="29"/>
      <c r="K3" s="29"/>
      <c r="L3" s="29"/>
      <c r="M3" s="29"/>
      <c r="N3" s="29"/>
      <c r="O3" s="29"/>
      <c r="P3" s="29"/>
      <c r="Q3" s="29"/>
      <c r="R3" s="29"/>
      <c r="S3" s="29"/>
      <c r="T3" s="123" t="s">
        <v>100</v>
      </c>
      <c r="U3" s="150"/>
      <c r="V3" s="29"/>
      <c r="Z3" s="29"/>
      <c r="AA3" s="29"/>
      <c r="AB3" s="29"/>
      <c r="AC3" s="29"/>
      <c r="AD3" s="29"/>
      <c r="AE3" s="29"/>
      <c r="AF3" s="29"/>
      <c r="AG3" s="29"/>
      <c r="AH3" s="29"/>
      <c r="AI3" s="29"/>
      <c r="AJ3" s="29"/>
      <c r="AK3" s="123" t="s">
        <v>101</v>
      </c>
      <c r="AL3" s="146"/>
      <c r="AM3" s="29"/>
      <c r="AQ3" s="29"/>
      <c r="AR3" s="29"/>
      <c r="AS3" s="29"/>
      <c r="AT3" s="29"/>
      <c r="AU3" s="29"/>
      <c r="AV3" s="29"/>
      <c r="AW3" s="29"/>
      <c r="AX3" s="29"/>
      <c r="AY3" s="29"/>
      <c r="AZ3" s="29"/>
      <c r="BA3" s="29"/>
      <c r="BB3" s="123" t="s">
        <v>102</v>
      </c>
      <c r="BC3" s="146"/>
      <c r="BD3" s="29"/>
      <c r="BH3" s="29"/>
      <c r="BI3" s="29"/>
      <c r="BJ3" s="29"/>
      <c r="BK3" s="29"/>
      <c r="BL3" s="29"/>
      <c r="BM3" s="29"/>
      <c r="BN3" s="29"/>
      <c r="BO3" s="29"/>
      <c r="BP3" s="29"/>
      <c r="BQ3" s="29"/>
      <c r="BR3" s="29"/>
      <c r="BS3" s="123" t="s">
        <v>103</v>
      </c>
      <c r="BT3" s="146"/>
      <c r="BU3" s="29"/>
      <c r="BY3" s="29"/>
      <c r="BZ3" s="29"/>
      <c r="CA3" s="29"/>
      <c r="CB3" s="29"/>
      <c r="CC3" s="29"/>
      <c r="CD3" s="29"/>
      <c r="CE3" s="29"/>
      <c r="CF3" s="29"/>
      <c r="CG3" s="29"/>
      <c r="CH3" s="29"/>
      <c r="CI3" s="29"/>
      <c r="CJ3" s="123" t="s">
        <v>104</v>
      </c>
      <c r="CK3" s="146"/>
      <c r="CL3" s="29"/>
      <c r="CP3" s="29"/>
      <c r="CQ3" s="29"/>
      <c r="CR3" s="29"/>
      <c r="CS3" s="29"/>
      <c r="CT3" s="29"/>
      <c r="CU3" s="29"/>
      <c r="CV3" s="29"/>
      <c r="CW3" s="29"/>
      <c r="CX3" s="29"/>
      <c r="CY3" s="29"/>
      <c r="CZ3" s="29"/>
      <c r="DA3" s="123" t="s">
        <v>105</v>
      </c>
      <c r="DB3" s="146"/>
      <c r="DC3" s="29"/>
      <c r="DG3" s="29"/>
      <c r="DH3" s="29"/>
      <c r="DI3" s="29"/>
      <c r="DJ3" s="29"/>
      <c r="DK3" s="29"/>
      <c r="DL3" s="29"/>
      <c r="DM3" s="29"/>
      <c r="DN3" s="29"/>
      <c r="DO3" s="29"/>
      <c r="DP3" s="29"/>
      <c r="DQ3" s="29"/>
      <c r="DR3" s="123" t="s">
        <v>106</v>
      </c>
      <c r="DS3" s="146"/>
      <c r="DT3" s="29"/>
      <c r="DX3" s="29"/>
      <c r="EA3" s="29"/>
      <c r="EB3" s="29"/>
      <c r="EC3" s="29"/>
      <c r="ED3" s="29"/>
      <c r="EE3" s="29"/>
      <c r="EF3" s="29"/>
      <c r="EG3" s="29"/>
      <c r="EH3" s="29"/>
      <c r="EI3" s="132" t="s">
        <v>159</v>
      </c>
      <c r="EJ3" s="175"/>
      <c r="EK3" s="175"/>
      <c r="EL3" s="175"/>
      <c r="EM3" s="175"/>
      <c r="EN3" s="29"/>
      <c r="EO3" s="29"/>
      <c r="EP3" s="29"/>
      <c r="EQ3" s="29"/>
      <c r="ER3" s="29"/>
      <c r="ES3" s="29"/>
      <c r="ET3" s="29"/>
      <c r="EU3" s="29"/>
      <c r="EV3" s="29"/>
      <c r="EX3" s="176" t="s">
        <v>221</v>
      </c>
      <c r="EY3" s="267"/>
      <c r="EZ3" s="267"/>
      <c r="FA3" s="268" t="s">
        <v>204</v>
      </c>
      <c r="FB3" s="267"/>
      <c r="FC3" s="267"/>
      <c r="FD3" s="268" t="s">
        <v>204</v>
      </c>
      <c r="FE3" s="176"/>
    </row>
    <row r="4" spans="1:162" s="57" customFormat="1" x14ac:dyDescent="0.2">
      <c r="B4" s="58"/>
      <c r="C4" s="131" t="s">
        <v>17</v>
      </c>
      <c r="D4" s="148" t="s">
        <v>108</v>
      </c>
      <c r="E4" s="59" t="s">
        <v>82</v>
      </c>
      <c r="F4" s="59" t="s">
        <v>116</v>
      </c>
      <c r="G4" s="59" t="s">
        <v>18</v>
      </c>
      <c r="H4" s="59" t="s">
        <v>84</v>
      </c>
      <c r="I4" s="60" t="s">
        <v>88</v>
      </c>
      <c r="J4" s="60" t="s">
        <v>107</v>
      </c>
      <c r="K4" s="60" t="s">
        <v>110</v>
      </c>
      <c r="L4" s="265" t="s">
        <v>114</v>
      </c>
      <c r="M4" s="60" t="s">
        <v>115</v>
      </c>
      <c r="N4" s="60" t="s">
        <v>119</v>
      </c>
      <c r="O4" s="60" t="s">
        <v>134</v>
      </c>
      <c r="P4" s="60" t="s">
        <v>227</v>
      </c>
      <c r="Q4" s="265" t="s">
        <v>229</v>
      </c>
      <c r="R4" s="278" t="s">
        <v>234</v>
      </c>
      <c r="S4" s="278" t="s">
        <v>237</v>
      </c>
      <c r="T4" s="131" t="s">
        <v>17</v>
      </c>
      <c r="U4" s="148" t="s">
        <v>108</v>
      </c>
      <c r="V4" s="59" t="s">
        <v>82</v>
      </c>
      <c r="W4" s="59" t="s">
        <v>116</v>
      </c>
      <c r="X4" s="59" t="s">
        <v>18</v>
      </c>
      <c r="Y4" s="59" t="s">
        <v>84</v>
      </c>
      <c r="Z4" s="60" t="s">
        <v>88</v>
      </c>
      <c r="AA4" s="60" t="s">
        <v>107</v>
      </c>
      <c r="AB4" s="60" t="s">
        <v>110</v>
      </c>
      <c r="AC4" s="265" t="s">
        <v>114</v>
      </c>
      <c r="AD4" s="60" t="s">
        <v>115</v>
      </c>
      <c r="AE4" s="60" t="s">
        <v>119</v>
      </c>
      <c r="AF4" s="60" t="s">
        <v>134</v>
      </c>
      <c r="AG4" s="60" t="s">
        <v>227</v>
      </c>
      <c r="AH4" s="265" t="s">
        <v>229</v>
      </c>
      <c r="AI4" s="278" t="s">
        <v>234</v>
      </c>
      <c r="AJ4" s="278" t="s">
        <v>237</v>
      </c>
      <c r="AK4" s="131" t="s">
        <v>17</v>
      </c>
      <c r="AL4" s="154" t="s">
        <v>108</v>
      </c>
      <c r="AM4" s="59" t="s">
        <v>82</v>
      </c>
      <c r="AN4" s="59" t="s">
        <v>116</v>
      </c>
      <c r="AO4" s="59" t="s">
        <v>18</v>
      </c>
      <c r="AP4" s="59" t="s">
        <v>84</v>
      </c>
      <c r="AQ4" s="60" t="s">
        <v>88</v>
      </c>
      <c r="AR4" s="60" t="s">
        <v>107</v>
      </c>
      <c r="AS4" s="60" t="s">
        <v>110</v>
      </c>
      <c r="AT4" s="265" t="s">
        <v>114</v>
      </c>
      <c r="AU4" s="60" t="s">
        <v>115</v>
      </c>
      <c r="AV4" s="60" t="s">
        <v>119</v>
      </c>
      <c r="AW4" s="60" t="s">
        <v>134</v>
      </c>
      <c r="AX4" s="60" t="s">
        <v>227</v>
      </c>
      <c r="AY4" s="265" t="s">
        <v>229</v>
      </c>
      <c r="AZ4" s="278" t="s">
        <v>234</v>
      </c>
      <c r="BA4" s="278" t="s">
        <v>237</v>
      </c>
      <c r="BB4" s="131" t="s">
        <v>17</v>
      </c>
      <c r="BC4" s="154" t="s">
        <v>108</v>
      </c>
      <c r="BD4" s="59" t="s">
        <v>82</v>
      </c>
      <c r="BE4" s="59" t="s">
        <v>116</v>
      </c>
      <c r="BF4" s="59" t="s">
        <v>18</v>
      </c>
      <c r="BG4" s="59" t="s">
        <v>84</v>
      </c>
      <c r="BH4" s="60" t="s">
        <v>88</v>
      </c>
      <c r="BI4" s="60" t="s">
        <v>107</v>
      </c>
      <c r="BJ4" s="60" t="s">
        <v>110</v>
      </c>
      <c r="BK4" s="265" t="s">
        <v>114</v>
      </c>
      <c r="BL4" s="60" t="s">
        <v>115</v>
      </c>
      <c r="BM4" s="60" t="s">
        <v>119</v>
      </c>
      <c r="BN4" s="60" t="s">
        <v>134</v>
      </c>
      <c r="BO4" s="60" t="s">
        <v>227</v>
      </c>
      <c r="BP4" s="265" t="s">
        <v>229</v>
      </c>
      <c r="BQ4" s="278" t="s">
        <v>234</v>
      </c>
      <c r="BR4" s="278" t="s">
        <v>237</v>
      </c>
      <c r="BS4" s="131" t="s">
        <v>17</v>
      </c>
      <c r="BT4" s="154" t="s">
        <v>108</v>
      </c>
      <c r="BU4" s="59" t="s">
        <v>82</v>
      </c>
      <c r="BV4" s="59" t="s">
        <v>116</v>
      </c>
      <c r="BW4" s="59" t="s">
        <v>18</v>
      </c>
      <c r="BX4" s="59" t="s">
        <v>84</v>
      </c>
      <c r="BY4" s="60" t="s">
        <v>88</v>
      </c>
      <c r="BZ4" s="60" t="s">
        <v>107</v>
      </c>
      <c r="CA4" s="60" t="s">
        <v>110</v>
      </c>
      <c r="CB4" s="265" t="s">
        <v>114</v>
      </c>
      <c r="CC4" s="60" t="s">
        <v>115</v>
      </c>
      <c r="CD4" s="60" t="s">
        <v>119</v>
      </c>
      <c r="CE4" s="60" t="s">
        <v>134</v>
      </c>
      <c r="CF4" s="60" t="s">
        <v>227</v>
      </c>
      <c r="CG4" s="265" t="s">
        <v>229</v>
      </c>
      <c r="CH4" s="278" t="s">
        <v>234</v>
      </c>
      <c r="CI4" s="278" t="s">
        <v>237</v>
      </c>
      <c r="CJ4" s="131" t="s">
        <v>17</v>
      </c>
      <c r="CK4" s="154" t="s">
        <v>108</v>
      </c>
      <c r="CL4" s="59" t="s">
        <v>82</v>
      </c>
      <c r="CM4" s="59" t="s">
        <v>116</v>
      </c>
      <c r="CN4" s="59" t="s">
        <v>18</v>
      </c>
      <c r="CO4" s="59" t="s">
        <v>84</v>
      </c>
      <c r="CP4" s="60" t="s">
        <v>88</v>
      </c>
      <c r="CQ4" s="60" t="s">
        <v>107</v>
      </c>
      <c r="CR4" s="60" t="s">
        <v>110</v>
      </c>
      <c r="CS4" s="265" t="s">
        <v>114</v>
      </c>
      <c r="CT4" s="60" t="s">
        <v>115</v>
      </c>
      <c r="CU4" s="60" t="s">
        <v>119</v>
      </c>
      <c r="CV4" s="60" t="s">
        <v>134</v>
      </c>
      <c r="CW4" s="60" t="s">
        <v>227</v>
      </c>
      <c r="CX4" s="265" t="s">
        <v>229</v>
      </c>
      <c r="CY4" s="278" t="s">
        <v>234</v>
      </c>
      <c r="CZ4" s="278" t="s">
        <v>237</v>
      </c>
      <c r="DA4" s="131" t="s">
        <v>17</v>
      </c>
      <c r="DB4" s="154" t="s">
        <v>108</v>
      </c>
      <c r="DC4" s="59" t="s">
        <v>82</v>
      </c>
      <c r="DD4" s="59" t="s">
        <v>116</v>
      </c>
      <c r="DE4" s="59" t="s">
        <v>18</v>
      </c>
      <c r="DF4" s="59" t="s">
        <v>84</v>
      </c>
      <c r="DG4" s="60" t="s">
        <v>88</v>
      </c>
      <c r="DH4" s="60" t="s">
        <v>107</v>
      </c>
      <c r="DI4" s="60" t="s">
        <v>110</v>
      </c>
      <c r="DJ4" s="265" t="s">
        <v>114</v>
      </c>
      <c r="DK4" s="60" t="s">
        <v>115</v>
      </c>
      <c r="DL4" s="60" t="s">
        <v>119</v>
      </c>
      <c r="DM4" s="60" t="s">
        <v>134</v>
      </c>
      <c r="DN4" s="60" t="s">
        <v>227</v>
      </c>
      <c r="DO4" s="265" t="s">
        <v>229</v>
      </c>
      <c r="DP4" s="278" t="s">
        <v>234</v>
      </c>
      <c r="DQ4" s="278" t="s">
        <v>237</v>
      </c>
      <c r="DR4" s="131" t="s">
        <v>17</v>
      </c>
      <c r="DS4" s="154" t="s">
        <v>108</v>
      </c>
      <c r="DT4" s="59" t="s">
        <v>82</v>
      </c>
      <c r="DU4" s="59" t="s">
        <v>116</v>
      </c>
      <c r="DV4" s="59" t="s">
        <v>18</v>
      </c>
      <c r="DW4" s="59" t="s">
        <v>84</v>
      </c>
      <c r="DX4" s="60" t="s">
        <v>88</v>
      </c>
      <c r="DY4" s="60" t="s">
        <v>107</v>
      </c>
      <c r="DZ4" s="60" t="s">
        <v>110</v>
      </c>
      <c r="EA4" s="265" t="s">
        <v>114</v>
      </c>
      <c r="EB4" s="60" t="s">
        <v>115</v>
      </c>
      <c r="EC4" s="60" t="s">
        <v>119</v>
      </c>
      <c r="ED4" s="60" t="s">
        <v>134</v>
      </c>
      <c r="EE4" s="60" t="s">
        <v>227</v>
      </c>
      <c r="EF4" s="265" t="s">
        <v>229</v>
      </c>
      <c r="EG4" s="279" t="s">
        <v>234</v>
      </c>
      <c r="EH4" s="279" t="s">
        <v>237</v>
      </c>
      <c r="EI4" s="160" t="s">
        <v>222</v>
      </c>
      <c r="EJ4" s="141" t="s">
        <v>110</v>
      </c>
      <c r="EK4" s="265" t="s">
        <v>114</v>
      </c>
      <c r="EL4" s="141" t="s">
        <v>134</v>
      </c>
      <c r="EM4" s="141" t="s">
        <v>227</v>
      </c>
      <c r="EN4" s="265" t="s">
        <v>229</v>
      </c>
      <c r="EO4" s="280" t="s">
        <v>234</v>
      </c>
      <c r="EP4" s="280" t="s">
        <v>237</v>
      </c>
      <c r="EQ4" s="141"/>
      <c r="ER4" s="141"/>
      <c r="ET4" s="159" t="s">
        <v>223</v>
      </c>
      <c r="EU4" s="159" t="s">
        <v>201</v>
      </c>
      <c r="EX4" s="177" t="s">
        <v>107</v>
      </c>
      <c r="EY4" s="177" t="s">
        <v>110</v>
      </c>
      <c r="EZ4" s="273" t="s">
        <v>114</v>
      </c>
      <c r="FA4" s="269" t="s">
        <v>107</v>
      </c>
      <c r="FB4" s="177" t="s">
        <v>110</v>
      </c>
      <c r="FC4" s="273" t="s">
        <v>114</v>
      </c>
      <c r="FD4" s="269" t="s">
        <v>107</v>
      </c>
      <c r="FE4" s="177" t="s">
        <v>110</v>
      </c>
      <c r="FF4" s="273" t="s">
        <v>114</v>
      </c>
    </row>
    <row r="5" spans="1:162" s="52" customFormat="1" x14ac:dyDescent="0.2">
      <c r="A5" s="63" t="s">
        <v>135</v>
      </c>
      <c r="B5" s="64">
        <f>B6+B24+B39+B53+B64</f>
        <v>0</v>
      </c>
      <c r="C5" s="133">
        <f t="shared" ref="C5:CD5" si="0">C6+C24+C39+C53+C64</f>
        <v>40302</v>
      </c>
      <c r="D5" s="64">
        <f t="shared" si="0"/>
        <v>39825.5</v>
      </c>
      <c r="E5" s="64">
        <f t="shared" si="0"/>
        <v>39349</v>
      </c>
      <c r="F5" s="64">
        <f t="shared" si="0"/>
        <v>35913</v>
      </c>
      <c r="G5" s="64">
        <f t="shared" si="0"/>
        <v>39331</v>
      </c>
      <c r="H5" s="64">
        <f t="shared" si="0"/>
        <v>37586</v>
      </c>
      <c r="I5" s="64">
        <f t="shared" si="0"/>
        <v>39002</v>
      </c>
      <c r="J5" s="64">
        <f t="shared" si="0"/>
        <v>40209</v>
      </c>
      <c r="K5" s="64">
        <f t="shared" si="0"/>
        <v>43423</v>
      </c>
      <c r="L5" s="64">
        <f t="shared" si="0"/>
        <v>43440</v>
      </c>
      <c r="M5" s="64">
        <f t="shared" si="0"/>
        <v>43486</v>
      </c>
      <c r="N5" s="64">
        <f t="shared" si="0"/>
        <v>43696</v>
      </c>
      <c r="O5" s="64">
        <f t="shared" si="0"/>
        <v>44045</v>
      </c>
      <c r="P5" s="64">
        <f t="shared" ref="P5:R5" si="1">P6+P24+P39+P53+P64</f>
        <v>44049</v>
      </c>
      <c r="Q5" s="64">
        <f t="shared" si="1"/>
        <v>44403</v>
      </c>
      <c r="R5" s="64">
        <f t="shared" si="1"/>
        <v>46394</v>
      </c>
      <c r="S5" s="64">
        <f t="shared" ref="S5" si="2">S6+S24+S39+S53+S64</f>
        <v>46757</v>
      </c>
      <c r="T5" s="124">
        <f t="shared" si="0"/>
        <v>15376</v>
      </c>
      <c r="U5" s="116">
        <f t="shared" si="0"/>
        <v>15378</v>
      </c>
      <c r="V5" s="116">
        <f t="shared" si="0"/>
        <v>15380</v>
      </c>
      <c r="W5" s="116">
        <f t="shared" si="0"/>
        <v>15198</v>
      </c>
      <c r="X5" s="116">
        <f t="shared" si="0"/>
        <v>15424</v>
      </c>
      <c r="Y5" s="116">
        <f t="shared" si="0"/>
        <v>15286</v>
      </c>
      <c r="Z5" s="116">
        <f t="shared" si="0"/>
        <v>15034</v>
      </c>
      <c r="AA5" s="116">
        <f t="shared" si="0"/>
        <v>15442</v>
      </c>
      <c r="AB5" s="116">
        <f t="shared" si="0"/>
        <v>15461</v>
      </c>
      <c r="AC5" s="116">
        <f t="shared" si="0"/>
        <v>15455</v>
      </c>
      <c r="AD5" s="116">
        <f t="shared" si="0"/>
        <v>15730</v>
      </c>
      <c r="AE5" s="116">
        <f t="shared" si="0"/>
        <v>15646</v>
      </c>
      <c r="AF5" s="116">
        <f t="shared" si="0"/>
        <v>15987</v>
      </c>
      <c r="AG5" s="116">
        <f t="shared" ref="AG5:AH5" si="3">AG6+AG24+AG39+AG53+AG64</f>
        <v>16257</v>
      </c>
      <c r="AH5" s="116">
        <f t="shared" si="3"/>
        <v>16863</v>
      </c>
      <c r="AI5" s="116">
        <f>AI6+AI24+AI39+AI53+AI64</f>
        <v>16927</v>
      </c>
      <c r="AJ5" s="116">
        <f>AJ6+AJ24+AJ39+AJ53+AJ64</f>
        <v>17264</v>
      </c>
      <c r="AK5" s="124">
        <f t="shared" si="0"/>
        <v>3605</v>
      </c>
      <c r="AL5" s="116">
        <f t="shared" si="0"/>
        <v>3751</v>
      </c>
      <c r="AM5" s="116">
        <f t="shared" si="0"/>
        <v>3897</v>
      </c>
      <c r="AN5" s="116">
        <f t="shared" si="0"/>
        <v>3739</v>
      </c>
      <c r="AO5" s="116">
        <f t="shared" si="0"/>
        <v>4032</v>
      </c>
      <c r="AP5" s="116">
        <f t="shared" si="0"/>
        <v>4250</v>
      </c>
      <c r="AQ5" s="116">
        <f t="shared" si="0"/>
        <v>4344</v>
      </c>
      <c r="AR5" s="116">
        <f t="shared" si="0"/>
        <v>4335</v>
      </c>
      <c r="AS5" s="116">
        <f t="shared" si="0"/>
        <v>4454</v>
      </c>
      <c r="AT5" s="116">
        <f t="shared" si="0"/>
        <v>4389</v>
      </c>
      <c r="AU5" s="116">
        <f t="shared" si="0"/>
        <v>4596</v>
      </c>
      <c r="AV5" s="116">
        <f t="shared" si="0"/>
        <v>4795</v>
      </c>
      <c r="AW5" s="116">
        <f t="shared" si="0"/>
        <v>4918</v>
      </c>
      <c r="AX5" s="116">
        <f t="shared" ref="AX5:AZ5" si="4">AX6+AX24+AX39+AX53+AX64</f>
        <v>5062</v>
      </c>
      <c r="AY5" s="116">
        <f t="shared" si="4"/>
        <v>5071</v>
      </c>
      <c r="AZ5" s="116">
        <f t="shared" si="4"/>
        <v>5109</v>
      </c>
      <c r="BA5" s="116">
        <f t="shared" ref="BA5" si="5">BA6+BA24+BA39+BA53+BA64</f>
        <v>5111</v>
      </c>
      <c r="BB5" s="124">
        <f t="shared" si="0"/>
        <v>2799</v>
      </c>
      <c r="BC5" s="116">
        <f t="shared" si="0"/>
        <v>2883.5</v>
      </c>
      <c r="BD5" s="116">
        <f t="shared" si="0"/>
        <v>2968</v>
      </c>
      <c r="BE5" s="116">
        <f t="shared" si="0"/>
        <v>3573.1333333333337</v>
      </c>
      <c r="BF5" s="116">
        <f t="shared" si="0"/>
        <v>3735</v>
      </c>
      <c r="BG5" s="116">
        <f t="shared" si="0"/>
        <v>3752.5</v>
      </c>
      <c r="BH5" s="116">
        <f t="shared" si="0"/>
        <v>2718</v>
      </c>
      <c r="BI5" s="116">
        <f t="shared" si="0"/>
        <v>2730</v>
      </c>
      <c r="BJ5" s="116">
        <f t="shared" si="0"/>
        <v>2560</v>
      </c>
      <c r="BK5" s="116">
        <f t="shared" si="0"/>
        <v>2564</v>
      </c>
      <c r="BL5" s="116">
        <f t="shared" si="0"/>
        <v>2525</v>
      </c>
      <c r="BM5" s="116">
        <f t="shared" si="0"/>
        <v>2639</v>
      </c>
      <c r="BN5" s="116">
        <f t="shared" si="0"/>
        <v>2512</v>
      </c>
      <c r="BO5" s="116">
        <f t="shared" ref="BO5:BP5" si="6">BO6+BO24+BO39+BO53+BO64</f>
        <v>2601</v>
      </c>
      <c r="BP5" s="116">
        <f t="shared" si="6"/>
        <v>2694</v>
      </c>
      <c r="BQ5" s="116">
        <f t="shared" ref="BQ5:BR5" si="7">BQ6+BQ24+BQ39+BQ53+BQ64</f>
        <v>2496</v>
      </c>
      <c r="BR5" s="116">
        <f t="shared" si="7"/>
        <v>2148</v>
      </c>
      <c r="BS5" s="124">
        <f t="shared" si="0"/>
        <v>1627</v>
      </c>
      <c r="BT5" s="116">
        <f t="shared" si="0"/>
        <v>1740.5</v>
      </c>
      <c r="BU5" s="116">
        <f t="shared" si="0"/>
        <v>1854</v>
      </c>
      <c r="BV5" s="116">
        <f t="shared" si="0"/>
        <v>1798.4</v>
      </c>
      <c r="BW5" s="116">
        <f t="shared" si="0"/>
        <v>2110</v>
      </c>
      <c r="BX5" s="116">
        <f t="shared" si="0"/>
        <v>2236</v>
      </c>
      <c r="BY5" s="116">
        <f t="shared" si="0"/>
        <v>2529</v>
      </c>
      <c r="BZ5" s="116">
        <f t="shared" si="0"/>
        <v>2722</v>
      </c>
      <c r="CA5" s="116">
        <f t="shared" si="0"/>
        <v>2762</v>
      </c>
      <c r="CB5" s="116">
        <f t="shared" si="0"/>
        <v>2718</v>
      </c>
      <c r="CC5" s="116">
        <f t="shared" si="0"/>
        <v>2992</v>
      </c>
      <c r="CD5" s="116">
        <f t="shared" si="0"/>
        <v>3232</v>
      </c>
      <c r="CE5" s="116">
        <f t="shared" ref="CE5:ED5" si="8">CE6+CE24+CE39+CE53+CE64</f>
        <v>3665</v>
      </c>
      <c r="CF5" s="116">
        <f t="shared" ref="CF5:CG5" si="9">CF6+CF24+CF39+CF53+CF64</f>
        <v>3643</v>
      </c>
      <c r="CG5" s="116">
        <f t="shared" si="9"/>
        <v>4141</v>
      </c>
      <c r="CH5" s="116">
        <f t="shared" ref="CH5:CI5" si="10">CH6+CH24+CH39+CH53+CH64</f>
        <v>4336</v>
      </c>
      <c r="CI5" s="116">
        <f t="shared" si="10"/>
        <v>4691</v>
      </c>
      <c r="CJ5" s="124">
        <f t="shared" si="8"/>
        <v>1904</v>
      </c>
      <c r="CK5" s="116">
        <f t="shared" si="8"/>
        <v>2081.5</v>
      </c>
      <c r="CL5" s="116">
        <f t="shared" si="8"/>
        <v>2264</v>
      </c>
      <c r="CM5" s="116">
        <f t="shared" si="8"/>
        <v>2708</v>
      </c>
      <c r="CN5" s="116">
        <f t="shared" si="8"/>
        <v>3660</v>
      </c>
      <c r="CO5" s="116">
        <f t="shared" si="8"/>
        <v>5669</v>
      </c>
      <c r="CP5" s="116">
        <f t="shared" si="8"/>
        <v>7465</v>
      </c>
      <c r="CQ5" s="116">
        <f t="shared" si="8"/>
        <v>8221</v>
      </c>
      <c r="CR5" s="116">
        <f t="shared" si="8"/>
        <v>8885</v>
      </c>
      <c r="CS5" s="116">
        <f t="shared" si="8"/>
        <v>9292</v>
      </c>
      <c r="CT5" s="116">
        <f t="shared" si="8"/>
        <v>10439</v>
      </c>
      <c r="CU5" s="116">
        <f t="shared" si="8"/>
        <v>10932</v>
      </c>
      <c r="CV5" s="116">
        <f t="shared" si="8"/>
        <v>11273</v>
      </c>
      <c r="CW5" s="116">
        <f t="shared" ref="CW5:CY5" si="11">CW6+CW24+CW39+CW53+CW64</f>
        <v>11638</v>
      </c>
      <c r="CX5" s="116">
        <f t="shared" si="11"/>
        <v>12227</v>
      </c>
      <c r="CY5" s="116">
        <f t="shared" si="11"/>
        <v>12900</v>
      </c>
      <c r="CZ5" s="116">
        <f t="shared" ref="CZ5" si="12">CZ6+CZ24+CZ39+CZ53+CZ64</f>
        <v>13328</v>
      </c>
      <c r="DA5" s="124">
        <f t="shared" si="8"/>
        <v>1148</v>
      </c>
      <c r="DB5" s="116">
        <f t="shared" si="8"/>
        <v>1166.5</v>
      </c>
      <c r="DC5" s="116">
        <f t="shared" si="8"/>
        <v>1185</v>
      </c>
      <c r="DD5" s="116">
        <f t="shared" si="8"/>
        <v>1162.2</v>
      </c>
      <c r="DE5" s="116">
        <f t="shared" si="8"/>
        <v>1274</v>
      </c>
      <c r="DF5" s="116">
        <f t="shared" si="8"/>
        <v>1293</v>
      </c>
      <c r="DG5" s="116">
        <f t="shared" si="8"/>
        <v>1281</v>
      </c>
      <c r="DH5" s="116">
        <f t="shared" si="8"/>
        <v>1275</v>
      </c>
      <c r="DI5" s="116">
        <f t="shared" si="8"/>
        <v>1252</v>
      </c>
      <c r="DJ5" s="116">
        <f t="shared" si="8"/>
        <v>1198</v>
      </c>
      <c r="DK5" s="116">
        <f t="shared" si="8"/>
        <v>1311</v>
      </c>
      <c r="DL5" s="116">
        <f t="shared" si="8"/>
        <v>1304</v>
      </c>
      <c r="DM5" s="116">
        <f t="shared" si="8"/>
        <v>1338</v>
      </c>
      <c r="DN5" s="116">
        <f t="shared" ref="DN5:DO5" si="13">DN6+DN24+DN39+DN53+DN64</f>
        <v>1335</v>
      </c>
      <c r="DO5" s="116">
        <f t="shared" si="13"/>
        <v>1322</v>
      </c>
      <c r="DP5" s="116">
        <f t="shared" ref="DP5:DQ5" si="14">DP6+DP24+DP39+DP53+DP64</f>
        <v>1361</v>
      </c>
      <c r="DQ5" s="116">
        <f t="shared" si="14"/>
        <v>1521</v>
      </c>
      <c r="DR5" s="124">
        <f t="shared" si="8"/>
        <v>2057</v>
      </c>
      <c r="DS5" s="116">
        <f t="shared" si="8"/>
        <v>2102.5</v>
      </c>
      <c r="DT5" s="116">
        <f t="shared" si="8"/>
        <v>2148</v>
      </c>
      <c r="DU5" s="116">
        <f t="shared" si="8"/>
        <v>2188</v>
      </c>
      <c r="DV5" s="116">
        <f t="shared" si="8"/>
        <v>2193</v>
      </c>
      <c r="DW5" s="116">
        <f t="shared" si="8"/>
        <v>2251</v>
      </c>
      <c r="DX5" s="116">
        <f t="shared" si="8"/>
        <v>2354</v>
      </c>
      <c r="DY5" s="116">
        <f t="shared" si="8"/>
        <v>2228</v>
      </c>
      <c r="DZ5" s="116">
        <f t="shared" si="8"/>
        <v>2354</v>
      </c>
      <c r="EA5" s="116">
        <f t="shared" si="8"/>
        <v>2370</v>
      </c>
      <c r="EB5" s="116">
        <f t="shared" si="8"/>
        <v>2443</v>
      </c>
      <c r="EC5" s="116">
        <f t="shared" si="8"/>
        <v>2504</v>
      </c>
      <c r="ED5" s="116">
        <f t="shared" si="8"/>
        <v>2377</v>
      </c>
      <c r="EE5" s="116">
        <f t="shared" ref="EE5:EF5" si="15">EE6+EE24+EE39+EE53+EE64</f>
        <v>2478</v>
      </c>
      <c r="EF5" s="116">
        <f t="shared" si="15"/>
        <v>2564</v>
      </c>
      <c r="EG5" s="116">
        <f t="shared" ref="EG5:EH5" si="16">EG6+EG24+EG39+EG53+EG64</f>
        <v>2616</v>
      </c>
      <c r="EH5" s="116">
        <f t="shared" si="16"/>
        <v>2610</v>
      </c>
      <c r="EI5" s="124">
        <f t="shared" ref="EI5:EN5" si="17">EI6+EI24+EI39+EI53+EI64</f>
        <v>5879</v>
      </c>
      <c r="EJ5" s="116">
        <f t="shared" si="17"/>
        <v>6138</v>
      </c>
      <c r="EK5" s="116">
        <f t="shared" si="17"/>
        <v>6229</v>
      </c>
      <c r="EL5" s="116">
        <f t="shared" si="17"/>
        <v>8816</v>
      </c>
      <c r="EM5" s="116">
        <f t="shared" si="17"/>
        <v>12346</v>
      </c>
      <c r="EN5" s="116">
        <f t="shared" si="17"/>
        <v>13528</v>
      </c>
      <c r="EO5" s="116">
        <f t="shared" ref="EO5:EP5" si="18">EO6+EO24+EO39+EO53+EO64</f>
        <v>14587</v>
      </c>
      <c r="EP5" s="116">
        <f t="shared" si="18"/>
        <v>15478</v>
      </c>
      <c r="EQ5" s="261"/>
      <c r="ER5" s="261"/>
      <c r="ET5" s="155" t="s">
        <v>160</v>
      </c>
      <c r="EU5" s="156">
        <v>8</v>
      </c>
      <c r="EX5" s="64">
        <f t="shared" ref="EX5:FA5" si="19">EX6+EX24+EX39+EX53+EX64</f>
        <v>83041</v>
      </c>
      <c r="EY5" s="64">
        <f t="shared" ref="EY5:EZ5" si="20">EY6+EY24+EY39+EY53+EY64</f>
        <v>87289</v>
      </c>
      <c r="EZ5" s="64">
        <f t="shared" si="20"/>
        <v>87655</v>
      </c>
      <c r="FA5" s="133">
        <f t="shared" si="19"/>
        <v>77162</v>
      </c>
      <c r="FB5" s="64">
        <f>FB6+FB24+FB39+FB53+FB64</f>
        <v>81151</v>
      </c>
      <c r="FC5" s="64">
        <f>FC6+FC24+FC39+FC53+FC64</f>
        <v>81426</v>
      </c>
      <c r="FD5" s="133">
        <f t="shared" ref="FD5" si="21">FD6+FD24+FD39+FD53+FD64</f>
        <v>5879</v>
      </c>
      <c r="FE5" s="64">
        <f t="shared" ref="FE5:FF5" si="22">FE6+FE24+FE39+FE53+FE64</f>
        <v>6138</v>
      </c>
      <c r="FF5" s="64">
        <f t="shared" si="22"/>
        <v>6229</v>
      </c>
    </row>
    <row r="6" spans="1:162" s="52" customFormat="1" x14ac:dyDescent="0.2">
      <c r="A6" s="65" t="s">
        <v>43</v>
      </c>
      <c r="B6" s="66">
        <f>SUM(B8:B23)</f>
        <v>0</v>
      </c>
      <c r="C6" s="134">
        <f t="shared" ref="C6:CD6" si="23">SUM(C8:C23)</f>
        <v>11257</v>
      </c>
      <c r="D6" s="66">
        <f t="shared" si="23"/>
        <v>11084</v>
      </c>
      <c r="E6" s="66">
        <f t="shared" si="23"/>
        <v>10911</v>
      </c>
      <c r="F6" s="66">
        <f t="shared" si="23"/>
        <v>10774</v>
      </c>
      <c r="G6" s="66">
        <f t="shared" si="23"/>
        <v>11128</v>
      </c>
      <c r="H6" s="66">
        <f t="shared" si="23"/>
        <v>10998</v>
      </c>
      <c r="I6" s="66">
        <f t="shared" si="23"/>
        <v>11122</v>
      </c>
      <c r="J6" s="66">
        <f t="shared" si="23"/>
        <v>11543</v>
      </c>
      <c r="K6" s="66">
        <f t="shared" si="23"/>
        <v>12126</v>
      </c>
      <c r="L6" s="66">
        <f t="shared" si="23"/>
        <v>12494</v>
      </c>
      <c r="M6" s="66">
        <f t="shared" si="23"/>
        <v>12497</v>
      </c>
      <c r="N6" s="66">
        <f t="shared" si="23"/>
        <v>13034</v>
      </c>
      <c r="O6" s="66">
        <f t="shared" si="23"/>
        <v>13028</v>
      </c>
      <c r="P6" s="66">
        <f t="shared" ref="P6:R6" si="24">SUM(P8:P23)</f>
        <v>13415</v>
      </c>
      <c r="Q6" s="66">
        <f t="shared" si="24"/>
        <v>13384</v>
      </c>
      <c r="R6" s="66">
        <f t="shared" si="24"/>
        <v>14320</v>
      </c>
      <c r="S6" s="66">
        <f t="shared" ref="S6" si="25">SUM(S8:S23)</f>
        <v>14418</v>
      </c>
      <c r="T6" s="125">
        <f t="shared" si="23"/>
        <v>4670</v>
      </c>
      <c r="U6" s="117">
        <f t="shared" si="23"/>
        <v>4745</v>
      </c>
      <c r="V6" s="117">
        <f t="shared" si="23"/>
        <v>4820</v>
      </c>
      <c r="W6" s="117">
        <f t="shared" si="23"/>
        <v>4891</v>
      </c>
      <c r="X6" s="117">
        <f t="shared" si="23"/>
        <v>4915</v>
      </c>
      <c r="Y6" s="117">
        <f t="shared" si="23"/>
        <v>4860</v>
      </c>
      <c r="Z6" s="117">
        <f t="shared" si="23"/>
        <v>4766</v>
      </c>
      <c r="AA6" s="117">
        <f t="shared" si="23"/>
        <v>4985</v>
      </c>
      <c r="AB6" s="117">
        <f t="shared" si="23"/>
        <v>4948</v>
      </c>
      <c r="AC6" s="117">
        <f t="shared" si="23"/>
        <v>4861</v>
      </c>
      <c r="AD6" s="117">
        <f t="shared" si="23"/>
        <v>5086</v>
      </c>
      <c r="AE6" s="117">
        <f t="shared" si="23"/>
        <v>5089</v>
      </c>
      <c r="AF6" s="117">
        <f t="shared" si="23"/>
        <v>5178</v>
      </c>
      <c r="AG6" s="117">
        <f t="shared" ref="AG6:AI6" si="26">SUM(AG8:AG23)</f>
        <v>5263</v>
      </c>
      <c r="AH6" s="117">
        <f t="shared" si="26"/>
        <v>5488</v>
      </c>
      <c r="AI6" s="117">
        <f t="shared" si="26"/>
        <v>5582</v>
      </c>
      <c r="AJ6" s="117">
        <f t="shared" ref="AJ6" si="27">SUM(AJ8:AJ23)</f>
        <v>5975</v>
      </c>
      <c r="AK6" s="125">
        <f t="shared" si="23"/>
        <v>991</v>
      </c>
      <c r="AL6" s="117">
        <f t="shared" si="23"/>
        <v>1033.5</v>
      </c>
      <c r="AM6" s="117">
        <f t="shared" si="23"/>
        <v>1076</v>
      </c>
      <c r="AN6" s="117">
        <f t="shared" si="23"/>
        <v>1071</v>
      </c>
      <c r="AO6" s="117">
        <f t="shared" si="23"/>
        <v>1127</v>
      </c>
      <c r="AP6" s="117">
        <f t="shared" si="23"/>
        <v>1153</v>
      </c>
      <c r="AQ6" s="117">
        <f t="shared" si="23"/>
        <v>1230</v>
      </c>
      <c r="AR6" s="117">
        <f t="shared" si="23"/>
        <v>1193</v>
      </c>
      <c r="AS6" s="117">
        <f t="shared" si="23"/>
        <v>1256</v>
      </c>
      <c r="AT6" s="117">
        <f t="shared" si="23"/>
        <v>1245</v>
      </c>
      <c r="AU6" s="117">
        <f t="shared" si="23"/>
        <v>1267</v>
      </c>
      <c r="AV6" s="117">
        <f t="shared" si="23"/>
        <v>1270</v>
      </c>
      <c r="AW6" s="117">
        <f t="shared" si="23"/>
        <v>1377</v>
      </c>
      <c r="AX6" s="117">
        <f t="shared" ref="AX6:AZ6" si="28">SUM(AX8:AX23)</f>
        <v>1415</v>
      </c>
      <c r="AY6" s="117">
        <f t="shared" si="28"/>
        <v>1436</v>
      </c>
      <c r="AZ6" s="117">
        <f t="shared" si="28"/>
        <v>1441</v>
      </c>
      <c r="BA6" s="117">
        <f t="shared" ref="BA6" si="29">SUM(BA8:BA23)</f>
        <v>1454</v>
      </c>
      <c r="BB6" s="125">
        <f t="shared" si="23"/>
        <v>732</v>
      </c>
      <c r="BC6" s="117">
        <f t="shared" si="23"/>
        <v>818.5</v>
      </c>
      <c r="BD6" s="117">
        <f t="shared" si="23"/>
        <v>905</v>
      </c>
      <c r="BE6" s="117">
        <f t="shared" si="23"/>
        <v>1218.1333333333334</v>
      </c>
      <c r="BF6" s="117">
        <f t="shared" si="23"/>
        <v>1225</v>
      </c>
      <c r="BG6" s="117">
        <f t="shared" si="23"/>
        <v>1276.5</v>
      </c>
      <c r="BH6" s="117">
        <f t="shared" si="23"/>
        <v>706</v>
      </c>
      <c r="BI6" s="117">
        <f t="shared" si="23"/>
        <v>761</v>
      </c>
      <c r="BJ6" s="117">
        <f t="shared" si="23"/>
        <v>651</v>
      </c>
      <c r="BK6" s="117">
        <f t="shared" si="23"/>
        <v>620</v>
      </c>
      <c r="BL6" s="117">
        <f t="shared" si="23"/>
        <v>610</v>
      </c>
      <c r="BM6" s="117">
        <f t="shared" si="23"/>
        <v>598</v>
      </c>
      <c r="BN6" s="117">
        <f t="shared" si="23"/>
        <v>677</v>
      </c>
      <c r="BO6" s="117">
        <f t="shared" ref="BO6:BP6" si="30">SUM(BO8:BO23)</f>
        <v>692</v>
      </c>
      <c r="BP6" s="117">
        <f t="shared" si="30"/>
        <v>679</v>
      </c>
      <c r="BQ6" s="117">
        <f t="shared" ref="BQ6:BR6" si="31">SUM(BQ8:BQ23)</f>
        <v>630</v>
      </c>
      <c r="BR6" s="117">
        <f t="shared" si="31"/>
        <v>466</v>
      </c>
      <c r="BS6" s="125">
        <f t="shared" si="23"/>
        <v>323</v>
      </c>
      <c r="BT6" s="117">
        <f t="shared" si="23"/>
        <v>352.5</v>
      </c>
      <c r="BU6" s="117">
        <f t="shared" si="23"/>
        <v>382</v>
      </c>
      <c r="BV6" s="117">
        <f t="shared" si="23"/>
        <v>349.4</v>
      </c>
      <c r="BW6" s="117">
        <f t="shared" si="23"/>
        <v>393</v>
      </c>
      <c r="BX6" s="117">
        <f t="shared" si="23"/>
        <v>348</v>
      </c>
      <c r="BY6" s="117">
        <f t="shared" si="23"/>
        <v>418</v>
      </c>
      <c r="BZ6" s="117">
        <f t="shared" si="23"/>
        <v>507</v>
      </c>
      <c r="CA6" s="117">
        <f t="shared" si="23"/>
        <v>521</v>
      </c>
      <c r="CB6" s="117">
        <f t="shared" si="23"/>
        <v>498</v>
      </c>
      <c r="CC6" s="117">
        <f t="shared" si="23"/>
        <v>675</v>
      </c>
      <c r="CD6" s="117">
        <f t="shared" si="23"/>
        <v>646</v>
      </c>
      <c r="CE6" s="117">
        <f t="shared" ref="CE6:ED6" si="32">SUM(CE8:CE23)</f>
        <v>766</v>
      </c>
      <c r="CF6" s="117">
        <f t="shared" ref="CF6:CG6" si="33">SUM(CF8:CF23)</f>
        <v>806</v>
      </c>
      <c r="CG6" s="117">
        <f t="shared" si="33"/>
        <v>1001</v>
      </c>
      <c r="CH6" s="117">
        <f t="shared" ref="CH6:CI6" si="34">SUM(CH8:CH23)</f>
        <v>1018</v>
      </c>
      <c r="CI6" s="117">
        <f t="shared" si="34"/>
        <v>1071</v>
      </c>
      <c r="CJ6" s="125">
        <f t="shared" si="32"/>
        <v>699</v>
      </c>
      <c r="CK6" s="117">
        <f t="shared" si="32"/>
        <v>820</v>
      </c>
      <c r="CL6" s="117">
        <f t="shared" si="32"/>
        <v>946</v>
      </c>
      <c r="CM6" s="117">
        <f t="shared" si="32"/>
        <v>1245</v>
      </c>
      <c r="CN6" s="117">
        <f t="shared" si="32"/>
        <v>1622</v>
      </c>
      <c r="CO6" s="117">
        <f t="shared" si="32"/>
        <v>2276</v>
      </c>
      <c r="CP6" s="117">
        <f t="shared" si="32"/>
        <v>2735</v>
      </c>
      <c r="CQ6" s="117">
        <f t="shared" si="32"/>
        <v>2887</v>
      </c>
      <c r="CR6" s="117">
        <f t="shared" si="32"/>
        <v>3165</v>
      </c>
      <c r="CS6" s="117">
        <f t="shared" si="32"/>
        <v>3187</v>
      </c>
      <c r="CT6" s="117">
        <f t="shared" si="32"/>
        <v>3663</v>
      </c>
      <c r="CU6" s="117">
        <f t="shared" si="32"/>
        <v>3745</v>
      </c>
      <c r="CV6" s="117">
        <f t="shared" si="32"/>
        <v>3786</v>
      </c>
      <c r="CW6" s="117">
        <f t="shared" ref="CW6:CX6" si="35">SUM(CW8:CW23)</f>
        <v>4190</v>
      </c>
      <c r="CX6" s="117">
        <f t="shared" si="35"/>
        <v>4314</v>
      </c>
      <c r="CY6" s="117">
        <f t="shared" ref="CY6:CZ6" si="36">SUM(CY8:CY23)</f>
        <v>4535</v>
      </c>
      <c r="CZ6" s="117">
        <f t="shared" si="36"/>
        <v>4636</v>
      </c>
      <c r="DA6" s="125">
        <f t="shared" si="32"/>
        <v>258</v>
      </c>
      <c r="DB6" s="117">
        <f t="shared" si="32"/>
        <v>279</v>
      </c>
      <c r="DC6" s="117">
        <f t="shared" si="32"/>
        <v>300</v>
      </c>
      <c r="DD6" s="117">
        <f t="shared" si="32"/>
        <v>349</v>
      </c>
      <c r="DE6" s="117">
        <f t="shared" si="32"/>
        <v>367</v>
      </c>
      <c r="DF6" s="117">
        <f t="shared" si="32"/>
        <v>386</v>
      </c>
      <c r="DG6" s="117">
        <f t="shared" si="32"/>
        <v>361</v>
      </c>
      <c r="DH6" s="117">
        <f t="shared" si="32"/>
        <v>363</v>
      </c>
      <c r="DI6" s="117">
        <f t="shared" si="32"/>
        <v>344</v>
      </c>
      <c r="DJ6" s="117">
        <f t="shared" si="32"/>
        <v>361</v>
      </c>
      <c r="DK6" s="117">
        <f t="shared" si="32"/>
        <v>368</v>
      </c>
      <c r="DL6" s="117">
        <f t="shared" si="32"/>
        <v>374</v>
      </c>
      <c r="DM6" s="117">
        <f t="shared" si="32"/>
        <v>378</v>
      </c>
      <c r="DN6" s="117">
        <f t="shared" ref="DN6:DO6" si="37">SUM(DN8:DN23)</f>
        <v>395</v>
      </c>
      <c r="DO6" s="117">
        <f t="shared" si="37"/>
        <v>390</v>
      </c>
      <c r="DP6" s="117">
        <f t="shared" ref="DP6:DQ6" si="38">SUM(DP8:DP23)</f>
        <v>393</v>
      </c>
      <c r="DQ6" s="117">
        <f t="shared" si="38"/>
        <v>447</v>
      </c>
      <c r="DR6" s="125">
        <f t="shared" si="32"/>
        <v>762</v>
      </c>
      <c r="DS6" s="117">
        <f t="shared" si="32"/>
        <v>774.5</v>
      </c>
      <c r="DT6" s="117">
        <f t="shared" si="32"/>
        <v>787</v>
      </c>
      <c r="DU6" s="117">
        <f t="shared" si="32"/>
        <v>813</v>
      </c>
      <c r="DV6" s="117">
        <f t="shared" si="32"/>
        <v>813</v>
      </c>
      <c r="DW6" s="117">
        <f t="shared" si="32"/>
        <v>843</v>
      </c>
      <c r="DX6" s="117">
        <f t="shared" si="32"/>
        <v>875</v>
      </c>
      <c r="DY6" s="117">
        <f t="shared" si="32"/>
        <v>889</v>
      </c>
      <c r="DZ6" s="117">
        <f t="shared" si="32"/>
        <v>872</v>
      </c>
      <c r="EA6" s="117">
        <f t="shared" si="32"/>
        <v>894</v>
      </c>
      <c r="EB6" s="117">
        <f t="shared" si="32"/>
        <v>914</v>
      </c>
      <c r="EC6" s="117">
        <f t="shared" si="32"/>
        <v>931</v>
      </c>
      <c r="ED6" s="117">
        <f t="shared" si="32"/>
        <v>927</v>
      </c>
      <c r="EE6" s="117">
        <f t="shared" ref="EE6:EF6" si="39">SUM(EE8:EE23)</f>
        <v>948</v>
      </c>
      <c r="EF6" s="117">
        <f t="shared" si="39"/>
        <v>933</v>
      </c>
      <c r="EG6" s="117">
        <f t="shared" ref="EG6:EH6" si="40">SUM(EG8:EG23)</f>
        <v>1000</v>
      </c>
      <c r="EH6" s="117">
        <f t="shared" si="40"/>
        <v>963</v>
      </c>
      <c r="EI6" s="125">
        <f t="shared" ref="EI6:EN6" si="41">SUM(EI8:EI23)</f>
        <v>1780</v>
      </c>
      <c r="EJ6" s="117">
        <f t="shared" si="41"/>
        <v>1872</v>
      </c>
      <c r="EK6" s="117">
        <f t="shared" si="41"/>
        <v>2055</v>
      </c>
      <c r="EL6" s="117">
        <f t="shared" si="41"/>
        <v>2672</v>
      </c>
      <c r="EM6" s="117">
        <f t="shared" si="41"/>
        <v>3475</v>
      </c>
      <c r="EN6" s="117">
        <f t="shared" si="41"/>
        <v>3891</v>
      </c>
      <c r="EO6" s="117">
        <f t="shared" ref="EO6:EP6" si="42">SUM(EO8:EO23)</f>
        <v>4484</v>
      </c>
      <c r="EP6" s="117">
        <f t="shared" si="42"/>
        <v>4055</v>
      </c>
      <c r="EQ6" s="142"/>
      <c r="ER6" s="142"/>
      <c r="ET6" s="155" t="s">
        <v>161</v>
      </c>
      <c r="EU6" s="156">
        <v>17</v>
      </c>
      <c r="EX6" s="66">
        <f t="shared" ref="EX6:FA6" si="43">SUM(EX8:EX23)</f>
        <v>24908</v>
      </c>
      <c r="EY6" s="66">
        <f t="shared" ref="EY6:EZ6" si="44">SUM(EY8:EY23)</f>
        <v>25755</v>
      </c>
      <c r="EZ6" s="66">
        <f t="shared" si="44"/>
        <v>26215</v>
      </c>
      <c r="FA6" s="134">
        <f t="shared" si="43"/>
        <v>23128</v>
      </c>
      <c r="FB6" s="66">
        <f t="shared" ref="FB6" si="45">SUM(FB8:FB23)</f>
        <v>23883</v>
      </c>
      <c r="FC6" s="66">
        <f t="shared" ref="FC6" si="46">SUM(FC8:FC23)</f>
        <v>24160</v>
      </c>
      <c r="FD6" s="134">
        <f t="shared" ref="FD6" si="47">SUM(FD8:FD23)</f>
        <v>1780</v>
      </c>
      <c r="FE6" s="66">
        <f t="shared" ref="FE6:FF6" si="48">SUM(FE8:FE23)</f>
        <v>1872</v>
      </c>
      <c r="FF6" s="66">
        <f t="shared" si="48"/>
        <v>2055</v>
      </c>
    </row>
    <row r="7" spans="1:162" s="52" customFormat="1" x14ac:dyDescent="0.2">
      <c r="A7" s="67" t="s">
        <v>136</v>
      </c>
      <c r="B7" s="68" t="e">
        <f>(B6/B5)*100</f>
        <v>#DIV/0!</v>
      </c>
      <c r="C7" s="135">
        <f t="shared" ref="C7:CD7" si="49">(C6/C5)*100</f>
        <v>27.931616296957966</v>
      </c>
      <c r="D7" s="68">
        <f t="shared" si="49"/>
        <v>27.831414545956733</v>
      </c>
      <c r="E7" s="68">
        <f t="shared" si="49"/>
        <v>27.728785992020129</v>
      </c>
      <c r="F7" s="68">
        <f t="shared" si="49"/>
        <v>30.0002784507003</v>
      </c>
      <c r="G7" s="68">
        <f t="shared" si="49"/>
        <v>28.293203834125752</v>
      </c>
      <c r="H7" s="68">
        <f t="shared" si="49"/>
        <v>29.260895014100996</v>
      </c>
      <c r="I7" s="68">
        <f t="shared" si="49"/>
        <v>28.516486334034152</v>
      </c>
      <c r="J7" s="68">
        <f t="shared" si="49"/>
        <v>28.707503295282148</v>
      </c>
      <c r="K7" s="68">
        <f t="shared" si="49"/>
        <v>27.925293047463324</v>
      </c>
      <c r="L7" s="68">
        <f t="shared" si="49"/>
        <v>28.761510128913443</v>
      </c>
      <c r="M7" s="68">
        <f t="shared" si="49"/>
        <v>28.737984638734304</v>
      </c>
      <c r="N7" s="68">
        <f t="shared" si="49"/>
        <v>29.828817283046504</v>
      </c>
      <c r="O7" s="68">
        <f t="shared" si="49"/>
        <v>29.578839822908385</v>
      </c>
      <c r="P7" s="68">
        <f t="shared" ref="P7:R7" si="50">(P6/P5)*100</f>
        <v>30.454720879021092</v>
      </c>
      <c r="Q7" s="68">
        <f t="shared" si="50"/>
        <v>30.142107515257976</v>
      </c>
      <c r="R7" s="68">
        <f t="shared" si="50"/>
        <v>30.866060266413758</v>
      </c>
      <c r="S7" s="68">
        <f t="shared" ref="S7" si="51">(S6/S5)*100</f>
        <v>30.836024552473429</v>
      </c>
      <c r="T7" s="126">
        <f t="shared" si="49"/>
        <v>30.37200832466181</v>
      </c>
      <c r="U7" s="118">
        <f t="shared" si="49"/>
        <v>30.855767980231501</v>
      </c>
      <c r="V7" s="118">
        <f t="shared" si="49"/>
        <v>31.339401820546165</v>
      </c>
      <c r="W7" s="118">
        <f t="shared" si="49"/>
        <v>32.18186603500461</v>
      </c>
      <c r="X7" s="118">
        <f t="shared" si="49"/>
        <v>31.865923236514522</v>
      </c>
      <c r="Y7" s="118">
        <f t="shared" si="49"/>
        <v>31.793798246761746</v>
      </c>
      <c r="Z7" s="118">
        <f t="shared" si="49"/>
        <v>31.701476652920046</v>
      </c>
      <c r="AA7" s="118">
        <f t="shared" si="49"/>
        <v>32.282087812459523</v>
      </c>
      <c r="AB7" s="118">
        <f t="shared" si="49"/>
        <v>32.00310458573184</v>
      </c>
      <c r="AC7" s="118">
        <f t="shared" si="49"/>
        <v>31.452604335166612</v>
      </c>
      <c r="AD7" s="118">
        <f t="shared" si="49"/>
        <v>32.333121424030516</v>
      </c>
      <c r="AE7" s="118">
        <f t="shared" si="49"/>
        <v>32.525885210277387</v>
      </c>
      <c r="AF7" s="118">
        <f t="shared" si="49"/>
        <v>32.388815912929253</v>
      </c>
      <c r="AG7" s="118">
        <f t="shared" ref="AG7:AI7" si="52">(AG6/AG5)*100</f>
        <v>32.373746693731931</v>
      </c>
      <c r="AH7" s="118">
        <f t="shared" si="52"/>
        <v>32.544624325446243</v>
      </c>
      <c r="AI7" s="118">
        <f t="shared" si="52"/>
        <v>32.976900809357829</v>
      </c>
      <c r="AJ7" s="118">
        <f t="shared" ref="AJ7" si="53">(AJ6/AJ5)*100</f>
        <v>34.609592215013905</v>
      </c>
      <c r="AK7" s="126">
        <f t="shared" si="49"/>
        <v>27.489597780859913</v>
      </c>
      <c r="AL7" s="118">
        <f t="shared" si="49"/>
        <v>27.552652625966406</v>
      </c>
      <c r="AM7" s="118">
        <f t="shared" si="49"/>
        <v>27.610982807287659</v>
      </c>
      <c r="AN7" s="118">
        <f t="shared" si="49"/>
        <v>28.644022465899972</v>
      </c>
      <c r="AO7" s="118">
        <f t="shared" si="49"/>
        <v>27.951388888888889</v>
      </c>
      <c r="AP7" s="118">
        <f t="shared" si="49"/>
        <v>27.129411764705878</v>
      </c>
      <c r="AQ7" s="118">
        <f t="shared" si="49"/>
        <v>28.314917127071826</v>
      </c>
      <c r="AR7" s="118">
        <f t="shared" si="49"/>
        <v>27.520184544405996</v>
      </c>
      <c r="AS7" s="118">
        <f t="shared" si="49"/>
        <v>28.19937135159407</v>
      </c>
      <c r="AT7" s="118">
        <f t="shared" si="49"/>
        <v>28.36637047163363</v>
      </c>
      <c r="AU7" s="118">
        <f t="shared" si="49"/>
        <v>27.567449956483898</v>
      </c>
      <c r="AV7" s="118">
        <f t="shared" si="49"/>
        <v>26.485922836287802</v>
      </c>
      <c r="AW7" s="118">
        <f t="shared" si="49"/>
        <v>27.999186661244408</v>
      </c>
      <c r="AX7" s="118">
        <f t="shared" ref="AX7:AZ7" si="54">(AX6/AX5)*100</f>
        <v>27.953378111418413</v>
      </c>
      <c r="AY7" s="118">
        <f t="shared" si="54"/>
        <v>28.317886018536775</v>
      </c>
      <c r="AZ7" s="118">
        <f t="shared" si="54"/>
        <v>28.205128205128204</v>
      </c>
      <c r="BA7" s="118">
        <f t="shared" ref="BA7" si="55">(BA6/BA5)*100</f>
        <v>28.448444531402856</v>
      </c>
      <c r="BB7" s="126">
        <f t="shared" si="49"/>
        <v>26.152197213290464</v>
      </c>
      <c r="BC7" s="118">
        <f t="shared" si="49"/>
        <v>28.385642448413385</v>
      </c>
      <c r="BD7" s="118">
        <f t="shared" si="49"/>
        <v>30.491913746630729</v>
      </c>
      <c r="BE7" s="118">
        <f t="shared" si="49"/>
        <v>34.091460342929643</v>
      </c>
      <c r="BF7" s="118">
        <f t="shared" si="49"/>
        <v>32.797858099062921</v>
      </c>
      <c r="BG7" s="118">
        <f t="shared" si="49"/>
        <v>34.017321785476348</v>
      </c>
      <c r="BH7" s="118">
        <f t="shared" si="49"/>
        <v>25.974981604120678</v>
      </c>
      <c r="BI7" s="118">
        <f t="shared" si="49"/>
        <v>27.875457875457876</v>
      </c>
      <c r="BJ7" s="118">
        <f t="shared" si="49"/>
        <v>25.429687499999996</v>
      </c>
      <c r="BK7" s="118">
        <f t="shared" si="49"/>
        <v>24.180967238689547</v>
      </c>
      <c r="BL7" s="118">
        <f t="shared" si="49"/>
        <v>24.158415841584159</v>
      </c>
      <c r="BM7" s="118">
        <f t="shared" si="49"/>
        <v>22.660098522167488</v>
      </c>
      <c r="BN7" s="118">
        <f t="shared" si="49"/>
        <v>26.95063694267516</v>
      </c>
      <c r="BO7" s="118">
        <f t="shared" ref="BO7:BP7" si="56">(BO6/BO5)*100</f>
        <v>26.605151864667437</v>
      </c>
      <c r="BP7" s="118">
        <f t="shared" si="56"/>
        <v>25.204157386785447</v>
      </c>
      <c r="BQ7" s="118">
        <f t="shared" ref="BQ7:BR7" si="57">(BQ6/BQ5)*100</f>
        <v>25.240384615384613</v>
      </c>
      <c r="BR7" s="118">
        <f t="shared" si="57"/>
        <v>21.694599627560521</v>
      </c>
      <c r="BS7" s="126">
        <f t="shared" si="49"/>
        <v>19.852489244007376</v>
      </c>
      <c r="BT7" s="118">
        <f t="shared" si="49"/>
        <v>20.252800919276069</v>
      </c>
      <c r="BU7" s="118">
        <f t="shared" si="49"/>
        <v>20.604099244875947</v>
      </c>
      <c r="BV7" s="118">
        <f t="shared" si="49"/>
        <v>19.428380782918147</v>
      </c>
      <c r="BW7" s="118">
        <f t="shared" si="49"/>
        <v>18.625592417061611</v>
      </c>
      <c r="BX7" s="118">
        <f t="shared" si="49"/>
        <v>15.563506261180679</v>
      </c>
      <c r="BY7" s="118">
        <f t="shared" si="49"/>
        <v>16.528272044286279</v>
      </c>
      <c r="BZ7" s="118">
        <f t="shared" si="49"/>
        <v>18.626010286554003</v>
      </c>
      <c r="CA7" s="118">
        <f t="shared" si="49"/>
        <v>18.86314265025344</v>
      </c>
      <c r="CB7" s="118">
        <f t="shared" si="49"/>
        <v>18.322295805739515</v>
      </c>
      <c r="CC7" s="118">
        <f t="shared" si="49"/>
        <v>22.560160427807489</v>
      </c>
      <c r="CD7" s="118">
        <f t="shared" si="49"/>
        <v>19.987623762376238</v>
      </c>
      <c r="CE7" s="118">
        <f t="shared" ref="CE7:ED7" si="58">(CE6/CE5)*100</f>
        <v>20.900409276944064</v>
      </c>
      <c r="CF7" s="118">
        <f t="shared" ref="CF7:CG7" si="59">(CF6/CF5)*100</f>
        <v>22.124622563821024</v>
      </c>
      <c r="CG7" s="118">
        <f t="shared" si="59"/>
        <v>24.172905095387588</v>
      </c>
      <c r="CH7" s="118">
        <f t="shared" ref="CH7:CI7" si="60">(CH6/CH5)*100</f>
        <v>23.477859778597786</v>
      </c>
      <c r="CI7" s="118">
        <f t="shared" si="60"/>
        <v>22.830952888509913</v>
      </c>
      <c r="CJ7" s="126">
        <f t="shared" si="58"/>
        <v>36.712184873949575</v>
      </c>
      <c r="CK7" s="118">
        <f t="shared" si="58"/>
        <v>39.394667307230364</v>
      </c>
      <c r="CL7" s="118">
        <f t="shared" si="58"/>
        <v>41.784452296819794</v>
      </c>
      <c r="CM7" s="118">
        <f t="shared" si="58"/>
        <v>45.974889217134418</v>
      </c>
      <c r="CN7" s="118">
        <f t="shared" si="58"/>
        <v>44.31693989071038</v>
      </c>
      <c r="CO7" s="118">
        <f t="shared" si="58"/>
        <v>40.148174281178342</v>
      </c>
      <c r="CP7" s="118">
        <f t="shared" si="58"/>
        <v>36.637642330877426</v>
      </c>
      <c r="CQ7" s="118">
        <f t="shared" si="58"/>
        <v>35.11738231358715</v>
      </c>
      <c r="CR7" s="118">
        <f t="shared" si="58"/>
        <v>35.621834552616768</v>
      </c>
      <c r="CS7" s="118">
        <f t="shared" si="58"/>
        <v>34.298321136461475</v>
      </c>
      <c r="CT7" s="118">
        <f t="shared" si="58"/>
        <v>35.089567966280292</v>
      </c>
      <c r="CU7" s="118">
        <f t="shared" si="58"/>
        <v>34.257226491035489</v>
      </c>
      <c r="CV7" s="118">
        <f t="shared" si="58"/>
        <v>33.584671338596642</v>
      </c>
      <c r="CW7" s="118">
        <f t="shared" ref="CW7:CX7" si="61">(CW6/CW5)*100</f>
        <v>36.002749613335624</v>
      </c>
      <c r="CX7" s="118">
        <f t="shared" si="61"/>
        <v>35.282571358468964</v>
      </c>
      <c r="CY7" s="118">
        <f t="shared" ref="CY7:CZ7" si="62">(CY6/CY5)*100</f>
        <v>35.155038759689923</v>
      </c>
      <c r="CZ7" s="118">
        <f t="shared" si="62"/>
        <v>34.783913565426175</v>
      </c>
      <c r="DA7" s="126">
        <f t="shared" si="58"/>
        <v>22.473867595818817</v>
      </c>
      <c r="DB7" s="118">
        <f t="shared" si="58"/>
        <v>23.917702528932704</v>
      </c>
      <c r="DC7" s="118">
        <f t="shared" si="58"/>
        <v>25.316455696202532</v>
      </c>
      <c r="DD7" s="118">
        <f t="shared" si="58"/>
        <v>30.029254861469624</v>
      </c>
      <c r="DE7" s="118">
        <f t="shared" si="58"/>
        <v>28.80690737833595</v>
      </c>
      <c r="DF7" s="118">
        <f t="shared" si="58"/>
        <v>29.853054911059552</v>
      </c>
      <c r="DG7" s="118">
        <f t="shared" si="58"/>
        <v>28.18110850897736</v>
      </c>
      <c r="DH7" s="118">
        <f t="shared" si="58"/>
        <v>28.47058823529412</v>
      </c>
      <c r="DI7" s="118">
        <f t="shared" si="58"/>
        <v>27.476038338658149</v>
      </c>
      <c r="DJ7" s="118">
        <f t="shared" si="58"/>
        <v>30.133555926544243</v>
      </c>
      <c r="DK7" s="118">
        <f t="shared" si="58"/>
        <v>28.07017543859649</v>
      </c>
      <c r="DL7" s="118">
        <f t="shared" si="58"/>
        <v>28.680981595092025</v>
      </c>
      <c r="DM7" s="118">
        <f t="shared" si="58"/>
        <v>28.251121076233183</v>
      </c>
      <c r="DN7" s="118">
        <f t="shared" ref="DN7:DO7" si="63">(DN6/DN5)*100</f>
        <v>29.588014981273407</v>
      </c>
      <c r="DO7" s="118">
        <f t="shared" si="63"/>
        <v>29.500756429652043</v>
      </c>
      <c r="DP7" s="118">
        <f t="shared" ref="DP7:DQ7" si="64">(DP6/DP5)*100</f>
        <v>28.875826598089638</v>
      </c>
      <c r="DQ7" s="118">
        <f t="shared" si="64"/>
        <v>29.388560157790927</v>
      </c>
      <c r="DR7" s="126">
        <f t="shared" si="58"/>
        <v>37.044239183276616</v>
      </c>
      <c r="DS7" s="118">
        <f t="shared" si="58"/>
        <v>36.837098692033294</v>
      </c>
      <c r="DT7" s="118">
        <f t="shared" si="58"/>
        <v>36.638733705772815</v>
      </c>
      <c r="DU7" s="118">
        <f t="shared" si="58"/>
        <v>37.157221206581355</v>
      </c>
      <c r="DV7" s="118">
        <f t="shared" si="58"/>
        <v>37.072503419972641</v>
      </c>
      <c r="DW7" s="118">
        <f t="shared" si="58"/>
        <v>37.450022212350063</v>
      </c>
      <c r="DX7" s="118">
        <f t="shared" si="58"/>
        <v>37.170773152081566</v>
      </c>
      <c r="DY7" s="118">
        <f t="shared" si="58"/>
        <v>39.901256732495511</v>
      </c>
      <c r="DZ7" s="118">
        <f t="shared" si="58"/>
        <v>37.043330501274426</v>
      </c>
      <c r="EA7" s="118">
        <f t="shared" si="58"/>
        <v>37.721518987341774</v>
      </c>
      <c r="EB7" s="118">
        <f t="shared" si="58"/>
        <v>37.413016782644284</v>
      </c>
      <c r="EC7" s="118">
        <f t="shared" si="58"/>
        <v>37.180511182108624</v>
      </c>
      <c r="ED7" s="118">
        <f t="shared" si="58"/>
        <v>38.998737904922173</v>
      </c>
      <c r="EE7" s="118">
        <f t="shared" ref="EE7:EF7" si="65">(EE6/EE5)*100</f>
        <v>38.256658595641646</v>
      </c>
      <c r="EF7" s="118">
        <f t="shared" si="65"/>
        <v>36.388455538221528</v>
      </c>
      <c r="EG7" s="118">
        <f t="shared" ref="EG7:EH7" si="66">(EG6/EG5)*100</f>
        <v>38.226299694189606</v>
      </c>
      <c r="EH7" s="118">
        <f t="shared" si="66"/>
        <v>36.896551724137936</v>
      </c>
      <c r="EI7" s="126">
        <f t="shared" ref="EI7:EN7" si="67">(EI6/EI5)*100</f>
        <v>30.277258037081133</v>
      </c>
      <c r="EJ7" s="118">
        <f t="shared" si="67"/>
        <v>30.498533724340177</v>
      </c>
      <c r="EK7" s="118">
        <f t="shared" si="67"/>
        <v>32.990849253491731</v>
      </c>
      <c r="EL7" s="118">
        <f t="shared" si="67"/>
        <v>30.308529945553541</v>
      </c>
      <c r="EM7" s="118">
        <f t="shared" si="67"/>
        <v>28.146768184027216</v>
      </c>
      <c r="EN7" s="118">
        <f t="shared" si="67"/>
        <v>28.762566528681255</v>
      </c>
      <c r="EO7" s="118">
        <f t="shared" ref="EO7:EP7" si="68">(EO6/EO5)*100</f>
        <v>30.739699732638652</v>
      </c>
      <c r="EP7" s="118">
        <f t="shared" si="68"/>
        <v>26.198475255200933</v>
      </c>
      <c r="EQ7" s="118"/>
      <c r="ER7" s="118"/>
      <c r="ET7" s="155" t="s">
        <v>162</v>
      </c>
      <c r="EU7" s="156">
        <v>14</v>
      </c>
      <c r="EX7" s="180">
        <f t="shared" ref="EX7:FA7" si="69">(EX6/EX5)*100</f>
        <v>29.994821834997172</v>
      </c>
      <c r="EY7" s="180">
        <f t="shared" ref="EY7:EZ7" si="70">(EY6/EY5)*100</f>
        <v>29.505435965585587</v>
      </c>
      <c r="EZ7" s="180">
        <f t="shared" si="70"/>
        <v>29.907021847013858</v>
      </c>
      <c r="FA7" s="270">
        <f t="shared" si="69"/>
        <v>29.973302921126983</v>
      </c>
      <c r="FB7" s="180">
        <f t="shared" ref="FB7" si="71">(FB6/FB5)*100</f>
        <v>29.430321252972853</v>
      </c>
      <c r="FC7" s="180">
        <f t="shared" ref="FC7" si="72">(FC6/FC5)*100</f>
        <v>29.671112421093998</v>
      </c>
      <c r="FD7" s="270">
        <f t="shared" ref="FD7" si="73">(FD6/FD5)*100</f>
        <v>30.277258037081133</v>
      </c>
      <c r="FE7" s="180">
        <f t="shared" ref="FE7:FF7" si="74">(FE6/FE5)*100</f>
        <v>30.498533724340177</v>
      </c>
      <c r="FF7" s="180">
        <f t="shared" si="74"/>
        <v>32.990849253491731</v>
      </c>
    </row>
    <row r="8" spans="1:162" s="52" customFormat="1" x14ac:dyDescent="0.2">
      <c r="A8" s="65" t="s">
        <v>0</v>
      </c>
      <c r="B8" s="69"/>
      <c r="C8" s="136">
        <v>413</v>
      </c>
      <c r="D8" s="113">
        <f>(C8+E8)/2</f>
        <v>429.5</v>
      </c>
      <c r="E8" s="69">
        <v>446</v>
      </c>
      <c r="F8" s="69">
        <v>524</v>
      </c>
      <c r="G8" s="69">
        <v>502</v>
      </c>
      <c r="H8" s="69">
        <v>431</v>
      </c>
      <c r="I8" s="69">
        <v>365</v>
      </c>
      <c r="J8" s="69">
        <v>352</v>
      </c>
      <c r="K8" s="69">
        <v>388</v>
      </c>
      <c r="L8" s="69">
        <v>408</v>
      </c>
      <c r="M8" s="69">
        <v>381</v>
      </c>
      <c r="N8" s="69">
        <v>377</v>
      </c>
      <c r="O8" s="69">
        <v>406</v>
      </c>
      <c r="P8" s="69">
        <v>410</v>
      </c>
      <c r="Q8" s="69">
        <v>411</v>
      </c>
      <c r="R8" s="69">
        <v>442</v>
      </c>
      <c r="S8" s="69">
        <v>427</v>
      </c>
      <c r="T8" s="127">
        <v>231</v>
      </c>
      <c r="U8" s="142">
        <f>(T8+V8)/2</f>
        <v>225</v>
      </c>
      <c r="V8" s="119">
        <v>219</v>
      </c>
      <c r="W8" s="119">
        <v>229</v>
      </c>
      <c r="X8" s="119">
        <v>211</v>
      </c>
      <c r="Y8" s="119">
        <v>215</v>
      </c>
      <c r="Z8" s="119">
        <v>216</v>
      </c>
      <c r="AA8" s="119">
        <v>220</v>
      </c>
      <c r="AB8" s="119">
        <v>225</v>
      </c>
      <c r="AC8" s="119">
        <v>225</v>
      </c>
      <c r="AD8" s="119">
        <v>216</v>
      </c>
      <c r="AE8" s="119">
        <v>225</v>
      </c>
      <c r="AF8" s="119">
        <v>224</v>
      </c>
      <c r="AG8" s="119">
        <v>230</v>
      </c>
      <c r="AH8" s="119">
        <v>229</v>
      </c>
      <c r="AI8" s="119">
        <v>256</v>
      </c>
      <c r="AJ8" s="119">
        <v>247</v>
      </c>
      <c r="AK8" s="127">
        <v>44</v>
      </c>
      <c r="AL8" s="142">
        <f>(AK8+AM8)/2</f>
        <v>48.5</v>
      </c>
      <c r="AM8" s="119">
        <v>53</v>
      </c>
      <c r="AN8" s="119">
        <v>54</v>
      </c>
      <c r="AO8" s="119">
        <v>55</v>
      </c>
      <c r="AP8" s="119">
        <v>57</v>
      </c>
      <c r="AQ8" s="119">
        <v>54</v>
      </c>
      <c r="AR8" s="119">
        <v>56</v>
      </c>
      <c r="AS8" s="119">
        <v>56</v>
      </c>
      <c r="AT8" s="119">
        <v>56</v>
      </c>
      <c r="AU8" s="119">
        <v>58</v>
      </c>
      <c r="AV8" s="119">
        <v>51</v>
      </c>
      <c r="AW8" s="119">
        <v>56</v>
      </c>
      <c r="AX8" s="119">
        <v>52</v>
      </c>
      <c r="AY8" s="119">
        <v>58</v>
      </c>
      <c r="AZ8" s="119">
        <v>65</v>
      </c>
      <c r="BA8" s="119">
        <v>62</v>
      </c>
      <c r="BB8" s="127"/>
      <c r="BC8" s="142"/>
      <c r="BD8" s="119"/>
      <c r="BE8" s="119"/>
      <c r="BF8" s="119"/>
      <c r="BG8" s="119"/>
      <c r="BH8" s="119"/>
      <c r="BI8" s="119"/>
      <c r="BJ8" s="119"/>
      <c r="BK8" s="119"/>
      <c r="BL8" s="119"/>
      <c r="BM8" s="119"/>
      <c r="BN8" s="119">
        <v>0</v>
      </c>
      <c r="BO8" s="119">
        <v>0</v>
      </c>
      <c r="BP8" s="119"/>
      <c r="BQ8" s="119"/>
      <c r="BR8" s="119"/>
      <c r="BS8" s="127"/>
      <c r="BT8" s="142"/>
      <c r="BU8" s="119"/>
      <c r="BV8" s="119"/>
      <c r="BW8" s="119"/>
      <c r="BX8" s="119"/>
      <c r="BY8" s="119"/>
      <c r="BZ8" s="119"/>
      <c r="CA8" s="119"/>
      <c r="CB8" s="119"/>
      <c r="CC8" s="119"/>
      <c r="CD8" s="119"/>
      <c r="CE8" s="119"/>
      <c r="CF8" s="119">
        <v>0</v>
      </c>
      <c r="CG8" s="119"/>
      <c r="CH8" s="119"/>
      <c r="CI8" s="119"/>
      <c r="CJ8" s="127">
        <v>14</v>
      </c>
      <c r="CK8" s="142">
        <f>(CJ8+CL8)/2</f>
        <v>23</v>
      </c>
      <c r="CL8" s="119">
        <v>32</v>
      </c>
      <c r="CM8" s="119">
        <v>84</v>
      </c>
      <c r="CN8" s="119">
        <v>109</v>
      </c>
      <c r="CO8" s="119">
        <v>150</v>
      </c>
      <c r="CP8" s="119">
        <v>149</v>
      </c>
      <c r="CQ8" s="119">
        <v>169</v>
      </c>
      <c r="CR8" s="119">
        <v>213</v>
      </c>
      <c r="CS8" s="119">
        <v>210</v>
      </c>
      <c r="CT8" s="119">
        <v>239</v>
      </c>
      <c r="CU8" s="119">
        <v>240</v>
      </c>
      <c r="CV8" s="119">
        <v>240</v>
      </c>
      <c r="CW8" s="119">
        <v>252</v>
      </c>
      <c r="CX8" s="119">
        <v>250</v>
      </c>
      <c r="CY8" s="119">
        <v>260</v>
      </c>
      <c r="CZ8" s="119">
        <v>273</v>
      </c>
      <c r="DA8" s="127">
        <v>33</v>
      </c>
      <c r="DB8" s="142">
        <f>(DA8+DC8)/2</f>
        <v>38</v>
      </c>
      <c r="DC8" s="119">
        <v>43</v>
      </c>
      <c r="DD8" s="119">
        <v>38</v>
      </c>
      <c r="DE8" s="119">
        <v>38</v>
      </c>
      <c r="DF8" s="119">
        <v>40</v>
      </c>
      <c r="DG8" s="119">
        <v>39</v>
      </c>
      <c r="DH8" s="119">
        <v>41</v>
      </c>
      <c r="DI8" s="119">
        <v>36</v>
      </c>
      <c r="DJ8" s="119">
        <v>40</v>
      </c>
      <c r="DK8" s="119">
        <v>39</v>
      </c>
      <c r="DL8" s="119">
        <v>34</v>
      </c>
      <c r="DM8" s="119">
        <v>39</v>
      </c>
      <c r="DN8" s="119">
        <v>42</v>
      </c>
      <c r="DO8" s="119">
        <v>43</v>
      </c>
      <c r="DP8" s="119">
        <v>36</v>
      </c>
      <c r="DQ8" s="119">
        <v>37</v>
      </c>
      <c r="DR8" s="127">
        <v>129</v>
      </c>
      <c r="DS8" s="142">
        <f>(DR8+DT8)/2</f>
        <v>134</v>
      </c>
      <c r="DT8" s="119">
        <v>139</v>
      </c>
      <c r="DU8" s="119">
        <v>142</v>
      </c>
      <c r="DV8" s="119">
        <v>147</v>
      </c>
      <c r="DW8" s="119">
        <v>144</v>
      </c>
      <c r="DX8" s="119">
        <v>147</v>
      </c>
      <c r="DY8" s="119">
        <v>143</v>
      </c>
      <c r="DZ8" s="119">
        <v>144</v>
      </c>
      <c r="EA8" s="119">
        <v>141</v>
      </c>
      <c r="EB8" s="119">
        <v>153</v>
      </c>
      <c r="EC8" s="119">
        <v>139</v>
      </c>
      <c r="ED8" s="119">
        <v>150</v>
      </c>
      <c r="EE8" s="119">
        <v>153</v>
      </c>
      <c r="EF8" s="119">
        <v>149</v>
      </c>
      <c r="EG8" s="119">
        <v>159</v>
      </c>
      <c r="EH8" s="119">
        <v>131</v>
      </c>
      <c r="EI8" s="127">
        <v>35</v>
      </c>
      <c r="EJ8" s="119">
        <v>38</v>
      </c>
      <c r="EK8" s="119">
        <v>40</v>
      </c>
      <c r="EL8" s="119">
        <v>84</v>
      </c>
      <c r="EM8" s="119">
        <v>347</v>
      </c>
      <c r="EN8" s="119">
        <v>378</v>
      </c>
      <c r="EO8" s="119">
        <v>336</v>
      </c>
      <c r="EP8" s="119">
        <v>399</v>
      </c>
      <c r="EQ8" s="119"/>
      <c r="ER8" s="119"/>
      <c r="ET8" s="155" t="s">
        <v>163</v>
      </c>
      <c r="EU8" s="156">
        <v>292</v>
      </c>
      <c r="EX8" s="178">
        <v>1016</v>
      </c>
      <c r="EY8" s="178">
        <v>1100</v>
      </c>
      <c r="EZ8" s="178">
        <v>1120</v>
      </c>
      <c r="FA8" s="271">
        <f t="shared" ref="FA8:FA23" si="75">J8+AA8+AR8+BI8+BZ8+CQ8+DH8+DY8</f>
        <v>981</v>
      </c>
      <c r="FB8" s="178">
        <f t="shared" ref="FB8:FB23" si="76">K8+AB8+AS8+BJ8+CA8+CR8+DI8+DZ8</f>
        <v>1062</v>
      </c>
      <c r="FC8" s="178">
        <f t="shared" ref="FC8:FC23" si="77">L8+AC8+AT8+BK8+CB8+CS8+DJ8+EA8</f>
        <v>1080</v>
      </c>
      <c r="FD8" s="271">
        <f t="shared" ref="FD8:FD23" si="78">EX8-FA8</f>
        <v>35</v>
      </c>
      <c r="FE8" s="178">
        <f t="shared" ref="FE8:FE23" si="79">EY8-FB8</f>
        <v>38</v>
      </c>
      <c r="FF8" s="178">
        <f t="shared" ref="FF8:FF23" si="80">EZ8-FC8</f>
        <v>40</v>
      </c>
    </row>
    <row r="9" spans="1:162" s="52" customFormat="1" x14ac:dyDescent="0.2">
      <c r="A9" s="65" t="s">
        <v>1</v>
      </c>
      <c r="B9" s="69"/>
      <c r="C9" s="136">
        <v>254</v>
      </c>
      <c r="D9" s="113">
        <f t="shared" ref="D9:D23" si="81">(C9+E9)/2</f>
        <v>244</v>
      </c>
      <c r="E9" s="69">
        <v>234</v>
      </c>
      <c r="F9" s="69">
        <v>253</v>
      </c>
      <c r="G9" s="69">
        <v>215</v>
      </c>
      <c r="H9" s="69">
        <v>220</v>
      </c>
      <c r="I9" s="69">
        <v>202</v>
      </c>
      <c r="J9" s="69">
        <v>227</v>
      </c>
      <c r="K9" s="69">
        <v>268</v>
      </c>
      <c r="L9" s="69">
        <v>285</v>
      </c>
      <c r="M9" s="69">
        <v>271</v>
      </c>
      <c r="N9" s="69">
        <v>253</v>
      </c>
      <c r="O9" s="69">
        <v>243</v>
      </c>
      <c r="P9" s="69">
        <v>269</v>
      </c>
      <c r="Q9" s="69">
        <v>266</v>
      </c>
      <c r="R9" s="69">
        <v>275</v>
      </c>
      <c r="S9" s="69">
        <v>274</v>
      </c>
      <c r="T9" s="127">
        <v>136</v>
      </c>
      <c r="U9" s="142">
        <f>(T9+V9)/2</f>
        <v>135.5</v>
      </c>
      <c r="V9" s="119">
        <v>135</v>
      </c>
      <c r="W9" s="119">
        <v>123</v>
      </c>
      <c r="X9" s="119">
        <v>136</v>
      </c>
      <c r="Y9" s="119">
        <v>134</v>
      </c>
      <c r="Z9" s="119">
        <v>147</v>
      </c>
      <c r="AA9" s="119">
        <v>131</v>
      </c>
      <c r="AB9" s="119">
        <v>128</v>
      </c>
      <c r="AC9" s="119">
        <v>131</v>
      </c>
      <c r="AD9" s="119">
        <v>133</v>
      </c>
      <c r="AE9" s="119">
        <v>140</v>
      </c>
      <c r="AF9" s="119">
        <v>142</v>
      </c>
      <c r="AG9" s="119">
        <v>146</v>
      </c>
      <c r="AH9" s="119">
        <v>140</v>
      </c>
      <c r="AI9" s="119">
        <v>132</v>
      </c>
      <c r="AJ9" s="119">
        <v>158</v>
      </c>
      <c r="AK9" s="127"/>
      <c r="AL9" s="142"/>
      <c r="AM9" s="119"/>
      <c r="AN9" s="119"/>
      <c r="AO9" s="119"/>
      <c r="AP9" s="119"/>
      <c r="AQ9" s="119"/>
      <c r="AR9" s="119"/>
      <c r="AS9" s="119"/>
      <c r="AT9" s="119"/>
      <c r="AU9" s="119"/>
      <c r="AV9" s="119"/>
      <c r="AW9" s="119">
        <v>0</v>
      </c>
      <c r="AX9" s="119">
        <v>0</v>
      </c>
      <c r="AY9" s="119"/>
      <c r="AZ9" s="119"/>
      <c r="BA9" s="119"/>
      <c r="BB9" s="127"/>
      <c r="BC9" s="142"/>
      <c r="BD9" s="119"/>
      <c r="BE9" s="119"/>
      <c r="BF9" s="119"/>
      <c r="BG9" s="119"/>
      <c r="BH9" s="119"/>
      <c r="BI9" s="119"/>
      <c r="BJ9" s="119"/>
      <c r="BK9" s="119"/>
      <c r="BL9" s="119"/>
      <c r="BM9" s="119"/>
      <c r="BN9" s="119">
        <v>0</v>
      </c>
      <c r="BO9" s="119">
        <v>0</v>
      </c>
      <c r="BP9" s="119"/>
      <c r="BQ9" s="119"/>
      <c r="BR9" s="119"/>
      <c r="BS9" s="127"/>
      <c r="BT9" s="142"/>
      <c r="BU9" s="119"/>
      <c r="BV9" s="119"/>
      <c r="BW9" s="119"/>
      <c r="BX9" s="119"/>
      <c r="BY9" s="119"/>
      <c r="BZ9" s="119"/>
      <c r="CA9" s="119"/>
      <c r="CB9" s="119"/>
      <c r="CC9" s="119"/>
      <c r="CD9" s="119"/>
      <c r="CE9" s="119"/>
      <c r="CF9" s="119">
        <v>0</v>
      </c>
      <c r="CG9" s="119"/>
      <c r="CH9" s="119"/>
      <c r="CI9" s="119"/>
      <c r="CJ9" s="127">
        <v>59</v>
      </c>
      <c r="CK9" s="142">
        <f t="shared" ref="CK9:CK22" si="82">(CJ9+CL9)/2</f>
        <v>86</v>
      </c>
      <c r="CL9" s="119">
        <v>113</v>
      </c>
      <c r="CM9" s="119">
        <v>93</v>
      </c>
      <c r="CN9" s="119">
        <v>109</v>
      </c>
      <c r="CO9" s="119">
        <v>140</v>
      </c>
      <c r="CP9" s="119">
        <v>128</v>
      </c>
      <c r="CQ9" s="119">
        <v>107</v>
      </c>
      <c r="CR9" s="119">
        <v>109</v>
      </c>
      <c r="CS9" s="119">
        <v>97</v>
      </c>
      <c r="CT9" s="119">
        <v>99</v>
      </c>
      <c r="CU9" s="119">
        <v>114</v>
      </c>
      <c r="CV9" s="119">
        <v>121</v>
      </c>
      <c r="CW9" s="119">
        <v>106</v>
      </c>
      <c r="CX9" s="119">
        <v>112</v>
      </c>
      <c r="CY9" s="119">
        <v>168</v>
      </c>
      <c r="CZ9" s="119">
        <v>171</v>
      </c>
      <c r="DA9" s="127"/>
      <c r="DB9" s="142"/>
      <c r="DC9" s="119"/>
      <c r="DD9" s="119"/>
      <c r="DE9" s="119"/>
      <c r="DF9" s="119"/>
      <c r="DG9" s="119"/>
      <c r="DH9" s="119"/>
      <c r="DI9" s="119"/>
      <c r="DJ9" s="119"/>
      <c r="DK9" s="119"/>
      <c r="DL9" s="119"/>
      <c r="DM9" s="119">
        <v>0</v>
      </c>
      <c r="DN9" s="119">
        <v>0</v>
      </c>
      <c r="DO9" s="119"/>
      <c r="DP9" s="119"/>
      <c r="DQ9" s="119"/>
      <c r="DR9" s="127"/>
      <c r="DS9" s="142"/>
      <c r="DT9" s="119"/>
      <c r="DU9" s="119"/>
      <c r="DV9" s="119"/>
      <c r="DW9" s="119"/>
      <c r="DX9" s="119"/>
      <c r="DY9" s="119"/>
      <c r="DZ9" s="119"/>
      <c r="EA9" s="119"/>
      <c r="EB9" s="119"/>
      <c r="EC9" s="119"/>
      <c r="ED9" s="119"/>
      <c r="EE9" s="119">
        <v>0</v>
      </c>
      <c r="EF9" s="119"/>
      <c r="EG9" s="119"/>
      <c r="EH9" s="119"/>
      <c r="EI9" s="127">
        <v>0</v>
      </c>
      <c r="EJ9" s="119">
        <v>0</v>
      </c>
      <c r="EK9" s="119">
        <v>13</v>
      </c>
      <c r="EL9" s="119">
        <v>3</v>
      </c>
      <c r="EM9" s="119">
        <v>3</v>
      </c>
      <c r="EN9" s="119">
        <v>3</v>
      </c>
      <c r="EO9" s="119">
        <v>80</v>
      </c>
      <c r="EP9" s="119">
        <v>86</v>
      </c>
      <c r="EQ9" s="119"/>
      <c r="ER9" s="119"/>
      <c r="ET9" s="155" t="s">
        <v>164</v>
      </c>
      <c r="EU9" s="156">
        <v>1</v>
      </c>
      <c r="EX9" s="178">
        <v>465</v>
      </c>
      <c r="EY9" s="178">
        <v>505</v>
      </c>
      <c r="EZ9" s="178">
        <v>526</v>
      </c>
      <c r="FA9" s="271">
        <f t="shared" si="75"/>
        <v>465</v>
      </c>
      <c r="FB9" s="178">
        <f t="shared" si="76"/>
        <v>505</v>
      </c>
      <c r="FC9" s="178">
        <f t="shared" si="77"/>
        <v>513</v>
      </c>
      <c r="FD9" s="271">
        <f t="shared" si="78"/>
        <v>0</v>
      </c>
      <c r="FE9" s="178">
        <f t="shared" si="79"/>
        <v>0</v>
      </c>
      <c r="FF9" s="178">
        <f t="shared" si="80"/>
        <v>13</v>
      </c>
    </row>
    <row r="10" spans="1:162" s="52" customFormat="1" x14ac:dyDescent="0.2">
      <c r="A10" s="65" t="s">
        <v>2</v>
      </c>
      <c r="B10" s="69"/>
      <c r="C10" s="136">
        <v>550</v>
      </c>
      <c r="D10" s="113">
        <f t="shared" si="81"/>
        <v>484</v>
      </c>
      <c r="E10" s="69">
        <v>418</v>
      </c>
      <c r="F10" s="69">
        <v>368</v>
      </c>
      <c r="G10" s="69">
        <v>344</v>
      </c>
      <c r="H10" s="69">
        <v>315</v>
      </c>
      <c r="I10" s="69">
        <v>312</v>
      </c>
      <c r="J10" s="69">
        <v>243</v>
      </c>
      <c r="K10" s="69">
        <v>335</v>
      </c>
      <c r="L10" s="69">
        <v>320</v>
      </c>
      <c r="M10" s="69">
        <v>291</v>
      </c>
      <c r="N10" s="69">
        <v>266</v>
      </c>
      <c r="O10" s="69">
        <v>235</v>
      </c>
      <c r="P10" s="69">
        <v>253</v>
      </c>
      <c r="Q10" s="69">
        <v>247</v>
      </c>
      <c r="R10" s="69">
        <v>271</v>
      </c>
      <c r="S10" s="69">
        <v>273</v>
      </c>
      <c r="T10" s="127"/>
      <c r="U10" s="142"/>
      <c r="V10" s="119"/>
      <c r="W10" s="119"/>
      <c r="X10" s="119"/>
      <c r="Y10" s="119"/>
      <c r="Z10" s="119"/>
      <c r="AA10" s="119"/>
      <c r="AB10" s="119"/>
      <c r="AC10" s="119"/>
      <c r="AD10" s="119"/>
      <c r="AE10" s="119"/>
      <c r="AF10" s="119"/>
      <c r="AG10" s="119">
        <v>0</v>
      </c>
      <c r="AH10" s="119"/>
      <c r="AI10" s="119"/>
      <c r="AJ10" s="119"/>
      <c r="AK10" s="127"/>
      <c r="AL10" s="142"/>
      <c r="AM10" s="119"/>
      <c r="AN10" s="119"/>
      <c r="AO10" s="119"/>
      <c r="AP10" s="119"/>
      <c r="AQ10" s="119"/>
      <c r="AR10" s="119"/>
      <c r="AS10" s="119"/>
      <c r="AT10" s="119"/>
      <c r="AU10" s="119"/>
      <c r="AV10" s="119"/>
      <c r="AW10" s="119">
        <v>0</v>
      </c>
      <c r="AX10" s="119">
        <v>0</v>
      </c>
      <c r="AY10" s="119"/>
      <c r="AZ10" s="119"/>
      <c r="BA10" s="119"/>
      <c r="BB10" s="127"/>
      <c r="BC10" s="142"/>
      <c r="BD10" s="119"/>
      <c r="BE10" s="119"/>
      <c r="BF10" s="119"/>
      <c r="BG10" s="119"/>
      <c r="BH10" s="119"/>
      <c r="BI10" s="119"/>
      <c r="BJ10" s="119"/>
      <c r="BK10" s="119"/>
      <c r="BL10" s="119"/>
      <c r="BM10" s="119"/>
      <c r="BN10" s="119">
        <v>0</v>
      </c>
      <c r="BO10" s="119">
        <v>0</v>
      </c>
      <c r="BP10" s="119"/>
      <c r="BQ10" s="119"/>
      <c r="BR10" s="119"/>
      <c r="BS10" s="127"/>
      <c r="BT10" s="142"/>
      <c r="BU10" s="119"/>
      <c r="BV10" s="119"/>
      <c r="BW10" s="119"/>
      <c r="BX10" s="119"/>
      <c r="BY10" s="119"/>
      <c r="BZ10" s="119"/>
      <c r="CA10" s="119"/>
      <c r="CB10" s="119"/>
      <c r="CC10" s="119"/>
      <c r="CD10" s="119"/>
      <c r="CE10" s="119"/>
      <c r="CF10" s="119">
        <v>0</v>
      </c>
      <c r="CG10" s="119"/>
      <c r="CH10" s="119"/>
      <c r="CI10" s="119"/>
      <c r="CJ10" s="127"/>
      <c r="CK10" s="142"/>
      <c r="CL10" s="119"/>
      <c r="CM10" s="119"/>
      <c r="CN10" s="119"/>
      <c r="CO10" s="119"/>
      <c r="CP10" s="119"/>
      <c r="CQ10" s="119"/>
      <c r="CR10" s="119"/>
      <c r="CS10" s="119"/>
      <c r="CT10" s="119"/>
      <c r="CU10" s="119"/>
      <c r="CV10" s="119">
        <v>0</v>
      </c>
      <c r="CW10" s="119">
        <v>0</v>
      </c>
      <c r="CX10" s="119"/>
      <c r="CY10" s="119"/>
      <c r="CZ10" s="119"/>
      <c r="DA10" s="127"/>
      <c r="DB10" s="142"/>
      <c r="DC10" s="119"/>
      <c r="DD10" s="119"/>
      <c r="DE10" s="119"/>
      <c r="DF10" s="119"/>
      <c r="DG10" s="119"/>
      <c r="DH10" s="119"/>
      <c r="DI10" s="119"/>
      <c r="DJ10" s="119"/>
      <c r="DK10" s="119"/>
      <c r="DL10" s="119"/>
      <c r="DM10" s="119">
        <v>0</v>
      </c>
      <c r="DN10" s="119">
        <v>0</v>
      </c>
      <c r="DO10" s="119"/>
      <c r="DP10" s="119"/>
      <c r="DQ10" s="119"/>
      <c r="DR10" s="127"/>
      <c r="DS10" s="142"/>
      <c r="DT10" s="119"/>
      <c r="DU10" s="119"/>
      <c r="DV10" s="119"/>
      <c r="DW10" s="119"/>
      <c r="DX10" s="119"/>
      <c r="DY10" s="119"/>
      <c r="DZ10" s="119"/>
      <c r="EA10" s="119"/>
      <c r="EB10" s="119"/>
      <c r="EC10" s="119"/>
      <c r="ED10" s="119"/>
      <c r="EE10" s="119">
        <v>0</v>
      </c>
      <c r="EF10" s="119"/>
      <c r="EG10" s="119"/>
      <c r="EH10" s="119"/>
      <c r="EI10" s="127">
        <v>0</v>
      </c>
      <c r="EJ10" s="119">
        <v>0</v>
      </c>
      <c r="EK10" s="119">
        <v>0</v>
      </c>
      <c r="EL10" s="119">
        <v>44</v>
      </c>
      <c r="EM10" s="119">
        <v>54</v>
      </c>
      <c r="EN10" s="119">
        <v>41</v>
      </c>
      <c r="EO10" s="119">
        <v>34</v>
      </c>
      <c r="EP10" s="119">
        <v>29</v>
      </c>
      <c r="EQ10" s="119"/>
      <c r="ER10" s="119"/>
      <c r="ET10" s="155" t="s">
        <v>165</v>
      </c>
      <c r="EU10" s="156">
        <v>7</v>
      </c>
      <c r="EX10" s="178">
        <v>243</v>
      </c>
      <c r="EY10" s="178">
        <v>335</v>
      </c>
      <c r="EZ10" s="178">
        <v>320</v>
      </c>
      <c r="FA10" s="271">
        <f t="shared" si="75"/>
        <v>243</v>
      </c>
      <c r="FB10" s="178">
        <f t="shared" si="76"/>
        <v>335</v>
      </c>
      <c r="FC10" s="178">
        <f t="shared" si="77"/>
        <v>320</v>
      </c>
      <c r="FD10" s="271">
        <f t="shared" si="78"/>
        <v>0</v>
      </c>
      <c r="FE10" s="178">
        <f t="shared" si="79"/>
        <v>0</v>
      </c>
      <c r="FF10" s="178">
        <f t="shared" si="80"/>
        <v>0</v>
      </c>
    </row>
    <row r="11" spans="1:162" s="52" customFormat="1" x14ac:dyDescent="0.2">
      <c r="A11" s="65" t="s">
        <v>3</v>
      </c>
      <c r="B11" s="69"/>
      <c r="C11" s="136">
        <v>1530</v>
      </c>
      <c r="D11" s="113">
        <f t="shared" si="81"/>
        <v>1543.5</v>
      </c>
      <c r="E11" s="69">
        <v>1557</v>
      </c>
      <c r="F11" s="69">
        <v>1713</v>
      </c>
      <c r="G11" s="69">
        <v>1687</v>
      </c>
      <c r="H11" s="69">
        <v>1906</v>
      </c>
      <c r="I11" s="69">
        <v>1924</v>
      </c>
      <c r="J11" s="69">
        <v>2016</v>
      </c>
      <c r="K11" s="69">
        <v>2093</v>
      </c>
      <c r="L11" s="69">
        <v>2354</v>
      </c>
      <c r="M11" s="69">
        <v>2575</v>
      </c>
      <c r="N11" s="69">
        <v>2845</v>
      </c>
      <c r="O11" s="69">
        <v>2781</v>
      </c>
      <c r="P11" s="69">
        <v>2986</v>
      </c>
      <c r="Q11" s="69">
        <v>2992</v>
      </c>
      <c r="R11" s="69">
        <v>3227</v>
      </c>
      <c r="S11" s="69">
        <v>3204</v>
      </c>
      <c r="T11" s="127">
        <v>342</v>
      </c>
      <c r="U11" s="142">
        <f t="shared" ref="U11:U23" si="83">(T11+V11)/2</f>
        <v>344</v>
      </c>
      <c r="V11" s="119">
        <v>346</v>
      </c>
      <c r="W11" s="119">
        <v>341</v>
      </c>
      <c r="X11" s="119">
        <v>349</v>
      </c>
      <c r="Y11" s="119">
        <v>364</v>
      </c>
      <c r="Z11" s="119">
        <v>340</v>
      </c>
      <c r="AA11" s="119">
        <v>347</v>
      </c>
      <c r="AB11" s="119">
        <v>352</v>
      </c>
      <c r="AC11" s="119">
        <v>391</v>
      </c>
      <c r="AD11" s="119">
        <v>411</v>
      </c>
      <c r="AE11" s="119">
        <v>437</v>
      </c>
      <c r="AF11" s="119">
        <v>483</v>
      </c>
      <c r="AG11" s="119">
        <v>495</v>
      </c>
      <c r="AH11" s="119">
        <v>520</v>
      </c>
      <c r="AI11" s="119">
        <v>549</v>
      </c>
      <c r="AJ11" s="119">
        <v>605</v>
      </c>
      <c r="AK11" s="127">
        <v>62</v>
      </c>
      <c r="AL11" s="142">
        <f t="shared" ref="AL11:AL23" si="84">(AK11+AM11)/2</f>
        <v>68</v>
      </c>
      <c r="AM11" s="119">
        <v>74</v>
      </c>
      <c r="AN11" s="119">
        <v>70</v>
      </c>
      <c r="AO11" s="119">
        <v>78</v>
      </c>
      <c r="AP11" s="119">
        <v>108</v>
      </c>
      <c r="AQ11" s="119">
        <v>180</v>
      </c>
      <c r="AR11" s="119">
        <v>170</v>
      </c>
      <c r="AS11" s="119">
        <v>177</v>
      </c>
      <c r="AT11" s="119">
        <v>178</v>
      </c>
      <c r="AU11" s="119">
        <v>181</v>
      </c>
      <c r="AV11" s="119">
        <v>164</v>
      </c>
      <c r="AW11" s="119">
        <v>204</v>
      </c>
      <c r="AX11" s="119">
        <v>237</v>
      </c>
      <c r="AY11" s="119">
        <v>211</v>
      </c>
      <c r="AZ11" s="119">
        <v>211</v>
      </c>
      <c r="BA11" s="119">
        <v>205</v>
      </c>
      <c r="BB11" s="127"/>
      <c r="BC11" s="142"/>
      <c r="BD11" s="119"/>
      <c r="BE11" s="119"/>
      <c r="BF11" s="119"/>
      <c r="BG11" s="119"/>
      <c r="BH11" s="119"/>
      <c r="BI11" s="119"/>
      <c r="BJ11" s="119"/>
      <c r="BK11" s="119"/>
      <c r="BL11" s="119"/>
      <c r="BM11" s="119"/>
      <c r="BN11" s="119">
        <v>0</v>
      </c>
      <c r="BO11" s="119">
        <v>0</v>
      </c>
      <c r="BP11" s="119"/>
      <c r="BQ11" s="119"/>
      <c r="BR11" s="119"/>
      <c r="BS11" s="127">
        <v>103</v>
      </c>
      <c r="BT11" s="142">
        <f t="shared" ref="BT11" si="85">(BS11+BU11)/2</f>
        <v>118</v>
      </c>
      <c r="BU11" s="119">
        <v>133</v>
      </c>
      <c r="BV11" s="119">
        <v>117</v>
      </c>
      <c r="BW11" s="119">
        <v>133</v>
      </c>
      <c r="BX11" s="119">
        <v>97</v>
      </c>
      <c r="BY11" s="119">
        <v>96</v>
      </c>
      <c r="BZ11" s="119">
        <v>175</v>
      </c>
      <c r="CA11" s="119">
        <v>201</v>
      </c>
      <c r="CB11" s="119">
        <v>155</v>
      </c>
      <c r="CC11" s="119">
        <v>183</v>
      </c>
      <c r="CD11" s="119">
        <v>207</v>
      </c>
      <c r="CE11" s="119">
        <v>228</v>
      </c>
      <c r="CF11" s="119">
        <v>206</v>
      </c>
      <c r="CG11" s="119">
        <v>211</v>
      </c>
      <c r="CH11" s="119">
        <v>229</v>
      </c>
      <c r="CI11" s="119">
        <v>215</v>
      </c>
      <c r="CJ11" s="127">
        <v>126</v>
      </c>
      <c r="CK11" s="142">
        <f t="shared" si="82"/>
        <v>142</v>
      </c>
      <c r="CL11" s="119">
        <v>158</v>
      </c>
      <c r="CM11" s="119">
        <v>152</v>
      </c>
      <c r="CN11" s="119">
        <v>274</v>
      </c>
      <c r="CO11" s="119">
        <v>422</v>
      </c>
      <c r="CP11" s="119">
        <v>465</v>
      </c>
      <c r="CQ11" s="119">
        <v>517</v>
      </c>
      <c r="CR11" s="119">
        <v>673</v>
      </c>
      <c r="CS11" s="119">
        <v>682</v>
      </c>
      <c r="CT11" s="119">
        <v>958</v>
      </c>
      <c r="CU11" s="119">
        <v>949</v>
      </c>
      <c r="CV11" s="119">
        <v>898</v>
      </c>
      <c r="CW11" s="119">
        <v>949</v>
      </c>
      <c r="CX11" s="119">
        <v>932</v>
      </c>
      <c r="CY11" s="119">
        <v>910</v>
      </c>
      <c r="CZ11" s="119">
        <v>864</v>
      </c>
      <c r="DA11" s="127">
        <v>27</v>
      </c>
      <c r="DB11" s="142">
        <f>(DA11+DC11)/2</f>
        <v>39.5</v>
      </c>
      <c r="DC11" s="119">
        <v>52</v>
      </c>
      <c r="DD11" s="119">
        <v>83</v>
      </c>
      <c r="DE11" s="119">
        <v>94</v>
      </c>
      <c r="DF11" s="119">
        <v>104</v>
      </c>
      <c r="DG11" s="119">
        <v>89</v>
      </c>
      <c r="DH11" s="119">
        <v>92</v>
      </c>
      <c r="DI11" s="119">
        <v>89</v>
      </c>
      <c r="DJ11" s="119">
        <v>75</v>
      </c>
      <c r="DK11" s="119">
        <v>90</v>
      </c>
      <c r="DL11" s="119">
        <v>90</v>
      </c>
      <c r="DM11" s="119">
        <v>104</v>
      </c>
      <c r="DN11" s="119">
        <v>109</v>
      </c>
      <c r="DO11" s="119">
        <v>97</v>
      </c>
      <c r="DP11" s="119">
        <v>115</v>
      </c>
      <c r="DQ11" s="119">
        <v>97</v>
      </c>
      <c r="DR11" s="127">
        <v>74</v>
      </c>
      <c r="DS11" s="142">
        <f>(DR11+DT11)/2</f>
        <v>76.5</v>
      </c>
      <c r="DT11" s="119">
        <v>79</v>
      </c>
      <c r="DU11" s="119">
        <v>77</v>
      </c>
      <c r="DV11" s="119">
        <v>76</v>
      </c>
      <c r="DW11" s="119">
        <v>80</v>
      </c>
      <c r="DX11" s="119">
        <v>82</v>
      </c>
      <c r="DY11" s="119">
        <v>75</v>
      </c>
      <c r="DZ11" s="119">
        <v>77</v>
      </c>
      <c r="EA11" s="119">
        <v>82</v>
      </c>
      <c r="EB11" s="119">
        <v>79</v>
      </c>
      <c r="EC11" s="119">
        <v>83</v>
      </c>
      <c r="ED11" s="119">
        <v>84</v>
      </c>
      <c r="EE11" s="119">
        <v>89</v>
      </c>
      <c r="EF11" s="119">
        <v>87</v>
      </c>
      <c r="EG11" s="119">
        <v>84</v>
      </c>
      <c r="EH11" s="119">
        <v>86</v>
      </c>
      <c r="EI11" s="127">
        <v>77</v>
      </c>
      <c r="EJ11" s="119">
        <v>54</v>
      </c>
      <c r="EK11" s="119">
        <v>75</v>
      </c>
      <c r="EL11" s="119">
        <v>106</v>
      </c>
      <c r="EM11" s="119">
        <v>1058</v>
      </c>
      <c r="EN11" s="119">
        <v>1247</v>
      </c>
      <c r="EO11" s="119">
        <v>1048</v>
      </c>
      <c r="EP11" s="119">
        <v>691</v>
      </c>
      <c r="EQ11" s="119"/>
      <c r="ER11" s="119"/>
      <c r="ET11" s="155" t="s">
        <v>166</v>
      </c>
      <c r="EU11" s="156">
        <v>74</v>
      </c>
      <c r="EX11" s="178">
        <v>3469</v>
      </c>
      <c r="EY11" s="178">
        <v>3716</v>
      </c>
      <c r="EZ11" s="178">
        <v>3992</v>
      </c>
      <c r="FA11" s="271">
        <f t="shared" si="75"/>
        <v>3392</v>
      </c>
      <c r="FB11" s="178">
        <f t="shared" si="76"/>
        <v>3662</v>
      </c>
      <c r="FC11" s="178">
        <f t="shared" si="77"/>
        <v>3917</v>
      </c>
      <c r="FD11" s="271">
        <f t="shared" si="78"/>
        <v>77</v>
      </c>
      <c r="FE11" s="178">
        <f t="shared" si="79"/>
        <v>54</v>
      </c>
      <c r="FF11" s="178">
        <f t="shared" si="80"/>
        <v>75</v>
      </c>
    </row>
    <row r="12" spans="1:162" s="52" customFormat="1" x14ac:dyDescent="0.2">
      <c r="A12" s="65" t="s">
        <v>4</v>
      </c>
      <c r="B12" s="69"/>
      <c r="C12" s="136">
        <v>735</v>
      </c>
      <c r="D12" s="113">
        <f t="shared" si="81"/>
        <v>727.5</v>
      </c>
      <c r="E12" s="69">
        <v>720</v>
      </c>
      <c r="F12" s="69">
        <v>795</v>
      </c>
      <c r="G12" s="69">
        <v>713</v>
      </c>
      <c r="H12" s="69">
        <v>732</v>
      </c>
      <c r="I12" s="69">
        <v>744</v>
      </c>
      <c r="J12" s="69">
        <v>782</v>
      </c>
      <c r="K12" s="69">
        <v>784</v>
      </c>
      <c r="L12" s="69">
        <v>818</v>
      </c>
      <c r="M12" s="69">
        <v>828</v>
      </c>
      <c r="N12" s="69">
        <v>886</v>
      </c>
      <c r="O12" s="69">
        <v>894</v>
      </c>
      <c r="P12" s="69">
        <v>985</v>
      </c>
      <c r="Q12" s="69">
        <v>902</v>
      </c>
      <c r="R12" s="69">
        <v>1005</v>
      </c>
      <c r="S12" s="69">
        <v>1110</v>
      </c>
      <c r="T12" s="127">
        <v>351</v>
      </c>
      <c r="U12" s="142">
        <f t="shared" si="83"/>
        <v>358</v>
      </c>
      <c r="V12" s="119">
        <v>365</v>
      </c>
      <c r="W12" s="119">
        <v>359</v>
      </c>
      <c r="X12" s="119">
        <v>383</v>
      </c>
      <c r="Y12" s="119">
        <v>370</v>
      </c>
      <c r="Z12" s="119">
        <v>379</v>
      </c>
      <c r="AA12" s="119">
        <v>361</v>
      </c>
      <c r="AB12" s="119">
        <v>369</v>
      </c>
      <c r="AC12" s="119">
        <v>358</v>
      </c>
      <c r="AD12" s="119">
        <v>404</v>
      </c>
      <c r="AE12" s="119">
        <v>388</v>
      </c>
      <c r="AF12" s="119">
        <v>408</v>
      </c>
      <c r="AG12" s="119">
        <v>408</v>
      </c>
      <c r="AH12" s="119">
        <v>415</v>
      </c>
      <c r="AI12" s="119">
        <v>441</v>
      </c>
      <c r="AJ12" s="119">
        <v>477</v>
      </c>
      <c r="AK12" s="127">
        <v>42</v>
      </c>
      <c r="AL12" s="142">
        <f t="shared" si="84"/>
        <v>42</v>
      </c>
      <c r="AM12" s="119">
        <v>42</v>
      </c>
      <c r="AN12" s="119">
        <v>51</v>
      </c>
      <c r="AO12" s="119">
        <v>53</v>
      </c>
      <c r="AP12" s="119">
        <v>48</v>
      </c>
      <c r="AQ12" s="119">
        <v>51</v>
      </c>
      <c r="AR12" s="119">
        <v>48</v>
      </c>
      <c r="AS12" s="119">
        <v>58</v>
      </c>
      <c r="AT12" s="119">
        <v>59</v>
      </c>
      <c r="AU12" s="119">
        <v>63</v>
      </c>
      <c r="AV12" s="119">
        <v>59</v>
      </c>
      <c r="AW12" s="119">
        <v>60</v>
      </c>
      <c r="AX12" s="119">
        <v>61</v>
      </c>
      <c r="AY12" s="119">
        <v>62</v>
      </c>
      <c r="AZ12" s="119">
        <v>65</v>
      </c>
      <c r="BA12" s="119">
        <v>62</v>
      </c>
      <c r="BB12" s="127">
        <v>377</v>
      </c>
      <c r="BC12" s="142">
        <f>(BB12+BD12)/2</f>
        <v>423.5</v>
      </c>
      <c r="BD12" s="119">
        <v>470</v>
      </c>
      <c r="BE12" s="119">
        <v>799</v>
      </c>
      <c r="BF12" s="119">
        <v>857</v>
      </c>
      <c r="BG12" s="119">
        <v>713</v>
      </c>
      <c r="BH12" s="119">
        <v>326</v>
      </c>
      <c r="BI12" s="119">
        <v>254</v>
      </c>
      <c r="BJ12" s="119">
        <v>163</v>
      </c>
      <c r="BK12" s="119">
        <v>145</v>
      </c>
      <c r="BL12" s="119">
        <v>160</v>
      </c>
      <c r="BM12" s="119">
        <v>166</v>
      </c>
      <c r="BN12" s="119">
        <v>227</v>
      </c>
      <c r="BO12" s="119">
        <v>272</v>
      </c>
      <c r="BP12" s="119">
        <v>282</v>
      </c>
      <c r="BQ12" s="119">
        <v>314</v>
      </c>
      <c r="BR12" s="119">
        <v>281</v>
      </c>
      <c r="BS12" s="127"/>
      <c r="BT12" s="142"/>
      <c r="BU12" s="119"/>
      <c r="BV12" s="119"/>
      <c r="BW12" s="119"/>
      <c r="BX12" s="119"/>
      <c r="BY12" s="119"/>
      <c r="BZ12" s="119"/>
      <c r="CA12" s="119"/>
      <c r="CB12" s="119"/>
      <c r="CC12" s="119"/>
      <c r="CD12" s="119"/>
      <c r="CE12" s="119">
        <v>0</v>
      </c>
      <c r="CF12" s="119">
        <v>0</v>
      </c>
      <c r="CG12" s="119"/>
      <c r="CH12" s="119"/>
      <c r="CI12" s="119"/>
      <c r="CJ12" s="127">
        <v>138</v>
      </c>
      <c r="CK12" s="142">
        <f t="shared" si="82"/>
        <v>143.5</v>
      </c>
      <c r="CL12" s="119">
        <v>149</v>
      </c>
      <c r="CM12" s="119">
        <v>157</v>
      </c>
      <c r="CN12" s="119">
        <v>156</v>
      </c>
      <c r="CO12" s="119">
        <v>188</v>
      </c>
      <c r="CP12" s="119">
        <v>212</v>
      </c>
      <c r="CQ12" s="119">
        <v>263</v>
      </c>
      <c r="CR12" s="119">
        <v>253</v>
      </c>
      <c r="CS12" s="119">
        <v>243</v>
      </c>
      <c r="CT12" s="119">
        <v>284</v>
      </c>
      <c r="CU12" s="119">
        <v>277</v>
      </c>
      <c r="CV12" s="119">
        <v>268</v>
      </c>
      <c r="CW12" s="119">
        <v>350</v>
      </c>
      <c r="CX12" s="119">
        <v>354</v>
      </c>
      <c r="CY12" s="119">
        <v>334</v>
      </c>
      <c r="CZ12" s="119">
        <v>348</v>
      </c>
      <c r="DA12" s="127"/>
      <c r="DB12" s="142"/>
      <c r="DC12" s="119"/>
      <c r="DD12" s="119"/>
      <c r="DE12" s="119"/>
      <c r="DF12" s="119"/>
      <c r="DG12" s="119"/>
      <c r="DH12" s="119"/>
      <c r="DI12" s="119"/>
      <c r="DJ12" s="119"/>
      <c r="DK12" s="119"/>
      <c r="DL12" s="119"/>
      <c r="DM12" s="119">
        <v>0</v>
      </c>
      <c r="DN12" s="119">
        <v>0</v>
      </c>
      <c r="DO12" s="119"/>
      <c r="DP12" s="119"/>
      <c r="DQ12" s="119"/>
      <c r="DR12" s="127">
        <v>70</v>
      </c>
      <c r="DS12" s="142">
        <f>(DR12+DT12)/2</f>
        <v>73</v>
      </c>
      <c r="DT12" s="119">
        <v>76</v>
      </c>
      <c r="DU12" s="119">
        <v>75</v>
      </c>
      <c r="DV12" s="119">
        <v>74</v>
      </c>
      <c r="DW12" s="119">
        <v>81</v>
      </c>
      <c r="DX12" s="119">
        <v>83</v>
      </c>
      <c r="DY12" s="119">
        <v>87</v>
      </c>
      <c r="DZ12" s="119">
        <v>82</v>
      </c>
      <c r="EA12" s="119">
        <v>88</v>
      </c>
      <c r="EB12" s="119">
        <v>96</v>
      </c>
      <c r="EC12" s="119">
        <v>96</v>
      </c>
      <c r="ED12" s="119">
        <v>97</v>
      </c>
      <c r="EE12" s="119">
        <v>92</v>
      </c>
      <c r="EF12" s="119">
        <v>97</v>
      </c>
      <c r="EG12" s="119">
        <v>99</v>
      </c>
      <c r="EH12" s="119">
        <v>98</v>
      </c>
      <c r="EI12" s="127">
        <v>323</v>
      </c>
      <c r="EJ12" s="119">
        <v>320</v>
      </c>
      <c r="EK12" s="119">
        <v>375</v>
      </c>
      <c r="EL12" s="119">
        <v>355</v>
      </c>
      <c r="EM12" s="119">
        <v>121</v>
      </c>
      <c r="EN12" s="119">
        <v>188</v>
      </c>
      <c r="EO12" s="119">
        <v>284</v>
      </c>
      <c r="EP12" s="119">
        <v>318</v>
      </c>
      <c r="EQ12" s="119"/>
      <c r="ER12" s="119"/>
      <c r="ET12" s="155" t="s">
        <v>167</v>
      </c>
      <c r="EU12" s="156">
        <v>15</v>
      </c>
      <c r="EX12" s="178">
        <v>2118</v>
      </c>
      <c r="EY12" s="178">
        <v>2029</v>
      </c>
      <c r="EZ12" s="178">
        <v>2086</v>
      </c>
      <c r="FA12" s="271">
        <f t="shared" si="75"/>
        <v>1795</v>
      </c>
      <c r="FB12" s="178">
        <f t="shared" si="76"/>
        <v>1709</v>
      </c>
      <c r="FC12" s="178">
        <f t="shared" si="77"/>
        <v>1711</v>
      </c>
      <c r="FD12" s="271">
        <f t="shared" si="78"/>
        <v>323</v>
      </c>
      <c r="FE12" s="178">
        <f t="shared" si="79"/>
        <v>320</v>
      </c>
      <c r="FF12" s="178">
        <f t="shared" si="80"/>
        <v>375</v>
      </c>
    </row>
    <row r="13" spans="1:162" s="52" customFormat="1" x14ac:dyDescent="0.2">
      <c r="A13" s="65" t="s">
        <v>5</v>
      </c>
      <c r="B13" s="69"/>
      <c r="C13" s="136">
        <v>420</v>
      </c>
      <c r="D13" s="113">
        <f t="shared" si="81"/>
        <v>404.5</v>
      </c>
      <c r="E13" s="69">
        <v>389</v>
      </c>
      <c r="F13" s="69">
        <v>404</v>
      </c>
      <c r="G13" s="69">
        <v>404</v>
      </c>
      <c r="H13" s="69">
        <v>374</v>
      </c>
      <c r="I13" s="69">
        <v>338</v>
      </c>
      <c r="J13" s="69">
        <v>349</v>
      </c>
      <c r="K13" s="69">
        <v>389</v>
      </c>
      <c r="L13" s="69">
        <v>388</v>
      </c>
      <c r="M13" s="69">
        <v>395</v>
      </c>
      <c r="N13" s="69">
        <v>437</v>
      </c>
      <c r="O13" s="69">
        <v>389</v>
      </c>
      <c r="P13" s="69">
        <v>395</v>
      </c>
      <c r="Q13" s="69">
        <v>457</v>
      </c>
      <c r="R13" s="69">
        <v>429</v>
      </c>
      <c r="S13" s="69">
        <v>403</v>
      </c>
      <c r="T13" s="127">
        <v>206</v>
      </c>
      <c r="U13" s="142">
        <f t="shared" si="83"/>
        <v>202</v>
      </c>
      <c r="V13" s="119">
        <v>198</v>
      </c>
      <c r="W13" s="119">
        <v>228</v>
      </c>
      <c r="X13" s="119">
        <v>222</v>
      </c>
      <c r="Y13" s="119">
        <v>217</v>
      </c>
      <c r="Z13" s="119">
        <v>221</v>
      </c>
      <c r="AA13" s="119">
        <v>223</v>
      </c>
      <c r="AB13" s="119">
        <v>241</v>
      </c>
      <c r="AC13" s="119">
        <v>230</v>
      </c>
      <c r="AD13" s="119">
        <v>235</v>
      </c>
      <c r="AE13" s="119">
        <v>240</v>
      </c>
      <c r="AF13" s="119">
        <v>230</v>
      </c>
      <c r="AG13" s="119">
        <v>234</v>
      </c>
      <c r="AH13" s="119">
        <v>237</v>
      </c>
      <c r="AI13" s="119">
        <v>252</v>
      </c>
      <c r="AJ13" s="119">
        <v>289</v>
      </c>
      <c r="AK13" s="127">
        <v>95</v>
      </c>
      <c r="AL13" s="142">
        <f t="shared" si="84"/>
        <v>96.5</v>
      </c>
      <c r="AM13" s="119">
        <v>98</v>
      </c>
      <c r="AN13" s="119">
        <v>106</v>
      </c>
      <c r="AO13" s="119">
        <v>108</v>
      </c>
      <c r="AP13" s="119">
        <v>107</v>
      </c>
      <c r="AQ13" s="119">
        <v>131</v>
      </c>
      <c r="AR13" s="119">
        <v>122</v>
      </c>
      <c r="AS13" s="119">
        <v>124</v>
      </c>
      <c r="AT13" s="119">
        <v>126</v>
      </c>
      <c r="AU13" s="119">
        <v>122</v>
      </c>
      <c r="AV13" s="119">
        <v>122</v>
      </c>
      <c r="AW13" s="119">
        <v>136</v>
      </c>
      <c r="AX13" s="119">
        <v>133</v>
      </c>
      <c r="AY13" s="119">
        <v>129</v>
      </c>
      <c r="AZ13" s="119">
        <v>148</v>
      </c>
      <c r="BA13" s="119">
        <v>139</v>
      </c>
      <c r="BB13" s="127"/>
      <c r="BC13" s="142"/>
      <c r="BD13" s="119"/>
      <c r="BE13" s="119"/>
      <c r="BF13" s="119"/>
      <c r="BG13" s="119"/>
      <c r="BH13" s="119"/>
      <c r="BI13" s="119"/>
      <c r="BJ13" s="119"/>
      <c r="BK13" s="119"/>
      <c r="BL13" s="119"/>
      <c r="BM13" s="119"/>
      <c r="BN13" s="119">
        <v>0</v>
      </c>
      <c r="BO13" s="119">
        <v>0</v>
      </c>
      <c r="BP13" s="119"/>
      <c r="BQ13" s="119"/>
      <c r="BR13" s="119"/>
      <c r="BS13" s="127"/>
      <c r="BT13" s="142"/>
      <c r="BU13" s="119"/>
      <c r="BV13" s="119"/>
      <c r="BW13" s="119"/>
      <c r="BX13" s="119"/>
      <c r="BY13" s="119">
        <v>53</v>
      </c>
      <c r="BZ13" s="119">
        <v>59</v>
      </c>
      <c r="CA13" s="119">
        <v>53</v>
      </c>
      <c r="CB13" s="119">
        <v>55</v>
      </c>
      <c r="CC13" s="119">
        <v>65</v>
      </c>
      <c r="CD13" s="119"/>
      <c r="CE13" s="119">
        <v>79</v>
      </c>
      <c r="CF13" s="119">
        <v>63</v>
      </c>
      <c r="CG13" s="119">
        <v>70</v>
      </c>
      <c r="CH13" s="119">
        <v>64</v>
      </c>
      <c r="CI13" s="119">
        <v>78</v>
      </c>
      <c r="CJ13" s="127">
        <v>38</v>
      </c>
      <c r="CK13" s="142">
        <f t="shared" si="82"/>
        <v>46</v>
      </c>
      <c r="CL13" s="119">
        <v>54</v>
      </c>
      <c r="CM13" s="119">
        <v>74</v>
      </c>
      <c r="CN13" s="119">
        <v>85</v>
      </c>
      <c r="CO13" s="119">
        <v>93</v>
      </c>
      <c r="CP13" s="119">
        <v>97</v>
      </c>
      <c r="CQ13" s="119">
        <v>110</v>
      </c>
      <c r="CR13" s="119">
        <v>110</v>
      </c>
      <c r="CS13" s="119">
        <v>97</v>
      </c>
      <c r="CT13" s="119">
        <v>96</v>
      </c>
      <c r="CU13" s="119">
        <v>103</v>
      </c>
      <c r="CV13" s="119">
        <v>121</v>
      </c>
      <c r="CW13" s="119">
        <v>128</v>
      </c>
      <c r="CX13" s="119">
        <v>124</v>
      </c>
      <c r="CY13" s="119">
        <v>126</v>
      </c>
      <c r="CZ13" s="119">
        <v>125</v>
      </c>
      <c r="DA13" s="127"/>
      <c r="DB13" s="142"/>
      <c r="DC13" s="119"/>
      <c r="DD13" s="119"/>
      <c r="DE13" s="119"/>
      <c r="DF13" s="119"/>
      <c r="DG13" s="119"/>
      <c r="DH13" s="119"/>
      <c r="DI13" s="119"/>
      <c r="DJ13" s="119"/>
      <c r="DK13" s="119"/>
      <c r="DL13" s="119"/>
      <c r="DM13" s="119">
        <v>0</v>
      </c>
      <c r="DN13" s="119">
        <v>0</v>
      </c>
      <c r="DO13" s="119"/>
      <c r="DP13" s="119"/>
      <c r="DQ13" s="119"/>
      <c r="DR13" s="127"/>
      <c r="DS13" s="142"/>
      <c r="DT13" s="119"/>
      <c r="DU13" s="119"/>
      <c r="DV13" s="119"/>
      <c r="DW13" s="119"/>
      <c r="DX13" s="119"/>
      <c r="DY13" s="119"/>
      <c r="DZ13" s="119"/>
      <c r="EA13" s="119"/>
      <c r="EB13" s="119"/>
      <c r="EC13" s="119"/>
      <c r="ED13" s="119">
        <v>0</v>
      </c>
      <c r="EE13" s="119">
        <v>0</v>
      </c>
      <c r="EF13" s="119"/>
      <c r="EG13" s="119"/>
      <c r="EH13" s="119"/>
      <c r="EI13" s="127">
        <v>177</v>
      </c>
      <c r="EJ13" s="119">
        <v>194</v>
      </c>
      <c r="EK13" s="119">
        <v>193</v>
      </c>
      <c r="EL13" s="119">
        <v>150</v>
      </c>
      <c r="EM13" s="119">
        <v>143</v>
      </c>
      <c r="EN13" s="119">
        <v>253</v>
      </c>
      <c r="EO13" s="119">
        <v>282</v>
      </c>
      <c r="EP13" s="119">
        <v>288</v>
      </c>
      <c r="EQ13" s="119"/>
      <c r="ER13" s="119"/>
      <c r="ET13" s="155" t="s">
        <v>168</v>
      </c>
      <c r="EU13" s="156">
        <v>17</v>
      </c>
      <c r="EX13" s="178">
        <v>1040</v>
      </c>
      <c r="EY13" s="178">
        <v>1111</v>
      </c>
      <c r="EZ13" s="178">
        <v>1089</v>
      </c>
      <c r="FA13" s="271">
        <f t="shared" si="75"/>
        <v>863</v>
      </c>
      <c r="FB13" s="178">
        <f t="shared" si="76"/>
        <v>917</v>
      </c>
      <c r="FC13" s="178">
        <f t="shared" si="77"/>
        <v>896</v>
      </c>
      <c r="FD13" s="271">
        <f t="shared" si="78"/>
        <v>177</v>
      </c>
      <c r="FE13" s="178">
        <f t="shared" si="79"/>
        <v>194</v>
      </c>
      <c r="FF13" s="178">
        <f t="shared" si="80"/>
        <v>193</v>
      </c>
    </row>
    <row r="14" spans="1:162" s="52" customFormat="1" x14ac:dyDescent="0.2">
      <c r="A14" s="65" t="s">
        <v>6</v>
      </c>
      <c r="B14" s="69"/>
      <c r="C14" s="136">
        <v>853</v>
      </c>
      <c r="D14" s="113">
        <f t="shared" si="81"/>
        <v>846</v>
      </c>
      <c r="E14" s="69">
        <v>839</v>
      </c>
      <c r="F14" s="69">
        <v>815</v>
      </c>
      <c r="G14" s="69">
        <v>880</v>
      </c>
      <c r="H14" s="69">
        <v>726</v>
      </c>
      <c r="I14" s="69">
        <v>844</v>
      </c>
      <c r="J14" s="69">
        <v>956</v>
      </c>
      <c r="K14" s="69">
        <v>901</v>
      </c>
      <c r="L14" s="69">
        <v>886</v>
      </c>
      <c r="M14" s="69">
        <v>826</v>
      </c>
      <c r="N14" s="69">
        <v>807</v>
      </c>
      <c r="O14" s="69">
        <v>810</v>
      </c>
      <c r="P14" s="69">
        <v>850</v>
      </c>
      <c r="Q14" s="69">
        <v>797</v>
      </c>
      <c r="R14" s="69">
        <v>930</v>
      </c>
      <c r="S14" s="69">
        <v>938</v>
      </c>
      <c r="T14" s="127">
        <v>409</v>
      </c>
      <c r="U14" s="142">
        <f t="shared" si="83"/>
        <v>420</v>
      </c>
      <c r="V14" s="119">
        <v>431</v>
      </c>
      <c r="W14" s="119">
        <v>423</v>
      </c>
      <c r="X14" s="119">
        <v>402</v>
      </c>
      <c r="Y14" s="119">
        <v>421</v>
      </c>
      <c r="Z14" s="119">
        <v>404</v>
      </c>
      <c r="AA14" s="119">
        <v>432</v>
      </c>
      <c r="AB14" s="119">
        <v>414</v>
      </c>
      <c r="AC14" s="119">
        <v>417</v>
      </c>
      <c r="AD14" s="119">
        <v>394</v>
      </c>
      <c r="AE14" s="119">
        <v>408</v>
      </c>
      <c r="AF14" s="119">
        <v>415</v>
      </c>
      <c r="AG14" s="119">
        <v>441</v>
      </c>
      <c r="AH14" s="119">
        <v>468</v>
      </c>
      <c r="AI14" s="119">
        <v>461</v>
      </c>
      <c r="AJ14" s="119">
        <v>479</v>
      </c>
      <c r="AK14" s="127">
        <v>43</v>
      </c>
      <c r="AL14" s="142">
        <f t="shared" si="84"/>
        <v>46</v>
      </c>
      <c r="AM14" s="119">
        <v>49</v>
      </c>
      <c r="AN14" s="119">
        <v>53</v>
      </c>
      <c r="AO14" s="119">
        <v>50</v>
      </c>
      <c r="AP14" s="119">
        <v>51</v>
      </c>
      <c r="AQ14" s="119">
        <v>55</v>
      </c>
      <c r="AR14" s="119">
        <v>52</v>
      </c>
      <c r="AS14" s="119">
        <v>59</v>
      </c>
      <c r="AT14" s="119">
        <v>54</v>
      </c>
      <c r="AU14" s="119">
        <v>58</v>
      </c>
      <c r="AV14" s="119">
        <v>58</v>
      </c>
      <c r="AW14" s="119">
        <v>60</v>
      </c>
      <c r="AX14" s="119">
        <v>60</v>
      </c>
      <c r="AY14" s="119">
        <v>53</v>
      </c>
      <c r="AZ14" s="119">
        <v>58</v>
      </c>
      <c r="BA14" s="119">
        <v>68</v>
      </c>
      <c r="BB14" s="127"/>
      <c r="BC14" s="142"/>
      <c r="BD14" s="119"/>
      <c r="BE14" s="119"/>
      <c r="BF14" s="119"/>
      <c r="BG14" s="119"/>
      <c r="BH14" s="119"/>
      <c r="BI14" s="119"/>
      <c r="BJ14" s="119"/>
      <c r="BK14" s="119"/>
      <c r="BL14" s="119"/>
      <c r="BM14" s="119"/>
      <c r="BN14" s="119">
        <v>0</v>
      </c>
      <c r="BO14" s="119">
        <v>0</v>
      </c>
      <c r="BP14" s="119"/>
      <c r="BQ14" s="119"/>
      <c r="BR14" s="119"/>
      <c r="BS14" s="127"/>
      <c r="BT14" s="142"/>
      <c r="BU14" s="119"/>
      <c r="BV14" s="119"/>
      <c r="BW14" s="119"/>
      <c r="BX14" s="119"/>
      <c r="BY14" s="119"/>
      <c r="BZ14" s="119"/>
      <c r="CA14" s="119"/>
      <c r="CB14" s="119"/>
      <c r="CC14" s="119"/>
      <c r="CD14" s="119"/>
      <c r="CE14" s="119">
        <v>0</v>
      </c>
      <c r="CF14" s="119">
        <v>0</v>
      </c>
      <c r="CG14" s="119"/>
      <c r="CH14" s="119"/>
      <c r="CI14" s="119"/>
      <c r="CJ14" s="127">
        <v>7</v>
      </c>
      <c r="CK14" s="142">
        <f t="shared" si="82"/>
        <v>56</v>
      </c>
      <c r="CL14" s="119">
        <v>105</v>
      </c>
      <c r="CM14" s="119">
        <v>142</v>
      </c>
      <c r="CN14" s="119">
        <v>148</v>
      </c>
      <c r="CO14" s="119">
        <v>128</v>
      </c>
      <c r="CP14" s="119">
        <v>198</v>
      </c>
      <c r="CQ14" s="119">
        <v>174</v>
      </c>
      <c r="CR14" s="119">
        <v>175</v>
      </c>
      <c r="CS14" s="119">
        <v>201</v>
      </c>
      <c r="CT14" s="119">
        <v>244</v>
      </c>
      <c r="CU14" s="119">
        <v>259</v>
      </c>
      <c r="CV14" s="119">
        <v>238</v>
      </c>
      <c r="CW14" s="119">
        <v>242</v>
      </c>
      <c r="CX14" s="119">
        <v>213</v>
      </c>
      <c r="CY14" s="119">
        <v>240</v>
      </c>
      <c r="CZ14" s="119">
        <v>187</v>
      </c>
      <c r="DA14" s="127"/>
      <c r="DB14" s="142"/>
      <c r="DC14" s="119"/>
      <c r="DD14" s="119"/>
      <c r="DE14" s="119"/>
      <c r="DF14" s="119"/>
      <c r="DG14" s="119"/>
      <c r="DH14" s="119"/>
      <c r="DI14" s="119"/>
      <c r="DJ14" s="119"/>
      <c r="DK14" s="119"/>
      <c r="DL14" s="119"/>
      <c r="DM14" s="119">
        <v>0</v>
      </c>
      <c r="DN14" s="119">
        <v>0</v>
      </c>
      <c r="DO14" s="119"/>
      <c r="DP14" s="119"/>
      <c r="DQ14" s="119"/>
      <c r="DR14" s="127">
        <v>56</v>
      </c>
      <c r="DS14" s="142">
        <f>(DR14+DT14)/2</f>
        <v>63</v>
      </c>
      <c r="DT14" s="119">
        <v>70</v>
      </c>
      <c r="DU14" s="119">
        <v>74</v>
      </c>
      <c r="DV14" s="119">
        <v>71</v>
      </c>
      <c r="DW14" s="119">
        <v>76</v>
      </c>
      <c r="DX14" s="119">
        <v>74</v>
      </c>
      <c r="DY14" s="119">
        <v>77</v>
      </c>
      <c r="DZ14" s="119">
        <v>83</v>
      </c>
      <c r="EA14" s="119">
        <v>76</v>
      </c>
      <c r="EB14" s="119">
        <v>82</v>
      </c>
      <c r="EC14" s="119">
        <v>83</v>
      </c>
      <c r="ED14" s="119">
        <v>81</v>
      </c>
      <c r="EE14" s="119">
        <v>81</v>
      </c>
      <c r="EF14" s="119">
        <v>75</v>
      </c>
      <c r="EG14" s="119">
        <v>82</v>
      </c>
      <c r="EH14" s="119">
        <v>82</v>
      </c>
      <c r="EI14" s="127">
        <v>19</v>
      </c>
      <c r="EJ14" s="119">
        <v>19</v>
      </c>
      <c r="EK14" s="119">
        <v>12</v>
      </c>
      <c r="EL14" s="119">
        <v>13</v>
      </c>
      <c r="EM14" s="119">
        <v>96</v>
      </c>
      <c r="EN14" s="119">
        <v>84</v>
      </c>
      <c r="EO14" s="119">
        <v>111</v>
      </c>
      <c r="EP14" s="119">
        <v>89</v>
      </c>
      <c r="EQ14" s="119"/>
      <c r="ER14" s="119"/>
      <c r="ET14" s="155" t="s">
        <v>169</v>
      </c>
      <c r="EU14" s="156">
        <v>1</v>
      </c>
      <c r="EX14" s="178">
        <v>1710</v>
      </c>
      <c r="EY14" s="178">
        <v>1651</v>
      </c>
      <c r="EZ14" s="178">
        <v>1646</v>
      </c>
      <c r="FA14" s="271">
        <f t="shared" si="75"/>
        <v>1691</v>
      </c>
      <c r="FB14" s="178">
        <f t="shared" si="76"/>
        <v>1632</v>
      </c>
      <c r="FC14" s="178">
        <f t="shared" si="77"/>
        <v>1634</v>
      </c>
      <c r="FD14" s="271">
        <f t="shared" si="78"/>
        <v>19</v>
      </c>
      <c r="FE14" s="178">
        <f t="shared" si="79"/>
        <v>19</v>
      </c>
      <c r="FF14" s="178">
        <f t="shared" si="80"/>
        <v>12</v>
      </c>
    </row>
    <row r="15" spans="1:162" s="52" customFormat="1" x14ac:dyDescent="0.2">
      <c r="A15" s="65" t="s">
        <v>7</v>
      </c>
      <c r="B15" s="69"/>
      <c r="C15" s="136">
        <v>570</v>
      </c>
      <c r="D15" s="113">
        <f t="shared" si="81"/>
        <v>560.5</v>
      </c>
      <c r="E15" s="69">
        <v>551</v>
      </c>
      <c r="F15" s="69">
        <v>548</v>
      </c>
      <c r="G15" s="69">
        <v>566</v>
      </c>
      <c r="H15" s="69">
        <v>513</v>
      </c>
      <c r="I15" s="69">
        <v>494</v>
      </c>
      <c r="J15" s="69">
        <v>605</v>
      </c>
      <c r="K15" s="69">
        <v>516</v>
      </c>
      <c r="L15" s="69">
        <v>514</v>
      </c>
      <c r="M15" s="69">
        <v>558</v>
      </c>
      <c r="N15" s="69">
        <v>560</v>
      </c>
      <c r="O15" s="69">
        <v>548</v>
      </c>
      <c r="P15" s="69">
        <v>613</v>
      </c>
      <c r="Q15" s="69">
        <v>589</v>
      </c>
      <c r="R15" s="69">
        <v>664</v>
      </c>
      <c r="S15" s="69">
        <v>597</v>
      </c>
      <c r="T15" s="127">
        <v>277</v>
      </c>
      <c r="U15" s="142">
        <f t="shared" si="83"/>
        <v>272</v>
      </c>
      <c r="V15" s="119">
        <v>267</v>
      </c>
      <c r="W15" s="119">
        <v>275</v>
      </c>
      <c r="X15" s="119">
        <v>267</v>
      </c>
      <c r="Y15" s="119">
        <v>251</v>
      </c>
      <c r="Z15" s="119">
        <v>250</v>
      </c>
      <c r="AA15" s="119">
        <v>252</v>
      </c>
      <c r="AB15" s="119">
        <v>265</v>
      </c>
      <c r="AC15" s="119">
        <v>248</v>
      </c>
      <c r="AD15" s="119">
        <v>280</v>
      </c>
      <c r="AE15" s="119">
        <v>247</v>
      </c>
      <c r="AF15" s="119">
        <v>265</v>
      </c>
      <c r="AG15" s="119">
        <v>278</v>
      </c>
      <c r="AH15" s="119">
        <v>250</v>
      </c>
      <c r="AI15" s="119">
        <v>268</v>
      </c>
      <c r="AJ15" s="119">
        <v>273</v>
      </c>
      <c r="AK15" s="127">
        <v>99</v>
      </c>
      <c r="AL15" s="142">
        <f t="shared" si="84"/>
        <v>95</v>
      </c>
      <c r="AM15" s="119">
        <v>91</v>
      </c>
      <c r="AN15" s="119">
        <v>91</v>
      </c>
      <c r="AO15" s="119">
        <v>99</v>
      </c>
      <c r="AP15" s="119">
        <v>93</v>
      </c>
      <c r="AQ15" s="119">
        <v>85</v>
      </c>
      <c r="AR15" s="119">
        <v>85</v>
      </c>
      <c r="AS15" s="119">
        <v>97</v>
      </c>
      <c r="AT15" s="119">
        <v>106</v>
      </c>
      <c r="AU15" s="119">
        <v>103</v>
      </c>
      <c r="AV15" s="119">
        <v>100</v>
      </c>
      <c r="AW15" s="119">
        <v>115</v>
      </c>
      <c r="AX15" s="119">
        <v>117</v>
      </c>
      <c r="AY15" s="119">
        <v>128</v>
      </c>
      <c r="AZ15" s="119">
        <v>123</v>
      </c>
      <c r="BA15" s="119">
        <v>127</v>
      </c>
      <c r="BB15" s="127"/>
      <c r="BC15" s="142"/>
      <c r="BD15" s="119"/>
      <c r="BE15" s="119"/>
      <c r="BF15" s="119"/>
      <c r="BG15" s="119"/>
      <c r="BH15" s="119"/>
      <c r="BI15" s="119"/>
      <c r="BJ15" s="119"/>
      <c r="BK15" s="119"/>
      <c r="BL15" s="119"/>
      <c r="BM15" s="119"/>
      <c r="BN15" s="119">
        <v>0</v>
      </c>
      <c r="BO15" s="119">
        <v>0</v>
      </c>
      <c r="BP15" s="119"/>
      <c r="BQ15" s="119"/>
      <c r="BR15" s="119"/>
      <c r="BS15" s="127"/>
      <c r="BT15" s="142"/>
      <c r="BU15" s="119"/>
      <c r="BV15" s="119"/>
      <c r="BW15" s="119"/>
      <c r="BX15" s="119"/>
      <c r="BY15" s="119"/>
      <c r="BZ15" s="119"/>
      <c r="CA15" s="119"/>
      <c r="CB15" s="119"/>
      <c r="CC15" s="119"/>
      <c r="CD15" s="119"/>
      <c r="CE15" s="119">
        <v>0</v>
      </c>
      <c r="CF15" s="119">
        <v>0</v>
      </c>
      <c r="CG15" s="119"/>
      <c r="CH15" s="119"/>
      <c r="CI15" s="119"/>
      <c r="CJ15" s="127">
        <v>18</v>
      </c>
      <c r="CK15" s="142">
        <f t="shared" si="82"/>
        <v>18</v>
      </c>
      <c r="CL15" s="119">
        <v>18</v>
      </c>
      <c r="CM15" s="119">
        <v>104</v>
      </c>
      <c r="CN15" s="119">
        <v>124</v>
      </c>
      <c r="CO15" s="119">
        <v>125</v>
      </c>
      <c r="CP15" s="119">
        <v>123</v>
      </c>
      <c r="CQ15" s="119">
        <v>122</v>
      </c>
      <c r="CR15" s="119">
        <v>130</v>
      </c>
      <c r="CS15" s="119">
        <v>158</v>
      </c>
      <c r="CT15" s="119">
        <v>115</v>
      </c>
      <c r="CU15" s="119">
        <v>114</v>
      </c>
      <c r="CV15" s="119">
        <v>121</v>
      </c>
      <c r="CW15" s="119">
        <v>114</v>
      </c>
      <c r="CX15" s="119">
        <v>147</v>
      </c>
      <c r="CY15" s="119">
        <v>156</v>
      </c>
      <c r="CZ15" s="119">
        <v>271</v>
      </c>
      <c r="DA15" s="127"/>
      <c r="DB15" s="142"/>
      <c r="DC15" s="119"/>
      <c r="DD15" s="119"/>
      <c r="DE15" s="119"/>
      <c r="DF15" s="119"/>
      <c r="DG15" s="119"/>
      <c r="DH15" s="119"/>
      <c r="DI15" s="119"/>
      <c r="DJ15" s="119"/>
      <c r="DK15" s="119"/>
      <c r="DL15" s="119"/>
      <c r="DM15" s="119">
        <v>0</v>
      </c>
      <c r="DN15" s="119">
        <v>0</v>
      </c>
      <c r="DO15" s="119"/>
      <c r="DP15" s="119"/>
      <c r="DQ15" s="119"/>
      <c r="DR15" s="127"/>
      <c r="DS15" s="142"/>
      <c r="DT15" s="119"/>
      <c r="DU15" s="119"/>
      <c r="DV15" s="119"/>
      <c r="DW15" s="119"/>
      <c r="DX15" s="119">
        <v>29</v>
      </c>
      <c r="DY15" s="119">
        <v>31</v>
      </c>
      <c r="DZ15" s="119">
        <v>25</v>
      </c>
      <c r="EA15" s="119">
        <v>29</v>
      </c>
      <c r="EB15" s="119">
        <v>26</v>
      </c>
      <c r="EC15" s="119">
        <v>28</v>
      </c>
      <c r="ED15" s="119">
        <v>30</v>
      </c>
      <c r="EE15" s="119">
        <v>28</v>
      </c>
      <c r="EF15" s="119">
        <v>25</v>
      </c>
      <c r="EG15" s="119">
        <v>21</v>
      </c>
      <c r="EH15" s="119">
        <v>25</v>
      </c>
      <c r="EI15" s="127">
        <v>45</v>
      </c>
      <c r="EJ15" s="119">
        <v>47</v>
      </c>
      <c r="EK15" s="119">
        <v>67</v>
      </c>
      <c r="EL15" s="119">
        <v>123</v>
      </c>
      <c r="EM15" s="119">
        <v>224</v>
      </c>
      <c r="EN15" s="119">
        <v>224</v>
      </c>
      <c r="EO15" s="119">
        <v>215</v>
      </c>
      <c r="EP15" s="119">
        <v>244</v>
      </c>
      <c r="EQ15" s="119"/>
      <c r="ER15" s="119"/>
      <c r="ET15" s="155" t="s">
        <v>170</v>
      </c>
      <c r="EU15" s="156">
        <v>1</v>
      </c>
      <c r="EX15" s="178">
        <v>1140</v>
      </c>
      <c r="EY15" s="178">
        <v>1080</v>
      </c>
      <c r="EZ15" s="178">
        <v>1122</v>
      </c>
      <c r="FA15" s="271">
        <f t="shared" si="75"/>
        <v>1095</v>
      </c>
      <c r="FB15" s="178">
        <f t="shared" si="76"/>
        <v>1033</v>
      </c>
      <c r="FC15" s="178">
        <f t="shared" si="77"/>
        <v>1055</v>
      </c>
      <c r="FD15" s="271">
        <f t="shared" si="78"/>
        <v>45</v>
      </c>
      <c r="FE15" s="178">
        <f t="shared" si="79"/>
        <v>47</v>
      </c>
      <c r="FF15" s="178">
        <f t="shared" si="80"/>
        <v>67</v>
      </c>
    </row>
    <row r="16" spans="1:162" s="52" customFormat="1" x14ac:dyDescent="0.2">
      <c r="A16" s="65" t="s">
        <v>8</v>
      </c>
      <c r="B16" s="69"/>
      <c r="C16" s="136">
        <v>242</v>
      </c>
      <c r="D16" s="113">
        <f t="shared" si="81"/>
        <v>267.5</v>
      </c>
      <c r="E16" s="69">
        <v>293</v>
      </c>
      <c r="F16" s="69">
        <v>269</v>
      </c>
      <c r="G16" s="69">
        <v>278</v>
      </c>
      <c r="H16" s="69">
        <v>267</v>
      </c>
      <c r="I16" s="69">
        <v>286</v>
      </c>
      <c r="J16" s="69">
        <v>263</v>
      </c>
      <c r="K16" s="69">
        <v>336</v>
      </c>
      <c r="L16" s="69">
        <v>337</v>
      </c>
      <c r="M16" s="69">
        <v>317</v>
      </c>
      <c r="N16" s="69">
        <v>341</v>
      </c>
      <c r="O16" s="69">
        <v>335</v>
      </c>
      <c r="P16" s="69">
        <v>334</v>
      </c>
      <c r="Q16" s="69">
        <v>315</v>
      </c>
      <c r="R16" s="69">
        <v>330</v>
      </c>
      <c r="S16" s="69">
        <v>376</v>
      </c>
      <c r="T16" s="127">
        <v>95</v>
      </c>
      <c r="U16" s="142">
        <f t="shared" si="83"/>
        <v>92.5</v>
      </c>
      <c r="V16" s="119">
        <v>90</v>
      </c>
      <c r="W16" s="119">
        <v>90</v>
      </c>
      <c r="X16" s="119">
        <v>93</v>
      </c>
      <c r="Y16" s="119">
        <v>90</v>
      </c>
      <c r="Z16" s="119">
        <v>103</v>
      </c>
      <c r="AA16" s="119">
        <v>91</v>
      </c>
      <c r="AB16" s="119">
        <v>102</v>
      </c>
      <c r="AC16" s="119">
        <v>96</v>
      </c>
      <c r="AD16" s="119">
        <v>98</v>
      </c>
      <c r="AE16" s="119">
        <v>98</v>
      </c>
      <c r="AF16" s="119">
        <v>94</v>
      </c>
      <c r="AG16" s="119">
        <v>115</v>
      </c>
      <c r="AH16" s="119">
        <v>120</v>
      </c>
      <c r="AI16" s="119">
        <v>106</v>
      </c>
      <c r="AJ16" s="119">
        <v>113</v>
      </c>
      <c r="AK16" s="127">
        <v>29</v>
      </c>
      <c r="AL16" s="142">
        <f t="shared" si="84"/>
        <v>29.5</v>
      </c>
      <c r="AM16" s="119">
        <v>30</v>
      </c>
      <c r="AN16" s="119">
        <v>26</v>
      </c>
      <c r="AO16" s="119">
        <v>26</v>
      </c>
      <c r="AP16" s="119">
        <v>31</v>
      </c>
      <c r="AQ16" s="119">
        <v>24</v>
      </c>
      <c r="AR16" s="119">
        <v>35</v>
      </c>
      <c r="AS16" s="119">
        <v>29</v>
      </c>
      <c r="AT16" s="119">
        <v>21</v>
      </c>
      <c r="AU16" s="119">
        <v>29</v>
      </c>
      <c r="AV16" s="119">
        <v>29</v>
      </c>
      <c r="AW16" s="119">
        <v>31</v>
      </c>
      <c r="AX16" s="119">
        <v>28</v>
      </c>
      <c r="AY16" s="119">
        <v>41</v>
      </c>
      <c r="AZ16" s="119">
        <v>36</v>
      </c>
      <c r="BA16" s="119">
        <v>36</v>
      </c>
      <c r="BB16" s="127"/>
      <c r="BC16" s="142"/>
      <c r="BD16" s="119"/>
      <c r="BE16" s="119"/>
      <c r="BF16" s="119"/>
      <c r="BG16" s="119"/>
      <c r="BH16" s="119"/>
      <c r="BI16" s="119"/>
      <c r="BJ16" s="119"/>
      <c r="BK16" s="119"/>
      <c r="BL16" s="119"/>
      <c r="BM16" s="119"/>
      <c r="BN16" s="119">
        <v>0</v>
      </c>
      <c r="BO16" s="119">
        <v>0</v>
      </c>
      <c r="BP16" s="119"/>
      <c r="BQ16" s="119"/>
      <c r="BR16" s="119"/>
      <c r="BS16" s="127"/>
      <c r="BT16" s="142"/>
      <c r="BU16" s="119"/>
      <c r="BV16" s="119"/>
      <c r="BW16" s="119"/>
      <c r="BX16" s="119"/>
      <c r="BY16" s="119"/>
      <c r="BZ16" s="119"/>
      <c r="CA16" s="119"/>
      <c r="CB16" s="119"/>
      <c r="CC16" s="119"/>
      <c r="CD16" s="119"/>
      <c r="CE16" s="119">
        <v>0</v>
      </c>
      <c r="CF16" s="119">
        <v>0</v>
      </c>
      <c r="CG16" s="119"/>
      <c r="CH16" s="119">
        <v>0</v>
      </c>
      <c r="CI16" s="119"/>
      <c r="CJ16" s="127">
        <v>5</v>
      </c>
      <c r="CK16" s="142">
        <f t="shared" si="82"/>
        <v>5</v>
      </c>
      <c r="CL16" s="119">
        <v>5</v>
      </c>
      <c r="CM16" s="119">
        <v>27</v>
      </c>
      <c r="CN16" s="119">
        <v>44</v>
      </c>
      <c r="CO16" s="119">
        <v>64</v>
      </c>
      <c r="CP16" s="119">
        <v>52</v>
      </c>
      <c r="CQ16" s="119">
        <v>76</v>
      </c>
      <c r="CR16" s="119">
        <v>82</v>
      </c>
      <c r="CS16" s="119">
        <v>67</v>
      </c>
      <c r="CT16" s="119">
        <v>80</v>
      </c>
      <c r="CU16" s="119">
        <v>70</v>
      </c>
      <c r="CV16" s="119">
        <v>75</v>
      </c>
      <c r="CW16" s="119">
        <v>66</v>
      </c>
      <c r="CX16" s="119">
        <v>98</v>
      </c>
      <c r="CY16" s="119">
        <v>105</v>
      </c>
      <c r="CZ16" s="119">
        <v>94</v>
      </c>
      <c r="DA16" s="127"/>
      <c r="DB16" s="142"/>
      <c r="DC16" s="119"/>
      <c r="DD16" s="119"/>
      <c r="DE16" s="119"/>
      <c r="DF16" s="119"/>
      <c r="DG16" s="119"/>
      <c r="DH16" s="119"/>
      <c r="DI16" s="119"/>
      <c r="DJ16" s="119"/>
      <c r="DK16" s="119"/>
      <c r="DL16" s="119"/>
      <c r="DM16" s="119">
        <v>0</v>
      </c>
      <c r="DN16" s="119">
        <v>0</v>
      </c>
      <c r="DO16" s="119"/>
      <c r="DP16" s="119"/>
      <c r="DQ16" s="119"/>
      <c r="DR16" s="127">
        <v>47</v>
      </c>
      <c r="DS16" s="142">
        <f>(DR16+DT16)/2</f>
        <v>44</v>
      </c>
      <c r="DT16" s="119">
        <v>41</v>
      </c>
      <c r="DU16" s="119">
        <v>46</v>
      </c>
      <c r="DV16" s="119">
        <v>45</v>
      </c>
      <c r="DW16" s="119">
        <v>49</v>
      </c>
      <c r="DX16" s="119">
        <v>47</v>
      </c>
      <c r="DY16" s="119">
        <v>51</v>
      </c>
      <c r="DZ16" s="119">
        <v>48</v>
      </c>
      <c r="EA16" s="119">
        <v>59</v>
      </c>
      <c r="EB16" s="119">
        <v>54</v>
      </c>
      <c r="EC16" s="119">
        <v>65</v>
      </c>
      <c r="ED16" s="119">
        <v>67</v>
      </c>
      <c r="EE16" s="119">
        <v>72</v>
      </c>
      <c r="EF16" s="119">
        <v>73</v>
      </c>
      <c r="EG16" s="119">
        <v>77</v>
      </c>
      <c r="EH16" s="119">
        <v>77</v>
      </c>
      <c r="EI16" s="127">
        <v>12</v>
      </c>
      <c r="EJ16" s="119">
        <v>10</v>
      </c>
      <c r="EK16" s="119">
        <v>17</v>
      </c>
      <c r="EL16" s="119">
        <v>67</v>
      </c>
      <c r="EM16" s="119">
        <v>65</v>
      </c>
      <c r="EN16" s="119">
        <v>63</v>
      </c>
      <c r="EO16" s="119">
        <v>60</v>
      </c>
      <c r="EP16" s="119">
        <v>73</v>
      </c>
      <c r="EQ16" s="119"/>
      <c r="ER16" s="119"/>
      <c r="ET16" s="155" t="s">
        <v>171</v>
      </c>
      <c r="EU16" s="156">
        <v>3</v>
      </c>
      <c r="EX16" s="178">
        <v>528</v>
      </c>
      <c r="EY16" s="178">
        <v>607</v>
      </c>
      <c r="EZ16" s="178">
        <v>597</v>
      </c>
      <c r="FA16" s="271">
        <f t="shared" si="75"/>
        <v>516</v>
      </c>
      <c r="FB16" s="178">
        <f t="shared" si="76"/>
        <v>597</v>
      </c>
      <c r="FC16" s="178">
        <f t="shared" si="77"/>
        <v>580</v>
      </c>
      <c r="FD16" s="271">
        <f t="shared" si="78"/>
        <v>12</v>
      </c>
      <c r="FE16" s="178">
        <f t="shared" si="79"/>
        <v>10</v>
      </c>
      <c r="FF16" s="178">
        <f t="shared" si="80"/>
        <v>17</v>
      </c>
    </row>
    <row r="17" spans="1:162" s="52" customFormat="1" x14ac:dyDescent="0.2">
      <c r="A17" s="65" t="s">
        <v>9</v>
      </c>
      <c r="B17" s="69"/>
      <c r="C17" s="136">
        <v>796</v>
      </c>
      <c r="D17" s="113">
        <f t="shared" si="81"/>
        <v>792.5</v>
      </c>
      <c r="E17" s="69">
        <v>789</v>
      </c>
      <c r="F17" s="69">
        <v>810</v>
      </c>
      <c r="G17" s="69">
        <v>841</v>
      </c>
      <c r="H17" s="69">
        <v>838</v>
      </c>
      <c r="I17" s="69">
        <v>901</v>
      </c>
      <c r="J17" s="69">
        <v>867</v>
      </c>
      <c r="K17" s="69">
        <v>870</v>
      </c>
      <c r="L17" s="69">
        <v>925</v>
      </c>
      <c r="M17" s="69">
        <v>929</v>
      </c>
      <c r="N17" s="69">
        <v>913</v>
      </c>
      <c r="O17" s="69">
        <v>1053</v>
      </c>
      <c r="P17" s="69">
        <v>1163</v>
      </c>
      <c r="Q17" s="69">
        <v>1213</v>
      </c>
      <c r="R17" s="69">
        <v>1402</v>
      </c>
      <c r="S17" s="69">
        <v>1429</v>
      </c>
      <c r="T17" s="127">
        <v>444</v>
      </c>
      <c r="U17" s="142">
        <f t="shared" si="83"/>
        <v>451.5</v>
      </c>
      <c r="V17" s="119">
        <v>459</v>
      </c>
      <c r="W17" s="119">
        <v>442</v>
      </c>
      <c r="X17" s="119">
        <v>416</v>
      </c>
      <c r="Y17" s="119">
        <v>419</v>
      </c>
      <c r="Z17" s="119">
        <v>368</v>
      </c>
      <c r="AA17" s="119">
        <v>445</v>
      </c>
      <c r="AB17" s="119">
        <v>404</v>
      </c>
      <c r="AC17" s="119">
        <v>314</v>
      </c>
      <c r="AD17" s="119">
        <v>423</v>
      </c>
      <c r="AE17" s="119">
        <v>430</v>
      </c>
      <c r="AF17" s="119">
        <v>433</v>
      </c>
      <c r="AG17" s="119">
        <v>425</v>
      </c>
      <c r="AH17" s="119">
        <v>431</v>
      </c>
      <c r="AI17" s="119">
        <v>435</v>
      </c>
      <c r="AJ17" s="119">
        <v>457</v>
      </c>
      <c r="AK17" s="127">
        <v>66</v>
      </c>
      <c r="AL17" s="142">
        <f t="shared" si="84"/>
        <v>69</v>
      </c>
      <c r="AM17" s="119">
        <v>72</v>
      </c>
      <c r="AN17" s="119">
        <v>64</v>
      </c>
      <c r="AO17" s="119">
        <v>79</v>
      </c>
      <c r="AP17" s="119">
        <v>78</v>
      </c>
      <c r="AQ17" s="119">
        <v>80</v>
      </c>
      <c r="AR17" s="119">
        <v>70</v>
      </c>
      <c r="AS17" s="119">
        <v>83</v>
      </c>
      <c r="AT17" s="119">
        <v>77</v>
      </c>
      <c r="AU17" s="119">
        <v>73</v>
      </c>
      <c r="AV17" s="119">
        <v>83</v>
      </c>
      <c r="AW17" s="119">
        <v>82</v>
      </c>
      <c r="AX17" s="119">
        <v>74</v>
      </c>
      <c r="AY17" s="119">
        <v>81</v>
      </c>
      <c r="AZ17" s="119">
        <v>76</v>
      </c>
      <c r="BA17" s="119">
        <v>78</v>
      </c>
      <c r="BB17" s="127"/>
      <c r="BC17" s="142"/>
      <c r="BD17" s="119"/>
      <c r="BE17" s="119"/>
      <c r="BF17" s="119"/>
      <c r="BG17" s="119"/>
      <c r="BH17" s="119"/>
      <c r="BI17" s="119"/>
      <c r="BJ17" s="119"/>
      <c r="BK17" s="119"/>
      <c r="BL17" s="119"/>
      <c r="BM17" s="119"/>
      <c r="BN17" s="119">
        <v>0</v>
      </c>
      <c r="BO17" s="119">
        <v>0</v>
      </c>
      <c r="BP17" s="119"/>
      <c r="BQ17" s="119"/>
      <c r="BR17" s="119"/>
      <c r="BS17" s="127"/>
      <c r="BT17" s="142"/>
      <c r="BU17" s="119"/>
      <c r="BV17" s="119"/>
      <c r="BW17" s="119"/>
      <c r="BX17" s="119"/>
      <c r="BY17" s="119"/>
      <c r="BZ17" s="119"/>
      <c r="CA17" s="119"/>
      <c r="CB17" s="119"/>
      <c r="CC17" s="119"/>
      <c r="CD17" s="119"/>
      <c r="CE17" s="119">
        <v>0</v>
      </c>
      <c r="CF17" s="119">
        <v>0</v>
      </c>
      <c r="CG17" s="119"/>
      <c r="CH17" s="119"/>
      <c r="CI17" s="119"/>
      <c r="CJ17" s="127">
        <v>84</v>
      </c>
      <c r="CK17" s="142">
        <f t="shared" si="82"/>
        <v>87.5</v>
      </c>
      <c r="CL17" s="119">
        <v>91</v>
      </c>
      <c r="CM17" s="119">
        <v>102</v>
      </c>
      <c r="CN17" s="119">
        <v>225</v>
      </c>
      <c r="CO17" s="119">
        <v>227</v>
      </c>
      <c r="CP17" s="119">
        <v>228</v>
      </c>
      <c r="CQ17" s="119">
        <v>212</v>
      </c>
      <c r="CR17" s="119">
        <v>245</v>
      </c>
      <c r="CS17" s="119">
        <v>235</v>
      </c>
      <c r="CT17" s="119">
        <v>301</v>
      </c>
      <c r="CU17" s="119">
        <v>293</v>
      </c>
      <c r="CV17" s="119">
        <v>308</v>
      </c>
      <c r="CW17" s="119">
        <v>312</v>
      </c>
      <c r="CX17" s="119">
        <v>324</v>
      </c>
      <c r="CY17" s="119">
        <v>304</v>
      </c>
      <c r="CZ17" s="119">
        <v>320</v>
      </c>
      <c r="DA17" s="127"/>
      <c r="DB17" s="142"/>
      <c r="DC17" s="119"/>
      <c r="DD17" s="119"/>
      <c r="DE17" s="119"/>
      <c r="DF17" s="119"/>
      <c r="DG17" s="119"/>
      <c r="DH17" s="119"/>
      <c r="DI17" s="119"/>
      <c r="DJ17" s="119"/>
      <c r="DK17" s="119"/>
      <c r="DL17" s="119"/>
      <c r="DM17" s="119">
        <v>0</v>
      </c>
      <c r="DN17" s="119">
        <v>0</v>
      </c>
      <c r="DO17" s="119"/>
      <c r="DP17" s="119"/>
      <c r="DQ17" s="119"/>
      <c r="DR17" s="127">
        <v>74</v>
      </c>
      <c r="DS17" s="142">
        <f t="shared" ref="DS17:DS18" si="86">(DR17+DT17)/2</f>
        <v>72</v>
      </c>
      <c r="DT17" s="119">
        <v>70</v>
      </c>
      <c r="DU17" s="119">
        <v>68</v>
      </c>
      <c r="DV17" s="119">
        <v>67</v>
      </c>
      <c r="DW17" s="119">
        <v>73</v>
      </c>
      <c r="DX17" s="119">
        <v>73</v>
      </c>
      <c r="DY17" s="119">
        <v>76</v>
      </c>
      <c r="DZ17" s="119">
        <v>73</v>
      </c>
      <c r="EA17" s="119">
        <v>75</v>
      </c>
      <c r="EB17" s="119">
        <v>75</v>
      </c>
      <c r="EC17" s="119">
        <v>74</v>
      </c>
      <c r="ED17" s="119">
        <v>73</v>
      </c>
      <c r="EE17" s="119">
        <v>79</v>
      </c>
      <c r="EF17" s="119">
        <v>75</v>
      </c>
      <c r="EG17" s="119">
        <v>79</v>
      </c>
      <c r="EH17" s="119">
        <v>72</v>
      </c>
      <c r="EI17" s="127">
        <v>218</v>
      </c>
      <c r="EJ17" s="119">
        <v>250</v>
      </c>
      <c r="EK17" s="119">
        <v>278</v>
      </c>
      <c r="EL17" s="119">
        <v>316</v>
      </c>
      <c r="EM17" s="119">
        <v>262</v>
      </c>
      <c r="EN17" s="119">
        <v>291</v>
      </c>
      <c r="EO17" s="119">
        <v>239</v>
      </c>
      <c r="EP17" s="119">
        <v>427</v>
      </c>
      <c r="EQ17" s="119"/>
      <c r="ER17" s="119"/>
      <c r="ET17" s="155" t="s">
        <v>172</v>
      </c>
      <c r="EU17" s="156">
        <v>22</v>
      </c>
      <c r="EX17" s="178">
        <v>1888</v>
      </c>
      <c r="EY17" s="178">
        <v>1925</v>
      </c>
      <c r="EZ17" s="178">
        <v>1904</v>
      </c>
      <c r="FA17" s="271">
        <f t="shared" si="75"/>
        <v>1670</v>
      </c>
      <c r="FB17" s="178">
        <f t="shared" si="76"/>
        <v>1675</v>
      </c>
      <c r="FC17" s="178">
        <f t="shared" si="77"/>
        <v>1626</v>
      </c>
      <c r="FD17" s="271">
        <f t="shared" si="78"/>
        <v>218</v>
      </c>
      <c r="FE17" s="178">
        <f t="shared" si="79"/>
        <v>250</v>
      </c>
      <c r="FF17" s="178">
        <f t="shared" si="80"/>
        <v>278</v>
      </c>
    </row>
    <row r="18" spans="1:162" s="52" customFormat="1" x14ac:dyDescent="0.2">
      <c r="A18" s="65" t="s">
        <v>10</v>
      </c>
      <c r="B18" s="69"/>
      <c r="C18" s="136">
        <v>571</v>
      </c>
      <c r="D18" s="113">
        <f t="shared" si="81"/>
        <v>581</v>
      </c>
      <c r="E18" s="69">
        <v>591</v>
      </c>
      <c r="F18" s="69">
        <v>403</v>
      </c>
      <c r="G18" s="69">
        <v>553</v>
      </c>
      <c r="H18" s="69">
        <v>516</v>
      </c>
      <c r="I18" s="69">
        <v>454</v>
      </c>
      <c r="J18" s="69">
        <v>473</v>
      </c>
      <c r="K18" s="69">
        <v>519</v>
      </c>
      <c r="L18" s="69">
        <v>596</v>
      </c>
      <c r="M18" s="69">
        <v>505</v>
      </c>
      <c r="N18" s="69">
        <v>515</v>
      </c>
      <c r="O18" s="69">
        <v>489</v>
      </c>
      <c r="P18" s="69">
        <v>470</v>
      </c>
      <c r="Q18" s="69">
        <v>464</v>
      </c>
      <c r="R18" s="69">
        <v>525</v>
      </c>
      <c r="S18" s="69">
        <v>470</v>
      </c>
      <c r="T18" s="127">
        <v>119</v>
      </c>
      <c r="U18" s="142">
        <f t="shared" si="83"/>
        <v>130</v>
      </c>
      <c r="V18" s="119">
        <v>141</v>
      </c>
      <c r="W18" s="119">
        <v>145</v>
      </c>
      <c r="X18" s="119">
        <v>143</v>
      </c>
      <c r="Y18" s="119">
        <v>140</v>
      </c>
      <c r="Z18" s="119">
        <v>140</v>
      </c>
      <c r="AA18" s="119">
        <v>140</v>
      </c>
      <c r="AB18" s="119">
        <v>140</v>
      </c>
      <c r="AC18" s="119">
        <v>135</v>
      </c>
      <c r="AD18" s="119">
        <v>141</v>
      </c>
      <c r="AE18" s="119">
        <v>132</v>
      </c>
      <c r="AF18" s="119">
        <v>161</v>
      </c>
      <c r="AG18" s="119">
        <v>149</v>
      </c>
      <c r="AH18" s="119">
        <v>164</v>
      </c>
      <c r="AI18" s="119">
        <v>156</v>
      </c>
      <c r="AJ18" s="119">
        <v>154</v>
      </c>
      <c r="AK18" s="127">
        <v>44</v>
      </c>
      <c r="AL18" s="142">
        <f t="shared" si="84"/>
        <v>46.5</v>
      </c>
      <c r="AM18" s="119">
        <v>49</v>
      </c>
      <c r="AN18" s="119">
        <v>47</v>
      </c>
      <c r="AO18" s="119">
        <v>55</v>
      </c>
      <c r="AP18" s="119">
        <v>49</v>
      </c>
      <c r="AQ18" s="119">
        <v>53</v>
      </c>
      <c r="AR18" s="119">
        <v>46</v>
      </c>
      <c r="AS18" s="119">
        <v>53</v>
      </c>
      <c r="AT18" s="119">
        <v>50</v>
      </c>
      <c r="AU18" s="119">
        <v>61</v>
      </c>
      <c r="AV18" s="119">
        <v>58</v>
      </c>
      <c r="AW18" s="119">
        <v>55</v>
      </c>
      <c r="AX18" s="119">
        <v>60</v>
      </c>
      <c r="AY18" s="119">
        <v>62</v>
      </c>
      <c r="AZ18" s="119">
        <v>58</v>
      </c>
      <c r="BA18" s="119">
        <v>58</v>
      </c>
      <c r="BB18" s="127"/>
      <c r="BC18" s="142"/>
      <c r="BD18" s="119"/>
      <c r="BE18" s="119"/>
      <c r="BF18" s="119"/>
      <c r="BG18" s="119"/>
      <c r="BH18" s="119"/>
      <c r="BI18" s="119"/>
      <c r="BJ18" s="119"/>
      <c r="BK18" s="119"/>
      <c r="BL18" s="119"/>
      <c r="BM18" s="119"/>
      <c r="BN18" s="119">
        <v>0</v>
      </c>
      <c r="BO18" s="119">
        <v>0</v>
      </c>
      <c r="BP18" s="119"/>
      <c r="BQ18" s="119"/>
      <c r="BR18" s="119"/>
      <c r="BS18" s="127">
        <v>70</v>
      </c>
      <c r="BT18" s="142">
        <f t="shared" ref="BT18" si="87">(BS18+BU18)/2</f>
        <v>74</v>
      </c>
      <c r="BU18" s="119">
        <v>78</v>
      </c>
      <c r="BV18" s="119">
        <f>(2*((BX18-BU18)/5))+BU18</f>
        <v>80.400000000000006</v>
      </c>
      <c r="BW18" s="119">
        <v>85</v>
      </c>
      <c r="BX18" s="119">
        <v>84</v>
      </c>
      <c r="BY18" s="119">
        <v>82</v>
      </c>
      <c r="BZ18" s="119">
        <v>84</v>
      </c>
      <c r="CA18" s="119">
        <v>83</v>
      </c>
      <c r="CB18" s="119">
        <v>92</v>
      </c>
      <c r="CC18" s="119">
        <v>82</v>
      </c>
      <c r="CD18" s="119">
        <v>79</v>
      </c>
      <c r="CE18" s="119">
        <v>82</v>
      </c>
      <c r="CF18" s="119">
        <v>82</v>
      </c>
      <c r="CG18" s="119">
        <v>86</v>
      </c>
      <c r="CH18" s="119">
        <v>85</v>
      </c>
      <c r="CI18" s="119">
        <v>87</v>
      </c>
      <c r="CJ18" s="127">
        <v>12</v>
      </c>
      <c r="CK18" s="142">
        <f t="shared" si="82"/>
        <v>11.5</v>
      </c>
      <c r="CL18" s="119">
        <v>11</v>
      </c>
      <c r="CM18" s="119">
        <v>7</v>
      </c>
      <c r="CN18" s="119">
        <v>22</v>
      </c>
      <c r="CO18" s="119">
        <v>43</v>
      </c>
      <c r="CP18" s="119">
        <v>197</v>
      </c>
      <c r="CQ18" s="119">
        <v>201</v>
      </c>
      <c r="CR18" s="119">
        <v>167</v>
      </c>
      <c r="CS18" s="119">
        <v>192</v>
      </c>
      <c r="CT18" s="119">
        <v>206</v>
      </c>
      <c r="CU18" s="119">
        <v>201</v>
      </c>
      <c r="CV18" s="119">
        <v>210</v>
      </c>
      <c r="CW18" s="119">
        <v>209</v>
      </c>
      <c r="CX18" s="119">
        <v>200</v>
      </c>
      <c r="CY18" s="119">
        <v>193</v>
      </c>
      <c r="CZ18" s="119">
        <v>176</v>
      </c>
      <c r="DA18" s="127">
        <v>25</v>
      </c>
      <c r="DB18" s="142">
        <f>(DA18+DC18)/2</f>
        <v>23</v>
      </c>
      <c r="DC18" s="119">
        <v>21</v>
      </c>
      <c r="DD18" s="119">
        <v>23</v>
      </c>
      <c r="DE18" s="119">
        <v>23</v>
      </c>
      <c r="DF18" s="119">
        <v>25</v>
      </c>
      <c r="DG18" s="119">
        <v>23</v>
      </c>
      <c r="DH18" s="119">
        <v>24</v>
      </c>
      <c r="DI18" s="119">
        <v>25</v>
      </c>
      <c r="DJ18" s="119">
        <v>25</v>
      </c>
      <c r="DK18" s="119">
        <v>24</v>
      </c>
      <c r="DL18" s="119">
        <v>27</v>
      </c>
      <c r="DM18" s="119">
        <v>26</v>
      </c>
      <c r="DN18" s="119">
        <v>26</v>
      </c>
      <c r="DO18" s="119">
        <v>26</v>
      </c>
      <c r="DP18" s="119">
        <v>27</v>
      </c>
      <c r="DQ18" s="119">
        <v>28</v>
      </c>
      <c r="DR18" s="127">
        <v>64</v>
      </c>
      <c r="DS18" s="142">
        <f t="shared" si="86"/>
        <v>64</v>
      </c>
      <c r="DT18" s="119">
        <v>64</v>
      </c>
      <c r="DU18" s="119">
        <v>67</v>
      </c>
      <c r="DV18" s="119">
        <v>65</v>
      </c>
      <c r="DW18" s="119">
        <v>72</v>
      </c>
      <c r="DX18" s="119">
        <v>69</v>
      </c>
      <c r="DY18" s="119">
        <v>73</v>
      </c>
      <c r="DZ18" s="119">
        <v>69</v>
      </c>
      <c r="EA18" s="119">
        <v>68</v>
      </c>
      <c r="EB18" s="119">
        <v>67</v>
      </c>
      <c r="EC18" s="119">
        <v>78</v>
      </c>
      <c r="ED18" s="119">
        <v>78</v>
      </c>
      <c r="EE18" s="119">
        <v>74</v>
      </c>
      <c r="EF18" s="119">
        <v>83</v>
      </c>
      <c r="EG18" s="119">
        <v>84</v>
      </c>
      <c r="EH18" s="119">
        <v>89</v>
      </c>
      <c r="EI18" s="127">
        <v>57</v>
      </c>
      <c r="EJ18" s="119">
        <v>38</v>
      </c>
      <c r="EK18" s="119">
        <v>42</v>
      </c>
      <c r="EL18" s="119">
        <v>38</v>
      </c>
      <c r="EM18" s="119">
        <v>34</v>
      </c>
      <c r="EN18" s="119">
        <v>94</v>
      </c>
      <c r="EO18" s="119">
        <v>111</v>
      </c>
      <c r="EP18" s="119">
        <v>77</v>
      </c>
      <c r="EQ18" s="119"/>
      <c r="ER18" s="119"/>
      <c r="ET18" s="155" t="s">
        <v>173</v>
      </c>
      <c r="EU18" s="156">
        <v>123</v>
      </c>
      <c r="EX18" s="178">
        <v>1098</v>
      </c>
      <c r="EY18" s="178">
        <v>1094</v>
      </c>
      <c r="EZ18" s="178">
        <v>1200</v>
      </c>
      <c r="FA18" s="271">
        <f t="shared" si="75"/>
        <v>1041</v>
      </c>
      <c r="FB18" s="178">
        <f t="shared" si="76"/>
        <v>1056</v>
      </c>
      <c r="FC18" s="178">
        <f t="shared" si="77"/>
        <v>1158</v>
      </c>
      <c r="FD18" s="271">
        <f t="shared" si="78"/>
        <v>57</v>
      </c>
      <c r="FE18" s="178">
        <f t="shared" si="79"/>
        <v>38</v>
      </c>
      <c r="FF18" s="178">
        <f t="shared" si="80"/>
        <v>42</v>
      </c>
    </row>
    <row r="19" spans="1:162" s="52" customFormat="1" x14ac:dyDescent="0.2">
      <c r="A19" s="65" t="s">
        <v>11</v>
      </c>
      <c r="B19" s="69"/>
      <c r="C19" s="136">
        <v>254</v>
      </c>
      <c r="D19" s="113">
        <f t="shared" si="81"/>
        <v>250.5</v>
      </c>
      <c r="E19" s="69">
        <v>247</v>
      </c>
      <c r="F19" s="69">
        <v>234</v>
      </c>
      <c r="G19" s="69">
        <v>242</v>
      </c>
      <c r="H19" s="69">
        <v>242</v>
      </c>
      <c r="I19" s="69">
        <v>216</v>
      </c>
      <c r="J19" s="69">
        <v>241</v>
      </c>
      <c r="K19" s="69">
        <v>247</v>
      </c>
      <c r="L19" s="69">
        <v>243</v>
      </c>
      <c r="M19" s="69">
        <v>240</v>
      </c>
      <c r="N19" s="69">
        <v>375</v>
      </c>
      <c r="O19" s="69">
        <v>410</v>
      </c>
      <c r="P19" s="69">
        <v>392</v>
      </c>
      <c r="Q19" s="69">
        <v>425</v>
      </c>
      <c r="R19" s="69">
        <v>448</v>
      </c>
      <c r="S19" s="69">
        <v>442</v>
      </c>
      <c r="T19" s="127">
        <v>187</v>
      </c>
      <c r="U19" s="142">
        <f t="shared" si="83"/>
        <v>196.5</v>
      </c>
      <c r="V19" s="119">
        <v>206</v>
      </c>
      <c r="W19" s="119">
        <v>209</v>
      </c>
      <c r="X19" s="119">
        <v>210</v>
      </c>
      <c r="Y19" s="119">
        <v>200</v>
      </c>
      <c r="Z19" s="119">
        <v>202</v>
      </c>
      <c r="AA19" s="119">
        <v>207</v>
      </c>
      <c r="AB19" s="119">
        <v>200</v>
      </c>
      <c r="AC19" s="119">
        <v>223</v>
      </c>
      <c r="AD19" s="119">
        <v>208</v>
      </c>
      <c r="AE19" s="119">
        <v>211</v>
      </c>
      <c r="AF19" s="119">
        <v>201</v>
      </c>
      <c r="AG19" s="119">
        <v>214</v>
      </c>
      <c r="AH19" s="119">
        <v>243</v>
      </c>
      <c r="AI19" s="119">
        <v>217</v>
      </c>
      <c r="AJ19" s="119">
        <v>240</v>
      </c>
      <c r="AK19" s="127">
        <v>38</v>
      </c>
      <c r="AL19" s="142">
        <f t="shared" si="84"/>
        <v>40.5</v>
      </c>
      <c r="AM19" s="119">
        <v>43</v>
      </c>
      <c r="AN19" s="119">
        <v>46</v>
      </c>
      <c r="AO19" s="119">
        <v>47</v>
      </c>
      <c r="AP19" s="119">
        <v>49</v>
      </c>
      <c r="AQ19" s="119">
        <v>51</v>
      </c>
      <c r="AR19" s="119">
        <v>50</v>
      </c>
      <c r="AS19" s="119">
        <v>49</v>
      </c>
      <c r="AT19" s="119">
        <v>52</v>
      </c>
      <c r="AU19" s="119">
        <v>57</v>
      </c>
      <c r="AV19" s="119">
        <v>54</v>
      </c>
      <c r="AW19" s="119">
        <v>57</v>
      </c>
      <c r="AX19" s="119">
        <v>55</v>
      </c>
      <c r="AY19" s="119">
        <v>51</v>
      </c>
      <c r="AZ19" s="119">
        <v>57</v>
      </c>
      <c r="BA19" s="119">
        <v>56</v>
      </c>
      <c r="BB19" s="127">
        <v>48</v>
      </c>
      <c r="BC19" s="142">
        <f>(BB19+BD19)/2</f>
        <v>39</v>
      </c>
      <c r="BD19" s="119">
        <v>30</v>
      </c>
      <c r="BE19" s="119">
        <f>(2*((BF19-BD19)/3))+BD19</f>
        <v>57.333333333333329</v>
      </c>
      <c r="BF19" s="119">
        <v>71</v>
      </c>
      <c r="BG19" s="119">
        <f>((BH19-BF19)/2)+BF19</f>
        <v>75.5</v>
      </c>
      <c r="BH19" s="119">
        <v>80</v>
      </c>
      <c r="BI19" s="119">
        <v>129</v>
      </c>
      <c r="BJ19" s="119">
        <v>143</v>
      </c>
      <c r="BK19" s="119">
        <v>111</v>
      </c>
      <c r="BL19" s="119">
        <v>86</v>
      </c>
      <c r="BM19" s="119">
        <v>79</v>
      </c>
      <c r="BN19" s="119">
        <v>74</v>
      </c>
      <c r="BO19" s="119">
        <v>75</v>
      </c>
      <c r="BP19" s="119">
        <v>67</v>
      </c>
      <c r="BQ19" s="119">
        <v>37</v>
      </c>
      <c r="BR19" s="119">
        <v>48</v>
      </c>
      <c r="BS19" s="127"/>
      <c r="BT19" s="142"/>
      <c r="BU19" s="119"/>
      <c r="BV19" s="119"/>
      <c r="BW19" s="119"/>
      <c r="BX19" s="119"/>
      <c r="BY19" s="119"/>
      <c r="BZ19" s="119"/>
      <c r="CA19" s="119"/>
      <c r="CB19" s="119"/>
      <c r="CC19" s="119"/>
      <c r="CD19" s="119"/>
      <c r="CE19" s="119"/>
      <c r="CF19" s="119">
        <v>0</v>
      </c>
      <c r="CG19" s="119"/>
      <c r="CH19" s="119"/>
      <c r="CI19" s="119"/>
      <c r="CJ19" s="127">
        <v>34</v>
      </c>
      <c r="CK19" s="142">
        <f t="shared" si="82"/>
        <v>38.5</v>
      </c>
      <c r="CL19" s="119">
        <v>43</v>
      </c>
      <c r="CM19" s="119">
        <v>70</v>
      </c>
      <c r="CN19" s="119">
        <v>65</v>
      </c>
      <c r="CO19" s="119">
        <v>102</v>
      </c>
      <c r="CP19" s="119">
        <v>105</v>
      </c>
      <c r="CQ19" s="119">
        <v>121</v>
      </c>
      <c r="CR19" s="119">
        <v>132</v>
      </c>
      <c r="CS19" s="119">
        <v>146</v>
      </c>
      <c r="CT19" s="119">
        <v>160</v>
      </c>
      <c r="CU19" s="119">
        <v>185</v>
      </c>
      <c r="CV19" s="119">
        <v>198</v>
      </c>
      <c r="CW19" s="119">
        <v>182</v>
      </c>
      <c r="CX19" s="119">
        <v>180</v>
      </c>
      <c r="CY19" s="119">
        <v>180</v>
      </c>
      <c r="CZ19" s="119">
        <v>239</v>
      </c>
      <c r="DA19" s="127"/>
      <c r="DB19" s="142"/>
      <c r="DC19" s="119"/>
      <c r="DD19" s="119"/>
      <c r="DE19" s="119"/>
      <c r="DF19" s="119"/>
      <c r="DG19" s="119"/>
      <c r="DH19" s="119"/>
      <c r="DI19" s="119"/>
      <c r="DJ19" s="119"/>
      <c r="DK19" s="119"/>
      <c r="DL19" s="119"/>
      <c r="DM19" s="119">
        <v>0</v>
      </c>
      <c r="DN19" s="119">
        <v>0</v>
      </c>
      <c r="DO19" s="119"/>
      <c r="DP19" s="119"/>
      <c r="DQ19" s="119"/>
      <c r="DR19" s="127"/>
      <c r="DS19" s="142"/>
      <c r="DT19" s="119"/>
      <c r="DU19" s="119"/>
      <c r="DV19" s="119"/>
      <c r="DW19" s="119"/>
      <c r="DX19" s="119"/>
      <c r="DY19" s="119"/>
      <c r="DZ19" s="119"/>
      <c r="EA19" s="119"/>
      <c r="EB19" s="119"/>
      <c r="EC19" s="119"/>
      <c r="ED19" s="119">
        <v>0</v>
      </c>
      <c r="EE19" s="119">
        <v>0</v>
      </c>
      <c r="EF19" s="119"/>
      <c r="EG19" s="119"/>
      <c r="EH19" s="119"/>
      <c r="EI19" s="127">
        <v>72</v>
      </c>
      <c r="EJ19" s="119">
        <v>86</v>
      </c>
      <c r="EK19" s="119">
        <v>75</v>
      </c>
      <c r="EL19" s="119">
        <v>89</v>
      </c>
      <c r="EM19" s="119">
        <v>0</v>
      </c>
      <c r="EN19" s="119">
        <v>0</v>
      </c>
      <c r="EO19" s="119">
        <v>0</v>
      </c>
      <c r="EP19" s="119">
        <v>0</v>
      </c>
      <c r="EQ19" s="119"/>
      <c r="ER19" s="119"/>
      <c r="ET19" s="155" t="s">
        <v>174</v>
      </c>
      <c r="EU19" s="156">
        <v>2816</v>
      </c>
      <c r="EX19" s="178">
        <v>820</v>
      </c>
      <c r="EY19" s="178">
        <v>857</v>
      </c>
      <c r="EZ19" s="178">
        <v>850</v>
      </c>
      <c r="FA19" s="271">
        <f t="shared" si="75"/>
        <v>748</v>
      </c>
      <c r="FB19" s="178">
        <f t="shared" si="76"/>
        <v>771</v>
      </c>
      <c r="FC19" s="178">
        <f t="shared" si="77"/>
        <v>775</v>
      </c>
      <c r="FD19" s="271">
        <f t="shared" si="78"/>
        <v>72</v>
      </c>
      <c r="FE19" s="178">
        <f t="shared" si="79"/>
        <v>86</v>
      </c>
      <c r="FF19" s="178">
        <f t="shared" si="80"/>
        <v>75</v>
      </c>
    </row>
    <row r="20" spans="1:162" s="52" customFormat="1" x14ac:dyDescent="0.2">
      <c r="A20" s="65" t="s">
        <v>12</v>
      </c>
      <c r="B20" s="69"/>
      <c r="C20" s="136">
        <v>442</v>
      </c>
      <c r="D20" s="113">
        <f t="shared" si="81"/>
        <v>464.5</v>
      </c>
      <c r="E20" s="69">
        <v>487</v>
      </c>
      <c r="F20" s="69">
        <v>456</v>
      </c>
      <c r="G20" s="69">
        <v>481</v>
      </c>
      <c r="H20" s="69">
        <v>505</v>
      </c>
      <c r="I20" s="69">
        <v>484</v>
      </c>
      <c r="J20" s="69">
        <v>481</v>
      </c>
      <c r="K20" s="69">
        <v>496</v>
      </c>
      <c r="L20" s="69">
        <v>474</v>
      </c>
      <c r="M20" s="69">
        <v>489</v>
      </c>
      <c r="N20" s="69">
        <v>492</v>
      </c>
      <c r="O20" s="69">
        <v>446</v>
      </c>
      <c r="P20" s="69">
        <v>497</v>
      </c>
      <c r="Q20" s="69">
        <v>473</v>
      </c>
      <c r="R20" s="69">
        <v>485</v>
      </c>
      <c r="S20" s="69">
        <v>574</v>
      </c>
      <c r="T20" s="127">
        <v>356</v>
      </c>
      <c r="U20" s="142">
        <f t="shared" si="83"/>
        <v>369</v>
      </c>
      <c r="V20" s="119">
        <v>382</v>
      </c>
      <c r="W20" s="119">
        <v>382</v>
      </c>
      <c r="X20" s="119">
        <v>427</v>
      </c>
      <c r="Y20" s="119">
        <v>412</v>
      </c>
      <c r="Z20" s="119">
        <v>377</v>
      </c>
      <c r="AA20" s="119">
        <v>382</v>
      </c>
      <c r="AB20" s="119">
        <v>353</v>
      </c>
      <c r="AC20" s="119">
        <v>377</v>
      </c>
      <c r="AD20" s="119">
        <v>382</v>
      </c>
      <c r="AE20" s="119">
        <v>390</v>
      </c>
      <c r="AF20" s="119">
        <v>373</v>
      </c>
      <c r="AG20" s="119">
        <v>409</v>
      </c>
      <c r="AH20" s="119">
        <v>389</v>
      </c>
      <c r="AI20" s="119">
        <v>400</v>
      </c>
      <c r="AJ20" s="119">
        <v>421</v>
      </c>
      <c r="AK20" s="127">
        <v>92</v>
      </c>
      <c r="AL20" s="142">
        <f t="shared" si="84"/>
        <v>106</v>
      </c>
      <c r="AM20" s="119">
        <v>120</v>
      </c>
      <c r="AN20" s="119">
        <v>125</v>
      </c>
      <c r="AO20" s="119">
        <v>137</v>
      </c>
      <c r="AP20" s="119">
        <v>122</v>
      </c>
      <c r="AQ20" s="119">
        <v>108</v>
      </c>
      <c r="AR20" s="119">
        <v>119</v>
      </c>
      <c r="AS20" s="119">
        <v>107</v>
      </c>
      <c r="AT20" s="119">
        <v>118</v>
      </c>
      <c r="AU20" s="119">
        <v>114</v>
      </c>
      <c r="AV20" s="119">
        <v>125</v>
      </c>
      <c r="AW20" s="119">
        <v>136</v>
      </c>
      <c r="AX20" s="119">
        <v>127</v>
      </c>
      <c r="AY20" s="119">
        <v>144</v>
      </c>
      <c r="AZ20" s="119">
        <v>125</v>
      </c>
      <c r="BA20" s="119">
        <v>124</v>
      </c>
      <c r="BB20" s="127"/>
      <c r="BC20" s="142"/>
      <c r="BD20" s="119"/>
      <c r="BE20" s="119"/>
      <c r="BF20" s="119"/>
      <c r="BG20" s="119"/>
      <c r="BH20" s="119"/>
      <c r="BI20" s="119"/>
      <c r="BJ20" s="119"/>
      <c r="BK20" s="119"/>
      <c r="BL20" s="119"/>
      <c r="BM20" s="119"/>
      <c r="BN20" s="119">
        <v>0</v>
      </c>
      <c r="BO20" s="119">
        <v>0</v>
      </c>
      <c r="BP20" s="119"/>
      <c r="BQ20" s="119"/>
      <c r="BR20" s="119"/>
      <c r="BS20" s="127"/>
      <c r="BT20" s="142"/>
      <c r="BU20" s="119"/>
      <c r="BV20" s="119"/>
      <c r="BW20" s="119"/>
      <c r="BX20" s="119"/>
      <c r="BY20" s="119"/>
      <c r="BZ20" s="119"/>
      <c r="CA20" s="119"/>
      <c r="CB20" s="119"/>
      <c r="CC20" s="119"/>
      <c r="CD20" s="119"/>
      <c r="CE20" s="119"/>
      <c r="CF20" s="119">
        <v>0</v>
      </c>
      <c r="CG20" s="266">
        <v>111</v>
      </c>
      <c r="CH20" s="266">
        <v>144</v>
      </c>
      <c r="CI20" s="266">
        <v>132</v>
      </c>
      <c r="CJ20" s="127">
        <v>72</v>
      </c>
      <c r="CK20" s="142">
        <f t="shared" si="82"/>
        <v>68.5</v>
      </c>
      <c r="CL20" s="119">
        <v>65</v>
      </c>
      <c r="CM20" s="119">
        <v>69</v>
      </c>
      <c r="CN20" s="119">
        <v>75</v>
      </c>
      <c r="CO20" s="119">
        <v>99</v>
      </c>
      <c r="CP20" s="119">
        <v>95</v>
      </c>
      <c r="CQ20" s="119">
        <v>91</v>
      </c>
      <c r="CR20" s="119">
        <v>99</v>
      </c>
      <c r="CS20" s="119">
        <v>120</v>
      </c>
      <c r="CT20" s="119">
        <v>114</v>
      </c>
      <c r="CU20" s="119">
        <v>121</v>
      </c>
      <c r="CV20" s="119">
        <v>162</v>
      </c>
      <c r="CW20" s="119">
        <v>238</v>
      </c>
      <c r="CX20" s="119">
        <v>269</v>
      </c>
      <c r="CY20" s="119">
        <v>422</v>
      </c>
      <c r="CZ20" s="119">
        <v>404</v>
      </c>
      <c r="DA20" s="127">
        <v>84</v>
      </c>
      <c r="DB20" s="142">
        <f t="shared" ref="DB20:DB21" si="88">(DA20+DC20)/2</f>
        <v>92.5</v>
      </c>
      <c r="DC20" s="119">
        <v>101</v>
      </c>
      <c r="DD20" s="119">
        <f>(2*((DF20-DC20)/5))+DC20</f>
        <v>107</v>
      </c>
      <c r="DE20" s="119">
        <v>114</v>
      </c>
      <c r="DF20" s="119">
        <v>116</v>
      </c>
      <c r="DG20" s="119">
        <v>116</v>
      </c>
      <c r="DH20" s="119">
        <v>111</v>
      </c>
      <c r="DI20" s="119">
        <v>104</v>
      </c>
      <c r="DJ20" s="119">
        <v>125</v>
      </c>
      <c r="DK20" s="119">
        <v>114</v>
      </c>
      <c r="DL20" s="119">
        <v>120</v>
      </c>
      <c r="DM20" s="119">
        <v>118</v>
      </c>
      <c r="DN20" s="119">
        <v>118</v>
      </c>
      <c r="DO20" s="119">
        <v>118</v>
      </c>
      <c r="DP20" s="119">
        <v>121</v>
      </c>
      <c r="DQ20" s="119">
        <v>122</v>
      </c>
      <c r="DR20" s="127">
        <v>52</v>
      </c>
      <c r="DS20" s="142">
        <f>(DR20+DT20)/2</f>
        <v>54</v>
      </c>
      <c r="DT20" s="119">
        <v>56</v>
      </c>
      <c r="DU20" s="119">
        <v>66</v>
      </c>
      <c r="DV20" s="119">
        <v>64</v>
      </c>
      <c r="DW20" s="119">
        <v>62</v>
      </c>
      <c r="DX20" s="119">
        <v>65</v>
      </c>
      <c r="DY20" s="119">
        <v>65</v>
      </c>
      <c r="DZ20" s="119">
        <v>62</v>
      </c>
      <c r="EA20" s="119">
        <v>65</v>
      </c>
      <c r="EB20" s="119">
        <v>64</v>
      </c>
      <c r="EC20" s="119">
        <v>68</v>
      </c>
      <c r="ED20" s="119">
        <v>61</v>
      </c>
      <c r="EE20" s="119">
        <v>68</v>
      </c>
      <c r="EF20" s="119">
        <v>64</v>
      </c>
      <c r="EG20" s="119">
        <v>97</v>
      </c>
      <c r="EH20" s="119">
        <v>79</v>
      </c>
      <c r="EI20" s="127">
        <v>182</v>
      </c>
      <c r="EJ20" s="119">
        <v>181</v>
      </c>
      <c r="EK20" s="119">
        <v>153</v>
      </c>
      <c r="EL20" s="119">
        <v>183</v>
      </c>
      <c r="EM20" s="119">
        <v>173</v>
      </c>
      <c r="EN20" s="119">
        <v>165</v>
      </c>
      <c r="EO20" s="119">
        <v>198</v>
      </c>
      <c r="EP20" s="119">
        <v>203</v>
      </c>
      <c r="EQ20" s="119"/>
      <c r="ER20" s="119"/>
      <c r="ET20" s="155" t="s">
        <v>175</v>
      </c>
      <c r="EU20" s="156">
        <v>63</v>
      </c>
      <c r="EX20" s="178">
        <v>1431</v>
      </c>
      <c r="EY20" s="178">
        <v>1402</v>
      </c>
      <c r="EZ20" s="178">
        <v>1432</v>
      </c>
      <c r="FA20" s="271">
        <f t="shared" si="75"/>
        <v>1249</v>
      </c>
      <c r="FB20" s="178">
        <f t="shared" si="76"/>
        <v>1221</v>
      </c>
      <c r="FC20" s="178">
        <f t="shared" si="77"/>
        <v>1279</v>
      </c>
      <c r="FD20" s="271">
        <f t="shared" si="78"/>
        <v>182</v>
      </c>
      <c r="FE20" s="178">
        <f t="shared" si="79"/>
        <v>181</v>
      </c>
      <c r="FF20" s="178">
        <f t="shared" si="80"/>
        <v>153</v>
      </c>
    </row>
    <row r="21" spans="1:162" s="52" customFormat="1" x14ac:dyDescent="0.2">
      <c r="A21" s="65" t="s">
        <v>13</v>
      </c>
      <c r="B21" s="69"/>
      <c r="C21" s="136">
        <v>2362</v>
      </c>
      <c r="D21" s="113">
        <f t="shared" si="81"/>
        <v>2254.5</v>
      </c>
      <c r="E21" s="69">
        <v>2147</v>
      </c>
      <c r="F21" s="69">
        <v>1923</v>
      </c>
      <c r="G21" s="69">
        <v>2142</v>
      </c>
      <c r="H21" s="69">
        <v>2113</v>
      </c>
      <c r="I21" s="69">
        <v>2218</v>
      </c>
      <c r="J21" s="69">
        <v>2265</v>
      </c>
      <c r="K21" s="69">
        <v>2513</v>
      </c>
      <c r="L21" s="69">
        <v>2477</v>
      </c>
      <c r="M21" s="69">
        <v>2373</v>
      </c>
      <c r="N21" s="69">
        <v>2392</v>
      </c>
      <c r="O21" s="69">
        <v>2402</v>
      </c>
      <c r="P21" s="69">
        <v>2293</v>
      </c>
      <c r="Q21" s="69">
        <v>2366</v>
      </c>
      <c r="R21" s="69">
        <v>2372</v>
      </c>
      <c r="S21" s="69">
        <v>2324</v>
      </c>
      <c r="T21" s="127">
        <v>1021</v>
      </c>
      <c r="U21" s="142">
        <f t="shared" si="83"/>
        <v>1040.5</v>
      </c>
      <c r="V21" s="119">
        <v>1060</v>
      </c>
      <c r="W21" s="119">
        <v>1101</v>
      </c>
      <c r="X21" s="119">
        <v>1111</v>
      </c>
      <c r="Y21" s="119">
        <v>1101</v>
      </c>
      <c r="Z21" s="119">
        <v>1095</v>
      </c>
      <c r="AA21" s="119">
        <v>1131</v>
      </c>
      <c r="AB21" s="119">
        <v>1142</v>
      </c>
      <c r="AC21" s="119">
        <v>1144</v>
      </c>
      <c r="AD21" s="119">
        <v>1188</v>
      </c>
      <c r="AE21" s="119">
        <v>1196</v>
      </c>
      <c r="AF21" s="119">
        <v>1179</v>
      </c>
      <c r="AG21" s="119">
        <v>1233</v>
      </c>
      <c r="AH21" s="119">
        <v>1299</v>
      </c>
      <c r="AI21" s="119">
        <v>1297</v>
      </c>
      <c r="AJ21" s="119">
        <v>1428</v>
      </c>
      <c r="AK21" s="127">
        <v>230</v>
      </c>
      <c r="AL21" s="142">
        <f t="shared" si="84"/>
        <v>237.5</v>
      </c>
      <c r="AM21" s="119">
        <v>245</v>
      </c>
      <c r="AN21" s="119">
        <v>234</v>
      </c>
      <c r="AO21" s="119">
        <v>228</v>
      </c>
      <c r="AP21" s="119">
        <v>242</v>
      </c>
      <c r="AQ21" s="119">
        <v>243</v>
      </c>
      <c r="AR21" s="119">
        <v>228</v>
      </c>
      <c r="AS21" s="119">
        <v>235</v>
      </c>
      <c r="AT21" s="119">
        <v>222</v>
      </c>
      <c r="AU21" s="119">
        <v>222</v>
      </c>
      <c r="AV21" s="119">
        <v>229</v>
      </c>
      <c r="AW21" s="119">
        <v>251</v>
      </c>
      <c r="AX21" s="119">
        <v>268</v>
      </c>
      <c r="AY21" s="119">
        <v>279</v>
      </c>
      <c r="AZ21" s="119">
        <v>272</v>
      </c>
      <c r="BA21" s="119">
        <v>286</v>
      </c>
      <c r="BB21" s="127">
        <v>307</v>
      </c>
      <c r="BC21" s="142">
        <f>(BB21+BD21)/2</f>
        <v>356</v>
      </c>
      <c r="BD21" s="119">
        <v>405</v>
      </c>
      <c r="BE21" s="119">
        <f>(2*((BF21-BD21)/5))+BD21</f>
        <v>361.8</v>
      </c>
      <c r="BF21" s="119">
        <v>297</v>
      </c>
      <c r="BG21" s="119">
        <v>488</v>
      </c>
      <c r="BH21" s="119">
        <v>300</v>
      </c>
      <c r="BI21" s="119">
        <v>378</v>
      </c>
      <c r="BJ21" s="119">
        <v>345</v>
      </c>
      <c r="BK21" s="119">
        <v>364</v>
      </c>
      <c r="BL21" s="119">
        <v>364</v>
      </c>
      <c r="BM21" s="119">
        <v>353</v>
      </c>
      <c r="BN21" s="119">
        <v>376</v>
      </c>
      <c r="BO21" s="119">
        <v>345</v>
      </c>
      <c r="BP21" s="119">
        <v>330</v>
      </c>
      <c r="BQ21" s="119">
        <v>279</v>
      </c>
      <c r="BR21" s="119">
        <v>137</v>
      </c>
      <c r="BS21" s="127">
        <v>90</v>
      </c>
      <c r="BT21" s="142">
        <f t="shared" ref="BT21" si="89">(BS21+BU21)/2</f>
        <v>100</v>
      </c>
      <c r="BU21" s="119">
        <v>110</v>
      </c>
      <c r="BV21" s="119">
        <v>91</v>
      </c>
      <c r="BW21" s="119">
        <v>115</v>
      </c>
      <c r="BX21" s="119">
        <v>106</v>
      </c>
      <c r="BY21" s="119">
        <v>109</v>
      </c>
      <c r="BZ21" s="119">
        <v>117</v>
      </c>
      <c r="CA21" s="119">
        <v>115</v>
      </c>
      <c r="CB21" s="119">
        <v>114</v>
      </c>
      <c r="CC21" s="119">
        <v>126</v>
      </c>
      <c r="CD21" s="119">
        <v>128</v>
      </c>
      <c r="CE21" s="119">
        <v>128</v>
      </c>
      <c r="CF21" s="119">
        <v>151</v>
      </c>
      <c r="CG21" s="119">
        <v>159</v>
      </c>
      <c r="CH21" s="119">
        <v>166</v>
      </c>
      <c r="CI21" s="119">
        <v>172</v>
      </c>
      <c r="CJ21" s="127">
        <v>81</v>
      </c>
      <c r="CK21" s="142">
        <f t="shared" si="82"/>
        <v>81.5</v>
      </c>
      <c r="CL21" s="119">
        <v>82</v>
      </c>
      <c r="CM21" s="119">
        <v>130</v>
      </c>
      <c r="CN21" s="119">
        <v>129</v>
      </c>
      <c r="CO21" s="119">
        <v>320</v>
      </c>
      <c r="CP21" s="119">
        <v>391</v>
      </c>
      <c r="CQ21" s="119">
        <v>418</v>
      </c>
      <c r="CR21" s="119">
        <v>441</v>
      </c>
      <c r="CS21" s="119">
        <v>389</v>
      </c>
      <c r="CT21" s="119">
        <v>405</v>
      </c>
      <c r="CU21" s="119">
        <v>459</v>
      </c>
      <c r="CV21" s="119">
        <v>440</v>
      </c>
      <c r="CW21" s="119">
        <v>576</v>
      </c>
      <c r="CX21" s="119">
        <v>628</v>
      </c>
      <c r="CY21" s="119">
        <v>652</v>
      </c>
      <c r="CZ21" s="119">
        <v>649</v>
      </c>
      <c r="DA21" s="127">
        <v>89</v>
      </c>
      <c r="DB21" s="142">
        <f t="shared" si="88"/>
        <v>86</v>
      </c>
      <c r="DC21" s="119">
        <v>83</v>
      </c>
      <c r="DD21" s="119">
        <v>98</v>
      </c>
      <c r="DE21" s="119">
        <v>98</v>
      </c>
      <c r="DF21" s="119">
        <v>101</v>
      </c>
      <c r="DG21" s="119">
        <v>94</v>
      </c>
      <c r="DH21" s="119">
        <v>95</v>
      </c>
      <c r="DI21" s="119">
        <v>90</v>
      </c>
      <c r="DJ21" s="119">
        <v>96</v>
      </c>
      <c r="DK21" s="119">
        <v>101</v>
      </c>
      <c r="DL21" s="119">
        <v>103</v>
      </c>
      <c r="DM21" s="119">
        <v>91</v>
      </c>
      <c r="DN21" s="119">
        <v>100</v>
      </c>
      <c r="DO21" s="119">
        <v>106</v>
      </c>
      <c r="DP21" s="119">
        <v>94</v>
      </c>
      <c r="DQ21" s="119">
        <v>163</v>
      </c>
      <c r="DR21" s="127">
        <v>120</v>
      </c>
      <c r="DS21" s="142">
        <f>(DR21+DT21)/2</f>
        <v>117.5</v>
      </c>
      <c r="DT21" s="119">
        <v>115</v>
      </c>
      <c r="DU21" s="119">
        <v>118</v>
      </c>
      <c r="DV21" s="119">
        <v>123</v>
      </c>
      <c r="DW21" s="119">
        <v>118</v>
      </c>
      <c r="DX21" s="119">
        <v>119</v>
      </c>
      <c r="DY21" s="119">
        <v>118</v>
      </c>
      <c r="DZ21" s="119">
        <v>123</v>
      </c>
      <c r="EA21" s="119">
        <v>125</v>
      </c>
      <c r="EB21" s="119">
        <v>129</v>
      </c>
      <c r="EC21" s="119">
        <v>129</v>
      </c>
      <c r="ED21" s="119">
        <v>120</v>
      </c>
      <c r="EE21" s="119">
        <v>125</v>
      </c>
      <c r="EF21" s="119">
        <v>120</v>
      </c>
      <c r="EG21" s="119">
        <v>127</v>
      </c>
      <c r="EH21" s="119">
        <v>131</v>
      </c>
      <c r="EI21" s="127">
        <v>332</v>
      </c>
      <c r="EJ21" s="119">
        <v>394</v>
      </c>
      <c r="EK21" s="119">
        <v>431</v>
      </c>
      <c r="EL21" s="119">
        <v>413</v>
      </c>
      <c r="EM21" s="119">
        <v>568</v>
      </c>
      <c r="EN21" s="119">
        <v>556</v>
      </c>
      <c r="EO21" s="119">
        <v>626</v>
      </c>
      <c r="EP21" s="119">
        <v>669</v>
      </c>
      <c r="EQ21" s="119"/>
      <c r="ER21" s="119"/>
      <c r="ET21" s="155" t="s">
        <v>176</v>
      </c>
      <c r="EU21" s="156">
        <v>71</v>
      </c>
      <c r="EX21" s="178">
        <v>5082</v>
      </c>
      <c r="EY21" s="178">
        <v>5398</v>
      </c>
      <c r="EZ21" s="178">
        <v>5362</v>
      </c>
      <c r="FA21" s="271">
        <f t="shared" si="75"/>
        <v>4750</v>
      </c>
      <c r="FB21" s="178">
        <f t="shared" si="76"/>
        <v>5004</v>
      </c>
      <c r="FC21" s="178">
        <f t="shared" si="77"/>
        <v>4931</v>
      </c>
      <c r="FD21" s="271">
        <f t="shared" si="78"/>
        <v>332</v>
      </c>
      <c r="FE21" s="178">
        <f t="shared" si="79"/>
        <v>394</v>
      </c>
      <c r="FF21" s="178">
        <f t="shared" si="80"/>
        <v>431</v>
      </c>
    </row>
    <row r="22" spans="1:162" s="52" customFormat="1" x14ac:dyDescent="0.2">
      <c r="A22" s="65" t="s">
        <v>14</v>
      </c>
      <c r="B22" s="69"/>
      <c r="C22" s="136">
        <v>1149</v>
      </c>
      <c r="D22" s="113">
        <f t="shared" si="81"/>
        <v>1108.5</v>
      </c>
      <c r="E22" s="69">
        <v>1068</v>
      </c>
      <c r="F22" s="69">
        <v>1121</v>
      </c>
      <c r="G22" s="69">
        <v>1144</v>
      </c>
      <c r="H22" s="69">
        <v>1167</v>
      </c>
      <c r="I22" s="69">
        <v>1196</v>
      </c>
      <c r="J22" s="69">
        <v>1273</v>
      </c>
      <c r="K22" s="69">
        <v>1329</v>
      </c>
      <c r="L22" s="69">
        <v>1331</v>
      </c>
      <c r="M22" s="69">
        <v>1356</v>
      </c>
      <c r="N22" s="69">
        <v>1427</v>
      </c>
      <c r="O22" s="69">
        <v>1435</v>
      </c>
      <c r="P22" s="69">
        <v>1375</v>
      </c>
      <c r="Q22" s="69">
        <v>1343</v>
      </c>
      <c r="R22" s="69">
        <v>1373</v>
      </c>
      <c r="S22" s="69">
        <v>1448</v>
      </c>
      <c r="T22" s="127">
        <v>381</v>
      </c>
      <c r="U22" s="142">
        <f t="shared" si="83"/>
        <v>385.5</v>
      </c>
      <c r="V22" s="119">
        <v>390</v>
      </c>
      <c r="W22" s="119">
        <v>416</v>
      </c>
      <c r="X22" s="119">
        <v>407</v>
      </c>
      <c r="Y22" s="119">
        <v>401</v>
      </c>
      <c r="Z22" s="119">
        <v>387</v>
      </c>
      <c r="AA22" s="119">
        <v>504</v>
      </c>
      <c r="AB22" s="119">
        <v>493</v>
      </c>
      <c r="AC22" s="119">
        <v>427</v>
      </c>
      <c r="AD22" s="119">
        <v>421</v>
      </c>
      <c r="AE22" s="119">
        <v>418</v>
      </c>
      <c r="AF22" s="119">
        <v>421</v>
      </c>
      <c r="AG22" s="119">
        <v>328</v>
      </c>
      <c r="AH22" s="119">
        <v>416</v>
      </c>
      <c r="AI22" s="119">
        <v>450</v>
      </c>
      <c r="AJ22" s="119">
        <v>459</v>
      </c>
      <c r="AK22" s="127">
        <v>78</v>
      </c>
      <c r="AL22" s="142">
        <f t="shared" si="84"/>
        <v>81</v>
      </c>
      <c r="AM22" s="119">
        <v>84</v>
      </c>
      <c r="AN22" s="119">
        <v>78</v>
      </c>
      <c r="AO22" s="119">
        <v>78</v>
      </c>
      <c r="AP22" s="119">
        <v>81</v>
      </c>
      <c r="AQ22" s="119">
        <v>80</v>
      </c>
      <c r="AR22" s="119">
        <v>72</v>
      </c>
      <c r="AS22" s="119">
        <v>85</v>
      </c>
      <c r="AT22" s="119">
        <v>86</v>
      </c>
      <c r="AU22" s="119">
        <v>79</v>
      </c>
      <c r="AV22" s="119">
        <v>92</v>
      </c>
      <c r="AW22" s="119">
        <v>91</v>
      </c>
      <c r="AX22" s="119">
        <v>90</v>
      </c>
      <c r="AY22" s="119">
        <v>89</v>
      </c>
      <c r="AZ22" s="119">
        <v>104</v>
      </c>
      <c r="BA22" s="119">
        <v>111</v>
      </c>
      <c r="BB22" s="127"/>
      <c r="BC22" s="142"/>
      <c r="BD22" s="119"/>
      <c r="BE22" s="119"/>
      <c r="BF22" s="119"/>
      <c r="BG22" s="119"/>
      <c r="BH22" s="119"/>
      <c r="BI22" s="119"/>
      <c r="BJ22" s="119"/>
      <c r="BK22" s="119"/>
      <c r="BL22" s="119"/>
      <c r="BM22" s="119"/>
      <c r="BN22" s="119">
        <v>0</v>
      </c>
      <c r="BO22" s="119">
        <v>0</v>
      </c>
      <c r="BP22" s="119"/>
      <c r="BQ22" s="119"/>
      <c r="BR22" s="119"/>
      <c r="BS22" s="127"/>
      <c r="BT22" s="142"/>
      <c r="BU22" s="119"/>
      <c r="BV22" s="119"/>
      <c r="BW22" s="119"/>
      <c r="BX22" s="119"/>
      <c r="BY22" s="119"/>
      <c r="BZ22" s="119"/>
      <c r="CA22" s="119"/>
      <c r="CB22" s="119"/>
      <c r="CC22" s="119">
        <v>120</v>
      </c>
      <c r="CD22" s="119">
        <v>137</v>
      </c>
      <c r="CE22" s="119">
        <v>148</v>
      </c>
      <c r="CF22" s="119">
        <v>143</v>
      </c>
      <c r="CG22" s="119">
        <v>167</v>
      </c>
      <c r="CH22" s="119">
        <v>170</v>
      </c>
      <c r="CI22" s="119">
        <v>192</v>
      </c>
      <c r="CJ22" s="127">
        <v>11</v>
      </c>
      <c r="CK22" s="142">
        <f t="shared" si="82"/>
        <v>13</v>
      </c>
      <c r="CL22" s="119">
        <v>15</v>
      </c>
      <c r="CM22" s="119">
        <v>30</v>
      </c>
      <c r="CN22" s="119">
        <v>43</v>
      </c>
      <c r="CO22" s="119">
        <v>155</v>
      </c>
      <c r="CP22" s="119">
        <v>218</v>
      </c>
      <c r="CQ22" s="119">
        <v>234</v>
      </c>
      <c r="CR22" s="119">
        <v>262</v>
      </c>
      <c r="CS22" s="119">
        <v>276</v>
      </c>
      <c r="CT22" s="119">
        <v>281</v>
      </c>
      <c r="CU22" s="119">
        <v>286</v>
      </c>
      <c r="CV22" s="119">
        <v>313</v>
      </c>
      <c r="CW22" s="119">
        <v>322</v>
      </c>
      <c r="CX22" s="119">
        <v>315</v>
      </c>
      <c r="CY22" s="119">
        <v>333</v>
      </c>
      <c r="CZ22" s="119">
        <v>362</v>
      </c>
      <c r="DA22" s="127"/>
      <c r="DB22" s="142"/>
      <c r="DC22" s="119"/>
      <c r="DD22" s="119"/>
      <c r="DE22" s="119"/>
      <c r="DF22" s="119"/>
      <c r="DG22" s="119"/>
      <c r="DH22" s="119"/>
      <c r="DI22" s="119"/>
      <c r="DJ22" s="119"/>
      <c r="DK22" s="119"/>
      <c r="DL22" s="119"/>
      <c r="DM22" s="119"/>
      <c r="DN22" s="119">
        <v>0</v>
      </c>
      <c r="DO22" s="119"/>
      <c r="DP22" s="119"/>
      <c r="DQ22" s="119"/>
      <c r="DR22" s="127">
        <v>76</v>
      </c>
      <c r="DS22" s="142">
        <f>(DR22+DT22)/2</f>
        <v>76.5</v>
      </c>
      <c r="DT22" s="119">
        <v>77</v>
      </c>
      <c r="DU22" s="119">
        <v>80</v>
      </c>
      <c r="DV22" s="119">
        <v>81</v>
      </c>
      <c r="DW22" s="119">
        <v>88</v>
      </c>
      <c r="DX22" s="119">
        <v>87</v>
      </c>
      <c r="DY22" s="119">
        <v>93</v>
      </c>
      <c r="DZ22" s="119">
        <v>86</v>
      </c>
      <c r="EA22" s="119">
        <v>86</v>
      </c>
      <c r="EB22" s="119">
        <v>89</v>
      </c>
      <c r="EC22" s="119">
        <v>88</v>
      </c>
      <c r="ED22" s="119">
        <v>86</v>
      </c>
      <c r="EE22" s="119">
        <v>87</v>
      </c>
      <c r="EF22" s="119">
        <v>85</v>
      </c>
      <c r="EG22" s="119">
        <v>91</v>
      </c>
      <c r="EH22" s="119">
        <v>93</v>
      </c>
      <c r="EI22" s="127">
        <v>231</v>
      </c>
      <c r="EJ22" s="119">
        <v>241</v>
      </c>
      <c r="EK22" s="119">
        <v>284</v>
      </c>
      <c r="EL22" s="119">
        <v>648</v>
      </c>
      <c r="EM22" s="119">
        <v>188</v>
      </c>
      <c r="EN22" s="119">
        <v>179</v>
      </c>
      <c r="EO22" s="119">
        <v>712</v>
      </c>
      <c r="EP22" s="119">
        <v>298</v>
      </c>
      <c r="EQ22" s="119"/>
      <c r="ER22" s="119"/>
      <c r="ET22" s="155" t="s">
        <v>177</v>
      </c>
      <c r="EU22" s="156">
        <v>37</v>
      </c>
      <c r="EX22" s="178">
        <v>2407</v>
      </c>
      <c r="EY22" s="178">
        <v>2496</v>
      </c>
      <c r="EZ22" s="178">
        <v>2490</v>
      </c>
      <c r="FA22" s="271">
        <f t="shared" si="75"/>
        <v>2176</v>
      </c>
      <c r="FB22" s="178">
        <f t="shared" si="76"/>
        <v>2255</v>
      </c>
      <c r="FC22" s="178">
        <f t="shared" si="77"/>
        <v>2206</v>
      </c>
      <c r="FD22" s="271">
        <f t="shared" si="78"/>
        <v>231</v>
      </c>
      <c r="FE22" s="178">
        <f t="shared" si="79"/>
        <v>241</v>
      </c>
      <c r="FF22" s="178">
        <f t="shared" si="80"/>
        <v>284</v>
      </c>
    </row>
    <row r="23" spans="1:162" s="52" customFormat="1" x14ac:dyDescent="0.2">
      <c r="A23" s="70" t="s">
        <v>15</v>
      </c>
      <c r="B23" s="71"/>
      <c r="C23" s="137">
        <v>116</v>
      </c>
      <c r="D23" s="114">
        <f t="shared" si="81"/>
        <v>125.5</v>
      </c>
      <c r="E23" s="71">
        <v>135</v>
      </c>
      <c r="F23" s="71">
        <v>138</v>
      </c>
      <c r="G23" s="71">
        <v>136</v>
      </c>
      <c r="H23" s="71">
        <v>133</v>
      </c>
      <c r="I23" s="71">
        <v>144</v>
      </c>
      <c r="J23" s="71">
        <v>150</v>
      </c>
      <c r="K23" s="71">
        <v>142</v>
      </c>
      <c r="L23" s="71">
        <v>138</v>
      </c>
      <c r="M23" s="71">
        <v>163</v>
      </c>
      <c r="N23" s="71">
        <v>148</v>
      </c>
      <c r="O23" s="71">
        <v>152</v>
      </c>
      <c r="P23" s="71">
        <v>130</v>
      </c>
      <c r="Q23" s="71">
        <v>124</v>
      </c>
      <c r="R23" s="71">
        <v>142</v>
      </c>
      <c r="S23" s="71">
        <v>129</v>
      </c>
      <c r="T23" s="128">
        <v>115</v>
      </c>
      <c r="U23" s="143">
        <f t="shared" si="83"/>
        <v>123</v>
      </c>
      <c r="V23" s="120">
        <v>131</v>
      </c>
      <c r="W23" s="120">
        <v>128</v>
      </c>
      <c r="X23" s="120">
        <v>138</v>
      </c>
      <c r="Y23" s="120">
        <v>125</v>
      </c>
      <c r="Z23" s="120">
        <v>137</v>
      </c>
      <c r="AA23" s="120">
        <v>119</v>
      </c>
      <c r="AB23" s="120">
        <v>120</v>
      </c>
      <c r="AC23" s="120">
        <v>145</v>
      </c>
      <c r="AD23" s="120">
        <v>152</v>
      </c>
      <c r="AE23" s="120">
        <v>129</v>
      </c>
      <c r="AF23" s="120">
        <v>149</v>
      </c>
      <c r="AG23" s="120">
        <v>158</v>
      </c>
      <c r="AH23" s="120">
        <v>167</v>
      </c>
      <c r="AI23" s="120">
        <v>162</v>
      </c>
      <c r="AJ23" s="120">
        <v>175</v>
      </c>
      <c r="AK23" s="128">
        <v>29</v>
      </c>
      <c r="AL23" s="143">
        <f t="shared" si="84"/>
        <v>27.5</v>
      </c>
      <c r="AM23" s="120">
        <v>26</v>
      </c>
      <c r="AN23" s="120">
        <v>26</v>
      </c>
      <c r="AO23" s="120">
        <v>34</v>
      </c>
      <c r="AP23" s="120">
        <v>37</v>
      </c>
      <c r="AQ23" s="120">
        <v>35</v>
      </c>
      <c r="AR23" s="120">
        <v>40</v>
      </c>
      <c r="AS23" s="120">
        <v>44</v>
      </c>
      <c r="AT23" s="120">
        <v>40</v>
      </c>
      <c r="AU23" s="120">
        <v>47</v>
      </c>
      <c r="AV23" s="120">
        <v>46</v>
      </c>
      <c r="AW23" s="120">
        <v>43</v>
      </c>
      <c r="AX23" s="120">
        <v>53</v>
      </c>
      <c r="AY23" s="120">
        <v>48</v>
      </c>
      <c r="AZ23" s="120">
        <v>43</v>
      </c>
      <c r="BA23" s="120">
        <v>42</v>
      </c>
      <c r="BB23" s="128"/>
      <c r="BC23" s="143"/>
      <c r="BD23" s="120"/>
      <c r="BE23" s="120"/>
      <c r="BF23" s="120"/>
      <c r="BG23" s="120"/>
      <c r="BH23" s="120"/>
      <c r="BI23" s="120"/>
      <c r="BJ23" s="120"/>
      <c r="BK23" s="120"/>
      <c r="BL23" s="120"/>
      <c r="BM23" s="120"/>
      <c r="BN23" s="120">
        <v>0</v>
      </c>
      <c r="BO23" s="120">
        <v>0</v>
      </c>
      <c r="BP23" s="120"/>
      <c r="BQ23" s="120"/>
      <c r="BR23" s="120"/>
      <c r="BS23" s="128">
        <v>60</v>
      </c>
      <c r="BT23" s="143">
        <f t="shared" ref="BT23" si="90">(BS23+BU23)/2</f>
        <v>60.5</v>
      </c>
      <c r="BU23" s="120">
        <v>61</v>
      </c>
      <c r="BV23" s="120">
        <f>(2*((BX23-BU23)/5))+BU23</f>
        <v>61</v>
      </c>
      <c r="BW23" s="120">
        <v>60</v>
      </c>
      <c r="BX23" s="120">
        <v>61</v>
      </c>
      <c r="BY23" s="120">
        <v>78</v>
      </c>
      <c r="BZ23" s="120">
        <v>72</v>
      </c>
      <c r="CA23" s="120">
        <v>69</v>
      </c>
      <c r="CB23" s="120">
        <v>82</v>
      </c>
      <c r="CC23" s="120">
        <v>99</v>
      </c>
      <c r="CD23" s="120">
        <v>95</v>
      </c>
      <c r="CE23" s="120">
        <v>101</v>
      </c>
      <c r="CF23" s="120">
        <v>161</v>
      </c>
      <c r="CG23" s="120">
        <v>197</v>
      </c>
      <c r="CH23" s="120">
        <v>160</v>
      </c>
      <c r="CI23" s="120">
        <v>195</v>
      </c>
      <c r="CJ23" s="128"/>
      <c r="CK23" s="143"/>
      <c r="CL23" s="120">
        <v>5</v>
      </c>
      <c r="CM23" s="120">
        <v>4</v>
      </c>
      <c r="CN23" s="120">
        <v>14</v>
      </c>
      <c r="CO23" s="120">
        <v>20</v>
      </c>
      <c r="CP23" s="120">
        <v>77</v>
      </c>
      <c r="CQ23" s="120">
        <v>72</v>
      </c>
      <c r="CR23" s="120">
        <v>74</v>
      </c>
      <c r="CS23" s="120">
        <v>74</v>
      </c>
      <c r="CT23" s="120">
        <v>81</v>
      </c>
      <c r="CU23" s="120">
        <v>74</v>
      </c>
      <c r="CV23" s="120">
        <v>73</v>
      </c>
      <c r="CW23" s="120">
        <v>144</v>
      </c>
      <c r="CX23" s="120">
        <v>168</v>
      </c>
      <c r="CY23" s="120">
        <v>152</v>
      </c>
      <c r="CZ23" s="120">
        <v>153</v>
      </c>
      <c r="DA23" s="128"/>
      <c r="DB23" s="143"/>
      <c r="DC23" s="120"/>
      <c r="DD23" s="120"/>
      <c r="DE23" s="120"/>
      <c r="DF23" s="120"/>
      <c r="DG23" s="120"/>
      <c r="DH23" s="120"/>
      <c r="DI23" s="120"/>
      <c r="DJ23" s="120"/>
      <c r="DK23" s="120"/>
      <c r="DL23" s="120"/>
      <c r="DM23" s="120"/>
      <c r="DN23" s="120">
        <v>0</v>
      </c>
      <c r="DO23" s="120"/>
      <c r="DP23" s="120"/>
      <c r="DQ23" s="120"/>
      <c r="DR23" s="128"/>
      <c r="DS23" s="143"/>
      <c r="DT23" s="120"/>
      <c r="DU23" s="120"/>
      <c r="DV23" s="120"/>
      <c r="DW23" s="120"/>
      <c r="DX23" s="120"/>
      <c r="DY23" s="120"/>
      <c r="DZ23" s="120"/>
      <c r="EA23" s="120"/>
      <c r="EB23" s="120"/>
      <c r="EC23" s="120"/>
      <c r="ED23" s="120">
        <v>0</v>
      </c>
      <c r="EE23" s="120">
        <v>0</v>
      </c>
      <c r="EF23" s="120"/>
      <c r="EG23" s="120"/>
      <c r="EH23" s="120"/>
      <c r="EI23" s="128">
        <v>0</v>
      </c>
      <c r="EJ23" s="120">
        <v>0</v>
      </c>
      <c r="EK23" s="120">
        <v>0</v>
      </c>
      <c r="EL23" s="120">
        <v>40</v>
      </c>
      <c r="EM23" s="120">
        <v>139</v>
      </c>
      <c r="EN23" s="119">
        <v>125</v>
      </c>
      <c r="EO23" s="119">
        <v>148</v>
      </c>
      <c r="EP23" s="119">
        <v>164</v>
      </c>
      <c r="EQ23" s="119"/>
      <c r="ER23" s="119"/>
      <c r="ET23" s="155" t="s">
        <v>178</v>
      </c>
      <c r="EU23" s="156">
        <v>92</v>
      </c>
      <c r="EX23" s="178">
        <v>453</v>
      </c>
      <c r="EY23" s="178">
        <v>449</v>
      </c>
      <c r="EZ23" s="178">
        <v>479</v>
      </c>
      <c r="FA23" s="271">
        <f t="shared" si="75"/>
        <v>453</v>
      </c>
      <c r="FB23" s="178">
        <f t="shared" si="76"/>
        <v>449</v>
      </c>
      <c r="FC23" s="178">
        <f t="shared" si="77"/>
        <v>479</v>
      </c>
      <c r="FD23" s="271">
        <f t="shared" si="78"/>
        <v>0</v>
      </c>
      <c r="FE23" s="178">
        <f t="shared" si="79"/>
        <v>0</v>
      </c>
      <c r="FF23" s="178">
        <f t="shared" si="80"/>
        <v>0</v>
      </c>
    </row>
    <row r="24" spans="1:162" x14ac:dyDescent="0.2">
      <c r="A24" s="72" t="s">
        <v>137</v>
      </c>
      <c r="B24" s="73">
        <f>SUM(B26:B38)</f>
        <v>0</v>
      </c>
      <c r="C24" s="138">
        <f t="shared" ref="C24:CD24" si="91">SUM(C26:C38)</f>
        <v>8114</v>
      </c>
      <c r="D24" s="73">
        <f t="shared" si="91"/>
        <v>7843</v>
      </c>
      <c r="E24" s="73">
        <f t="shared" si="91"/>
        <v>7572</v>
      </c>
      <c r="F24" s="73">
        <f t="shared" si="91"/>
        <v>6179</v>
      </c>
      <c r="G24" s="73">
        <f t="shared" si="91"/>
        <v>7306</v>
      </c>
      <c r="H24" s="73">
        <f t="shared" si="91"/>
        <v>6523</v>
      </c>
      <c r="I24" s="73">
        <f t="shared" si="91"/>
        <v>7534</v>
      </c>
      <c r="J24" s="73">
        <f t="shared" si="91"/>
        <v>7828</v>
      </c>
      <c r="K24" s="73">
        <f t="shared" si="91"/>
        <v>8470</v>
      </c>
      <c r="L24" s="73">
        <f t="shared" si="91"/>
        <v>8027</v>
      </c>
      <c r="M24" s="73">
        <f t="shared" si="91"/>
        <v>8150</v>
      </c>
      <c r="N24" s="73">
        <f t="shared" si="91"/>
        <v>8032</v>
      </c>
      <c r="O24" s="73">
        <f t="shared" si="91"/>
        <v>7917</v>
      </c>
      <c r="P24" s="73">
        <f t="shared" ref="P24:R24" si="92">SUM(P26:P38)</f>
        <v>7904</v>
      </c>
      <c r="Q24" s="73">
        <f t="shared" si="92"/>
        <v>8185</v>
      </c>
      <c r="R24" s="73">
        <f t="shared" si="92"/>
        <v>8500</v>
      </c>
      <c r="S24" s="73">
        <f t="shared" ref="S24" si="93">SUM(S26:S38)</f>
        <v>8607</v>
      </c>
      <c r="T24" s="129">
        <f t="shared" si="91"/>
        <v>1702</v>
      </c>
      <c r="U24" s="121">
        <f t="shared" si="91"/>
        <v>1722.5</v>
      </c>
      <c r="V24" s="121">
        <f t="shared" si="91"/>
        <v>1743</v>
      </c>
      <c r="W24" s="121">
        <f t="shared" si="91"/>
        <v>1663</v>
      </c>
      <c r="X24" s="121">
        <f t="shared" si="91"/>
        <v>1704</v>
      </c>
      <c r="Y24" s="121">
        <f t="shared" si="91"/>
        <v>1758</v>
      </c>
      <c r="Z24" s="121">
        <f t="shared" si="91"/>
        <v>1760</v>
      </c>
      <c r="AA24" s="121">
        <f t="shared" si="91"/>
        <v>1763</v>
      </c>
      <c r="AB24" s="121">
        <f t="shared" si="91"/>
        <v>1766</v>
      </c>
      <c r="AC24" s="121">
        <f t="shared" si="91"/>
        <v>1828</v>
      </c>
      <c r="AD24" s="121">
        <f t="shared" si="91"/>
        <v>1824</v>
      </c>
      <c r="AE24" s="121">
        <f t="shared" si="91"/>
        <v>1833</v>
      </c>
      <c r="AF24" s="121">
        <f t="shared" si="91"/>
        <v>1793</v>
      </c>
      <c r="AG24" s="121">
        <f t="shared" ref="AG24:AH24" si="94">SUM(AG26:AG38)</f>
        <v>1878</v>
      </c>
      <c r="AH24" s="121">
        <f t="shared" si="94"/>
        <v>1917</v>
      </c>
      <c r="AI24" s="121">
        <f t="shared" ref="AI24:AJ24" si="95">SUM(AI26:AI38)</f>
        <v>1994</v>
      </c>
      <c r="AJ24" s="121">
        <f t="shared" si="95"/>
        <v>1991</v>
      </c>
      <c r="AK24" s="129">
        <f t="shared" si="91"/>
        <v>643</v>
      </c>
      <c r="AL24" s="121">
        <f t="shared" si="91"/>
        <v>635.5</v>
      </c>
      <c r="AM24" s="121">
        <f t="shared" si="91"/>
        <v>628</v>
      </c>
      <c r="AN24" s="121">
        <f t="shared" si="91"/>
        <v>535</v>
      </c>
      <c r="AO24" s="121">
        <f t="shared" si="91"/>
        <v>677</v>
      </c>
      <c r="AP24" s="121">
        <f t="shared" si="91"/>
        <v>710</v>
      </c>
      <c r="AQ24" s="121">
        <f t="shared" si="91"/>
        <v>881</v>
      </c>
      <c r="AR24" s="121">
        <f t="shared" si="91"/>
        <v>727</v>
      </c>
      <c r="AS24" s="121">
        <f t="shared" si="91"/>
        <v>766</v>
      </c>
      <c r="AT24" s="121">
        <f t="shared" si="91"/>
        <v>795</v>
      </c>
      <c r="AU24" s="121">
        <f t="shared" si="91"/>
        <v>865</v>
      </c>
      <c r="AV24" s="121">
        <f t="shared" si="91"/>
        <v>960</v>
      </c>
      <c r="AW24" s="121">
        <f t="shared" si="91"/>
        <v>953</v>
      </c>
      <c r="AX24" s="121">
        <f t="shared" ref="AX24:AY24" si="96">SUM(AX26:AX38)</f>
        <v>890</v>
      </c>
      <c r="AY24" s="121">
        <f t="shared" si="96"/>
        <v>945</v>
      </c>
      <c r="AZ24" s="121">
        <f t="shared" ref="AZ24:BA24" si="97">SUM(AZ26:AZ38)</f>
        <v>941</v>
      </c>
      <c r="BA24" s="121">
        <f t="shared" si="97"/>
        <v>1027</v>
      </c>
      <c r="BB24" s="129">
        <f t="shared" si="91"/>
        <v>799</v>
      </c>
      <c r="BC24" s="121">
        <f t="shared" si="91"/>
        <v>775</v>
      </c>
      <c r="BD24" s="121">
        <f t="shared" si="91"/>
        <v>751</v>
      </c>
      <c r="BE24" s="121">
        <f t="shared" si="91"/>
        <v>814.6</v>
      </c>
      <c r="BF24" s="121">
        <f t="shared" si="91"/>
        <v>910</v>
      </c>
      <c r="BG24" s="121">
        <f t="shared" si="91"/>
        <v>825</v>
      </c>
      <c r="BH24" s="121">
        <f t="shared" si="91"/>
        <v>624</v>
      </c>
      <c r="BI24" s="121">
        <f t="shared" si="91"/>
        <v>588</v>
      </c>
      <c r="BJ24" s="121">
        <f t="shared" si="91"/>
        <v>580</v>
      </c>
      <c r="BK24" s="121">
        <f t="shared" si="91"/>
        <v>567</v>
      </c>
      <c r="BL24" s="121">
        <f t="shared" si="91"/>
        <v>532</v>
      </c>
      <c r="BM24" s="121">
        <f t="shared" si="91"/>
        <v>435</v>
      </c>
      <c r="BN24" s="121">
        <f t="shared" si="91"/>
        <v>463</v>
      </c>
      <c r="BO24" s="121">
        <f t="shared" ref="BO24:BP24" si="98">SUM(BO26:BO38)</f>
        <v>453</v>
      </c>
      <c r="BP24" s="121">
        <f t="shared" si="98"/>
        <v>339</v>
      </c>
      <c r="BQ24" s="121">
        <f t="shared" ref="BQ24:BR24" si="99">SUM(BQ26:BQ38)</f>
        <v>343</v>
      </c>
      <c r="BR24" s="121">
        <f t="shared" si="99"/>
        <v>283</v>
      </c>
      <c r="BS24" s="129">
        <f t="shared" si="91"/>
        <v>101</v>
      </c>
      <c r="BT24" s="121">
        <f t="shared" si="91"/>
        <v>117.5</v>
      </c>
      <c r="BU24" s="121">
        <f t="shared" si="91"/>
        <v>134</v>
      </c>
      <c r="BV24" s="121">
        <f t="shared" si="91"/>
        <v>175</v>
      </c>
      <c r="BW24" s="121">
        <f t="shared" si="91"/>
        <v>177</v>
      </c>
      <c r="BX24" s="121">
        <f t="shared" si="91"/>
        <v>262</v>
      </c>
      <c r="BY24" s="121">
        <f t="shared" si="91"/>
        <v>282</v>
      </c>
      <c r="BZ24" s="121">
        <f t="shared" si="91"/>
        <v>301</v>
      </c>
      <c r="CA24" s="121">
        <f t="shared" si="91"/>
        <v>309</v>
      </c>
      <c r="CB24" s="121">
        <f t="shared" si="91"/>
        <v>287</v>
      </c>
      <c r="CC24" s="121">
        <f t="shared" si="91"/>
        <v>283</v>
      </c>
      <c r="CD24" s="121">
        <f t="shared" si="91"/>
        <v>327</v>
      </c>
      <c r="CE24" s="121">
        <f t="shared" ref="CE24:ED24" si="100">SUM(CE26:CE38)</f>
        <v>343</v>
      </c>
      <c r="CF24" s="121">
        <f t="shared" ref="CF24:CG24" si="101">SUM(CF26:CF38)</f>
        <v>340</v>
      </c>
      <c r="CG24" s="121">
        <f t="shared" si="101"/>
        <v>613</v>
      </c>
      <c r="CH24" s="121">
        <f t="shared" ref="CH24:CI24" si="102">SUM(CH26:CH38)</f>
        <v>749</v>
      </c>
      <c r="CI24" s="121">
        <f t="shared" si="102"/>
        <v>943</v>
      </c>
      <c r="CJ24" s="129">
        <f t="shared" si="100"/>
        <v>564</v>
      </c>
      <c r="CK24" s="121">
        <f t="shared" si="100"/>
        <v>586</v>
      </c>
      <c r="CL24" s="121">
        <f t="shared" si="100"/>
        <v>608</v>
      </c>
      <c r="CM24" s="121">
        <f t="shared" si="100"/>
        <v>467</v>
      </c>
      <c r="CN24" s="121">
        <f t="shared" si="100"/>
        <v>666</v>
      </c>
      <c r="CO24" s="121">
        <f t="shared" si="100"/>
        <v>973</v>
      </c>
      <c r="CP24" s="121">
        <f t="shared" si="100"/>
        <v>1294</v>
      </c>
      <c r="CQ24" s="121">
        <f t="shared" si="100"/>
        <v>1311</v>
      </c>
      <c r="CR24" s="121">
        <f t="shared" si="100"/>
        <v>1427</v>
      </c>
      <c r="CS24" s="121">
        <f t="shared" si="100"/>
        <v>1516</v>
      </c>
      <c r="CT24" s="121">
        <f t="shared" si="100"/>
        <v>1780</v>
      </c>
      <c r="CU24" s="121">
        <f t="shared" si="100"/>
        <v>1771</v>
      </c>
      <c r="CV24" s="121">
        <f t="shared" si="100"/>
        <v>1951</v>
      </c>
      <c r="CW24" s="121">
        <f t="shared" ref="CW24:CX24" si="103">SUM(CW26:CW38)</f>
        <v>2017</v>
      </c>
      <c r="CX24" s="121">
        <f t="shared" si="103"/>
        <v>2231</v>
      </c>
      <c r="CY24" s="121">
        <f t="shared" ref="CY24:CZ24" si="104">SUM(CY26:CY38)</f>
        <v>2290</v>
      </c>
      <c r="CZ24" s="121">
        <f t="shared" si="104"/>
        <v>2373</v>
      </c>
      <c r="DA24" s="129">
        <f t="shared" si="100"/>
        <v>244</v>
      </c>
      <c r="DB24" s="121">
        <f t="shared" si="100"/>
        <v>240.5</v>
      </c>
      <c r="DC24" s="121">
        <f t="shared" si="100"/>
        <v>237</v>
      </c>
      <c r="DD24" s="121">
        <f t="shared" si="100"/>
        <v>147</v>
      </c>
      <c r="DE24" s="121">
        <f t="shared" si="100"/>
        <v>235</v>
      </c>
      <c r="DF24" s="121">
        <f t="shared" si="100"/>
        <v>227</v>
      </c>
      <c r="DG24" s="121">
        <f t="shared" si="100"/>
        <v>221</v>
      </c>
      <c r="DH24" s="121">
        <f t="shared" si="100"/>
        <v>248</v>
      </c>
      <c r="DI24" s="121">
        <f t="shared" si="100"/>
        <v>234</v>
      </c>
      <c r="DJ24" s="121">
        <f t="shared" si="100"/>
        <v>217</v>
      </c>
      <c r="DK24" s="121">
        <f t="shared" si="100"/>
        <v>250</v>
      </c>
      <c r="DL24" s="121">
        <f t="shared" si="100"/>
        <v>241</v>
      </c>
      <c r="DM24" s="121">
        <f t="shared" si="100"/>
        <v>238</v>
      </c>
      <c r="DN24" s="121">
        <f t="shared" ref="DN24:DO24" si="105">SUM(DN26:DN38)</f>
        <v>238</v>
      </c>
      <c r="DO24" s="121">
        <f t="shared" si="105"/>
        <v>244</v>
      </c>
      <c r="DP24" s="121">
        <f t="shared" ref="DP24:DQ24" si="106">SUM(DP26:DP38)</f>
        <v>247</v>
      </c>
      <c r="DQ24" s="121">
        <f t="shared" si="106"/>
        <v>352</v>
      </c>
      <c r="DR24" s="129">
        <f t="shared" si="100"/>
        <v>353</v>
      </c>
      <c r="DS24" s="121">
        <f t="shared" si="100"/>
        <v>361.5</v>
      </c>
      <c r="DT24" s="121">
        <f t="shared" si="100"/>
        <v>370</v>
      </c>
      <c r="DU24" s="121">
        <f t="shared" si="100"/>
        <v>373</v>
      </c>
      <c r="DV24" s="121">
        <f t="shared" si="100"/>
        <v>356</v>
      </c>
      <c r="DW24" s="121">
        <f t="shared" si="100"/>
        <v>365</v>
      </c>
      <c r="DX24" s="121">
        <f t="shared" si="100"/>
        <v>388</v>
      </c>
      <c r="DY24" s="121">
        <f t="shared" si="100"/>
        <v>361</v>
      </c>
      <c r="DZ24" s="121">
        <f t="shared" si="100"/>
        <v>398</v>
      </c>
      <c r="EA24" s="121">
        <f t="shared" si="100"/>
        <v>389</v>
      </c>
      <c r="EB24" s="121">
        <f t="shared" si="100"/>
        <v>419</v>
      </c>
      <c r="EC24" s="121">
        <f t="shared" si="100"/>
        <v>461</v>
      </c>
      <c r="ED24" s="121">
        <f t="shared" si="100"/>
        <v>475</v>
      </c>
      <c r="EE24" s="121">
        <f t="shared" ref="EE24:EF24" si="107">SUM(EE26:EE38)</f>
        <v>498</v>
      </c>
      <c r="EF24" s="121">
        <f t="shared" si="107"/>
        <v>508</v>
      </c>
      <c r="EG24" s="121">
        <f t="shared" ref="EG24:EH24" si="108">SUM(EG26:EG38)</f>
        <v>500</v>
      </c>
      <c r="EH24" s="121">
        <f t="shared" si="108"/>
        <v>519</v>
      </c>
      <c r="EI24" s="129">
        <f t="shared" ref="EI24:EN24" si="109">SUM(EI26:EI38)</f>
        <v>932</v>
      </c>
      <c r="EJ24" s="121">
        <f t="shared" si="109"/>
        <v>1009</v>
      </c>
      <c r="EK24" s="121">
        <f t="shared" si="109"/>
        <v>1024</v>
      </c>
      <c r="EL24" s="121">
        <f t="shared" si="109"/>
        <v>1355</v>
      </c>
      <c r="EM24" s="121">
        <f t="shared" si="109"/>
        <v>1927</v>
      </c>
      <c r="EN24" s="121">
        <f t="shared" si="109"/>
        <v>2230</v>
      </c>
      <c r="EO24" s="121">
        <f t="shared" ref="EO24:EP24" si="110">SUM(EO26:EO38)</f>
        <v>2564</v>
      </c>
      <c r="EP24" s="121">
        <f t="shared" si="110"/>
        <v>3316</v>
      </c>
      <c r="EQ24" s="262"/>
      <c r="ER24" s="262"/>
      <c r="ET24" s="155" t="s">
        <v>179</v>
      </c>
      <c r="EU24" s="156">
        <v>4</v>
      </c>
      <c r="EX24" s="73">
        <f t="shared" ref="EX24:FA24" si="111">SUM(EX26:EX38)</f>
        <v>14059</v>
      </c>
      <c r="EY24" s="73">
        <f t="shared" ref="EY24:EZ24" si="112">SUM(EY26:EY38)</f>
        <v>14959</v>
      </c>
      <c r="EZ24" s="73">
        <f t="shared" si="112"/>
        <v>14650</v>
      </c>
      <c r="FA24" s="138">
        <f t="shared" si="111"/>
        <v>13127</v>
      </c>
      <c r="FB24" s="73">
        <f>SUM(FB26:FB38)</f>
        <v>13950</v>
      </c>
      <c r="FC24" s="73">
        <f>SUM(FC26:FC38)</f>
        <v>13626</v>
      </c>
      <c r="FD24" s="138">
        <f t="shared" ref="FD24:FE24" si="113">SUM(FD26:FD38)</f>
        <v>932</v>
      </c>
      <c r="FE24" s="73">
        <f t="shared" si="113"/>
        <v>1009</v>
      </c>
      <c r="FF24" s="73">
        <f t="shared" ref="FF24" si="114">SUM(FF26:FF38)</f>
        <v>1024</v>
      </c>
    </row>
    <row r="25" spans="1:162" x14ac:dyDescent="0.2">
      <c r="A25" s="67" t="s">
        <v>136</v>
      </c>
      <c r="B25" s="68" t="e">
        <f>(B24/B5)*100</f>
        <v>#DIV/0!</v>
      </c>
      <c r="C25" s="135">
        <f t="shared" ref="C25:CD25" si="115">(C24/C5)*100</f>
        <v>20.132995881097713</v>
      </c>
      <c r="D25" s="68">
        <f t="shared" si="115"/>
        <v>19.693412512083967</v>
      </c>
      <c r="E25" s="68">
        <f t="shared" si="115"/>
        <v>19.243182800071157</v>
      </c>
      <c r="F25" s="68">
        <f t="shared" si="115"/>
        <v>17.205468771753964</v>
      </c>
      <c r="G25" s="68">
        <f t="shared" si="115"/>
        <v>18.575678218199386</v>
      </c>
      <c r="H25" s="68">
        <f t="shared" si="115"/>
        <v>17.354866173575267</v>
      </c>
      <c r="I25" s="68">
        <f t="shared" si="115"/>
        <v>19.31695810471258</v>
      </c>
      <c r="J25" s="68">
        <f t="shared" si="115"/>
        <v>19.468278246163795</v>
      </c>
      <c r="K25" s="68">
        <f t="shared" si="115"/>
        <v>19.505791861455908</v>
      </c>
      <c r="L25" s="68">
        <f t="shared" si="115"/>
        <v>18.478360957642725</v>
      </c>
      <c r="M25" s="68">
        <f t="shared" si="115"/>
        <v>18.741663983810884</v>
      </c>
      <c r="N25" s="68">
        <f t="shared" si="115"/>
        <v>18.381545221530573</v>
      </c>
      <c r="O25" s="68">
        <f t="shared" si="115"/>
        <v>17.974798501532526</v>
      </c>
      <c r="P25" s="68">
        <f t="shared" ref="P25:R25" si="116">(P24/P5)*100</f>
        <v>17.943653658425841</v>
      </c>
      <c r="Q25" s="68">
        <f t="shared" si="116"/>
        <v>18.433439182037251</v>
      </c>
      <c r="R25" s="68">
        <f t="shared" si="116"/>
        <v>18.321334655343364</v>
      </c>
      <c r="S25" s="68">
        <f t="shared" ref="S25" si="117">(S24/S5)*100</f>
        <v>18.407938918236841</v>
      </c>
      <c r="T25" s="126">
        <f t="shared" si="115"/>
        <v>11.069198751300728</v>
      </c>
      <c r="U25" s="118">
        <f t="shared" si="115"/>
        <v>11.201066458577188</v>
      </c>
      <c r="V25" s="118">
        <f t="shared" si="115"/>
        <v>11.332899869960988</v>
      </c>
      <c r="W25" s="118">
        <f t="shared" si="115"/>
        <v>10.942229240689565</v>
      </c>
      <c r="X25" s="118">
        <f t="shared" si="115"/>
        <v>11.047717842323651</v>
      </c>
      <c r="Y25" s="118">
        <f t="shared" si="115"/>
        <v>11.50071961271752</v>
      </c>
      <c r="Z25" s="118">
        <f t="shared" si="115"/>
        <v>11.706797924704004</v>
      </c>
      <c r="AA25" s="118">
        <f t="shared" si="115"/>
        <v>11.416914907395414</v>
      </c>
      <c r="AB25" s="118">
        <f t="shared" si="115"/>
        <v>11.422288338399845</v>
      </c>
      <c r="AC25" s="118">
        <f t="shared" si="115"/>
        <v>11.827887415076027</v>
      </c>
      <c r="AD25" s="118">
        <f t="shared" si="115"/>
        <v>11.595677050222505</v>
      </c>
      <c r="AE25" s="118">
        <f t="shared" si="115"/>
        <v>11.715454429247092</v>
      </c>
      <c r="AF25" s="118">
        <f t="shared" si="115"/>
        <v>11.215362482016639</v>
      </c>
      <c r="AG25" s="118">
        <f t="shared" ref="AG25:AH25" si="118">(AG24/AG5)*100</f>
        <v>11.551946853663038</v>
      </c>
      <c r="AH25" s="118">
        <f t="shared" si="118"/>
        <v>11.368083970823697</v>
      </c>
      <c r="AI25" s="118">
        <f t="shared" ref="AI25:AJ25" si="119">(AI24/AI5)*100</f>
        <v>11.779996455367165</v>
      </c>
      <c r="AJ25" s="118">
        <f t="shared" si="119"/>
        <v>11.532669138090824</v>
      </c>
      <c r="AK25" s="126">
        <f t="shared" si="115"/>
        <v>17.836338418862692</v>
      </c>
      <c r="AL25" s="118">
        <f t="shared" si="115"/>
        <v>16.942148760330578</v>
      </c>
      <c r="AM25" s="118">
        <f t="shared" si="115"/>
        <v>16.114960225814727</v>
      </c>
      <c r="AN25" s="118">
        <f t="shared" si="115"/>
        <v>14.308638673442097</v>
      </c>
      <c r="AO25" s="118">
        <f t="shared" si="115"/>
        <v>16.790674603174601</v>
      </c>
      <c r="AP25" s="118">
        <f t="shared" si="115"/>
        <v>16.705882352941178</v>
      </c>
      <c r="AQ25" s="118">
        <f t="shared" si="115"/>
        <v>20.280847145488028</v>
      </c>
      <c r="AR25" s="118">
        <f t="shared" si="115"/>
        <v>16.770472895040371</v>
      </c>
      <c r="AS25" s="118">
        <f t="shared" si="115"/>
        <v>17.198024247867085</v>
      </c>
      <c r="AT25" s="118">
        <f t="shared" si="115"/>
        <v>18.113465481886536</v>
      </c>
      <c r="AU25" s="118">
        <f t="shared" si="115"/>
        <v>18.820713664055699</v>
      </c>
      <c r="AV25" s="118">
        <f t="shared" si="115"/>
        <v>20.020855057351408</v>
      </c>
      <c r="AW25" s="118">
        <f t="shared" si="115"/>
        <v>19.377795851972344</v>
      </c>
      <c r="AX25" s="118">
        <f t="shared" ref="AX25:AY25" si="120">(AX24/AX5)*100</f>
        <v>17.581983405768469</v>
      </c>
      <c r="AY25" s="118">
        <f t="shared" si="120"/>
        <v>18.635377637546835</v>
      </c>
      <c r="AZ25" s="118">
        <f t="shared" ref="AZ25:BA25" si="121">(AZ24/AZ5)*100</f>
        <v>18.418477197103151</v>
      </c>
      <c r="BA25" s="118">
        <f t="shared" si="121"/>
        <v>20.093915085110545</v>
      </c>
      <c r="BB25" s="126">
        <f t="shared" si="115"/>
        <v>28.545909253304753</v>
      </c>
      <c r="BC25" s="118">
        <f t="shared" si="115"/>
        <v>26.877059129530085</v>
      </c>
      <c r="BD25" s="118">
        <f t="shared" si="115"/>
        <v>25.30323450134771</v>
      </c>
      <c r="BE25" s="118">
        <f t="shared" si="115"/>
        <v>22.797917793906375</v>
      </c>
      <c r="BF25" s="118">
        <f t="shared" si="115"/>
        <v>24.364123159303883</v>
      </c>
      <c r="BG25" s="118">
        <f t="shared" si="115"/>
        <v>21.985343104596936</v>
      </c>
      <c r="BH25" s="118">
        <f t="shared" si="115"/>
        <v>22.958057395143488</v>
      </c>
      <c r="BI25" s="118">
        <f t="shared" si="115"/>
        <v>21.53846153846154</v>
      </c>
      <c r="BJ25" s="118">
        <f t="shared" si="115"/>
        <v>22.65625</v>
      </c>
      <c r="BK25" s="118">
        <f t="shared" si="115"/>
        <v>22.113884555382217</v>
      </c>
      <c r="BL25" s="118">
        <f t="shared" si="115"/>
        <v>21.06930693069307</v>
      </c>
      <c r="BM25" s="118">
        <f t="shared" si="115"/>
        <v>16.483516483516482</v>
      </c>
      <c r="BN25" s="118">
        <f t="shared" si="115"/>
        <v>18.431528662420384</v>
      </c>
      <c r="BO25" s="118">
        <f t="shared" ref="BO25:BP25" si="122">(BO24/BO5)*100</f>
        <v>17.416378316032297</v>
      </c>
      <c r="BP25" s="118">
        <f t="shared" si="122"/>
        <v>12.583518930957686</v>
      </c>
      <c r="BQ25" s="118">
        <f t="shared" ref="BQ25:BR25" si="123">(BQ24/BQ5)*100</f>
        <v>13.741987179487181</v>
      </c>
      <c r="BR25" s="118">
        <f t="shared" si="123"/>
        <v>13.175046554934825</v>
      </c>
      <c r="BS25" s="126">
        <f t="shared" si="115"/>
        <v>6.207744314689613</v>
      </c>
      <c r="BT25" s="118">
        <f t="shared" si="115"/>
        <v>6.7509336397586894</v>
      </c>
      <c r="BU25" s="118">
        <f t="shared" si="115"/>
        <v>7.2276159654800427</v>
      </c>
      <c r="BV25" s="118">
        <f t="shared" si="115"/>
        <v>9.7308718861209957</v>
      </c>
      <c r="BW25" s="118">
        <f t="shared" si="115"/>
        <v>8.3886255924170623</v>
      </c>
      <c r="BX25" s="118">
        <f t="shared" si="115"/>
        <v>11.717352415026834</v>
      </c>
      <c r="BY25" s="118">
        <f t="shared" si="115"/>
        <v>11.150652431791222</v>
      </c>
      <c r="BZ25" s="118">
        <f t="shared" si="115"/>
        <v>11.058045554739163</v>
      </c>
      <c r="CA25" s="118">
        <f t="shared" si="115"/>
        <v>11.187545257060101</v>
      </c>
      <c r="CB25" s="118">
        <f t="shared" si="115"/>
        <v>10.559234731420162</v>
      </c>
      <c r="CC25" s="118">
        <f t="shared" si="115"/>
        <v>9.4585561497326207</v>
      </c>
      <c r="CD25" s="118">
        <f t="shared" si="115"/>
        <v>10.117574257425744</v>
      </c>
      <c r="CE25" s="118">
        <f t="shared" ref="CE25:ED25" si="124">(CE24/CE5)*100</f>
        <v>9.358799454297408</v>
      </c>
      <c r="CF25" s="118">
        <f t="shared" ref="CF25:CG25" si="125">(CF24/CF5)*100</f>
        <v>9.3329673346143274</v>
      </c>
      <c r="CG25" s="118">
        <f t="shared" si="125"/>
        <v>14.803187635836753</v>
      </c>
      <c r="CH25" s="118">
        <f t="shared" ref="CH25:CI25" si="126">(CH24/CH5)*100</f>
        <v>17.273985239852401</v>
      </c>
      <c r="CI25" s="118">
        <f t="shared" si="126"/>
        <v>20.102323598379876</v>
      </c>
      <c r="CJ25" s="126">
        <f t="shared" si="124"/>
        <v>29.6218487394958</v>
      </c>
      <c r="CK25" s="118">
        <f t="shared" si="124"/>
        <v>28.152774441508527</v>
      </c>
      <c r="CL25" s="118">
        <f t="shared" si="124"/>
        <v>26.855123674911663</v>
      </c>
      <c r="CM25" s="118">
        <f t="shared" si="124"/>
        <v>17.245199409158047</v>
      </c>
      <c r="CN25" s="118">
        <f t="shared" si="124"/>
        <v>18.196721311475411</v>
      </c>
      <c r="CO25" s="118">
        <f t="shared" si="124"/>
        <v>17.163520903157522</v>
      </c>
      <c r="CP25" s="118">
        <f t="shared" si="124"/>
        <v>17.334226389819158</v>
      </c>
      <c r="CQ25" s="118">
        <f t="shared" si="124"/>
        <v>15.946965089405182</v>
      </c>
      <c r="CR25" s="118">
        <f t="shared" si="124"/>
        <v>16.060776589758021</v>
      </c>
      <c r="CS25" s="118">
        <f t="shared" si="124"/>
        <v>16.31510977184675</v>
      </c>
      <c r="CT25" s="118">
        <f t="shared" si="124"/>
        <v>17.051441708975958</v>
      </c>
      <c r="CU25" s="118">
        <f t="shared" si="124"/>
        <v>16.200146359312111</v>
      </c>
      <c r="CV25" s="118">
        <f t="shared" si="124"/>
        <v>17.306839350660873</v>
      </c>
      <c r="CW25" s="118">
        <f t="shared" ref="CW25:CX25" si="127">(CW24/CW5)*100</f>
        <v>17.331156556109299</v>
      </c>
      <c r="CX25" s="118">
        <f t="shared" si="127"/>
        <v>18.246503639486384</v>
      </c>
      <c r="CY25" s="118">
        <f t="shared" ref="CY25:CZ25" si="128">(CY24/CY5)*100</f>
        <v>17.751937984496124</v>
      </c>
      <c r="CZ25" s="118">
        <f t="shared" si="128"/>
        <v>17.804621848739497</v>
      </c>
      <c r="DA25" s="126">
        <f t="shared" si="124"/>
        <v>21.254355400696863</v>
      </c>
      <c r="DB25" s="118">
        <f t="shared" si="124"/>
        <v>20.617231033004714</v>
      </c>
      <c r="DC25" s="118">
        <f t="shared" si="124"/>
        <v>20</v>
      </c>
      <c r="DD25" s="118">
        <f t="shared" si="124"/>
        <v>12.648425400103253</v>
      </c>
      <c r="DE25" s="118">
        <f t="shared" si="124"/>
        <v>18.445839874411302</v>
      </c>
      <c r="DF25" s="118">
        <f t="shared" si="124"/>
        <v>17.556071152358854</v>
      </c>
      <c r="DG25" s="118">
        <f t="shared" si="124"/>
        <v>17.252146760343482</v>
      </c>
      <c r="DH25" s="118">
        <f t="shared" si="124"/>
        <v>19.450980392156865</v>
      </c>
      <c r="DI25" s="118">
        <f t="shared" si="124"/>
        <v>18.69009584664537</v>
      </c>
      <c r="DJ25" s="118">
        <f t="shared" si="124"/>
        <v>18.113522537562606</v>
      </c>
      <c r="DK25" s="118">
        <f t="shared" si="124"/>
        <v>19.069412662090006</v>
      </c>
      <c r="DL25" s="118">
        <f t="shared" si="124"/>
        <v>18.481595092024538</v>
      </c>
      <c r="DM25" s="118">
        <f t="shared" si="124"/>
        <v>17.787742899850521</v>
      </c>
      <c r="DN25" s="118">
        <f t="shared" ref="DN25:DO25" si="129">(DN24/DN5)*100</f>
        <v>17.827715355805243</v>
      </c>
      <c r="DO25" s="118">
        <f t="shared" si="129"/>
        <v>18.456883509833585</v>
      </c>
      <c r="DP25" s="118">
        <f t="shared" ref="DP25:DQ25" si="130">(DP24/DP5)*100</f>
        <v>18.148420279206466</v>
      </c>
      <c r="DQ25" s="118">
        <f t="shared" si="130"/>
        <v>23.14266929651545</v>
      </c>
      <c r="DR25" s="126">
        <f t="shared" si="124"/>
        <v>17.160913952357802</v>
      </c>
      <c r="DS25" s="118">
        <f t="shared" si="124"/>
        <v>17.193816884661118</v>
      </c>
      <c r="DT25" s="118">
        <f t="shared" si="124"/>
        <v>17.225325884543764</v>
      </c>
      <c r="DU25" s="118">
        <f t="shared" si="124"/>
        <v>17.047531992687386</v>
      </c>
      <c r="DV25" s="118">
        <f t="shared" si="124"/>
        <v>16.233470132238942</v>
      </c>
      <c r="DW25" s="118">
        <f t="shared" si="124"/>
        <v>16.215015548645045</v>
      </c>
      <c r="DX25" s="118">
        <f t="shared" si="124"/>
        <v>16.482582837723026</v>
      </c>
      <c r="DY25" s="118">
        <f t="shared" si="124"/>
        <v>16.202872531418315</v>
      </c>
      <c r="DZ25" s="118">
        <f t="shared" si="124"/>
        <v>16.907391673746812</v>
      </c>
      <c r="EA25" s="118">
        <f t="shared" si="124"/>
        <v>16.413502109704641</v>
      </c>
      <c r="EB25" s="118">
        <f t="shared" si="124"/>
        <v>17.151043798608267</v>
      </c>
      <c r="EC25" s="118">
        <f t="shared" si="124"/>
        <v>18.410543130990416</v>
      </c>
      <c r="ED25" s="118">
        <f t="shared" si="124"/>
        <v>19.983172065628942</v>
      </c>
      <c r="EE25" s="118">
        <f t="shared" ref="EE25:EF25" si="131">(EE24/EE5)*100</f>
        <v>20.09685230024213</v>
      </c>
      <c r="EF25" s="118">
        <f t="shared" si="131"/>
        <v>19.812792511700469</v>
      </c>
      <c r="EG25" s="118">
        <f t="shared" ref="EG25:EH25" si="132">(EG24/EG5)*100</f>
        <v>19.113149847094803</v>
      </c>
      <c r="EH25" s="118">
        <f t="shared" si="132"/>
        <v>19.885057471264368</v>
      </c>
      <c r="EI25" s="126">
        <f t="shared" ref="EI25:EN25" si="133">(EI24/EI5)*100</f>
        <v>15.853036230651471</v>
      </c>
      <c r="EJ25" s="118">
        <f t="shared" si="133"/>
        <v>16.438579341805148</v>
      </c>
      <c r="EK25" s="118">
        <f t="shared" si="133"/>
        <v>16.439235832396854</v>
      </c>
      <c r="EL25" s="118">
        <f t="shared" si="133"/>
        <v>15.36978221415608</v>
      </c>
      <c r="EM25" s="118">
        <f t="shared" si="133"/>
        <v>15.608294184351207</v>
      </c>
      <c r="EN25" s="118">
        <f t="shared" si="133"/>
        <v>16.484328799526907</v>
      </c>
      <c r="EO25" s="118">
        <f t="shared" ref="EO25:EP25" si="134">(EO24/EO5)*100</f>
        <v>17.577294851580174</v>
      </c>
      <c r="EP25" s="118">
        <f t="shared" si="134"/>
        <v>21.423956583537926</v>
      </c>
      <c r="EQ25" s="118"/>
      <c r="ER25" s="118"/>
      <c r="ET25" s="155" t="s">
        <v>180</v>
      </c>
      <c r="EU25" s="156">
        <v>776</v>
      </c>
      <c r="EX25" s="180">
        <f t="shared" ref="EX25:FA25" si="135">(EX24/EX5)*100</f>
        <v>16.930191110415336</v>
      </c>
      <c r="EY25" s="180">
        <f t="shared" ref="EY25:EZ25" si="136">(EY24/EY5)*100</f>
        <v>17.137325436194708</v>
      </c>
      <c r="EZ25" s="180">
        <f t="shared" si="136"/>
        <v>16.713250812845814</v>
      </c>
      <c r="FA25" s="270">
        <f t="shared" si="135"/>
        <v>17.012259920686347</v>
      </c>
      <c r="FB25" s="180">
        <f>(FB24/FB5)*100</f>
        <v>17.190176337937917</v>
      </c>
      <c r="FC25" s="180">
        <f>(FC24/FC5)*100</f>
        <v>16.734212659347136</v>
      </c>
      <c r="FD25" s="270">
        <f t="shared" ref="FD25:FE25" si="137">(FD24/FD5)*100</f>
        <v>15.853036230651471</v>
      </c>
      <c r="FE25" s="180">
        <f t="shared" si="137"/>
        <v>16.438579341805148</v>
      </c>
      <c r="FF25" s="180">
        <f t="shared" ref="FF25" si="138">(FF24/FF5)*100</f>
        <v>16.439235832396854</v>
      </c>
    </row>
    <row r="26" spans="1:162" x14ac:dyDescent="0.2">
      <c r="A26" s="62" t="s">
        <v>47</v>
      </c>
      <c r="B26" s="69"/>
      <c r="C26" s="136">
        <v>0</v>
      </c>
      <c r="D26" s="113">
        <v>0</v>
      </c>
      <c r="E26" s="69"/>
      <c r="F26" s="69"/>
      <c r="G26" s="69">
        <v>0</v>
      </c>
      <c r="H26" s="69"/>
      <c r="I26" s="69"/>
      <c r="J26" s="69"/>
      <c r="K26" s="69"/>
      <c r="L26" s="69"/>
      <c r="M26" s="69"/>
      <c r="N26" s="69"/>
      <c r="O26" s="69"/>
      <c r="P26" s="69"/>
      <c r="Q26" s="69"/>
      <c r="R26" s="69"/>
      <c r="S26" s="69"/>
      <c r="T26" s="127">
        <v>0</v>
      </c>
      <c r="U26" s="142">
        <f t="shared" ref="U26:U38" si="139">(T26+V26)/2</f>
        <v>0</v>
      </c>
      <c r="V26" s="119"/>
      <c r="W26" s="119"/>
      <c r="X26" s="119">
        <v>0</v>
      </c>
      <c r="Y26" s="119"/>
      <c r="Z26" s="119"/>
      <c r="AA26" s="119"/>
      <c r="AB26" s="119"/>
      <c r="AC26" s="119"/>
      <c r="AD26" s="119"/>
      <c r="AE26" s="119"/>
      <c r="AF26" s="119"/>
      <c r="AG26" s="119">
        <v>0</v>
      </c>
      <c r="AH26" s="119"/>
      <c r="AI26" s="119"/>
      <c r="AJ26" s="119"/>
      <c r="AK26" s="127"/>
      <c r="AL26" s="142">
        <f t="shared" ref="AL26:AL38" si="140">(AK26+AM26)/2</f>
        <v>0</v>
      </c>
      <c r="AM26" s="119"/>
      <c r="AN26" s="119"/>
      <c r="AO26" s="119">
        <v>0</v>
      </c>
      <c r="AP26" s="119"/>
      <c r="AQ26" s="119"/>
      <c r="AR26" s="119"/>
      <c r="AS26" s="119"/>
      <c r="AT26" s="119"/>
      <c r="AU26" s="119"/>
      <c r="AV26" s="119"/>
      <c r="AW26" s="119">
        <v>0</v>
      </c>
      <c r="AX26" s="119">
        <v>0</v>
      </c>
      <c r="AY26" s="119"/>
      <c r="AZ26" s="119"/>
      <c r="BA26" s="119"/>
      <c r="BB26" s="127"/>
      <c r="BC26" s="142">
        <f t="shared" ref="BC26:BC27" si="141">(BB26+BD26)/2</f>
        <v>0</v>
      </c>
      <c r="BD26" s="119"/>
      <c r="BE26" s="119"/>
      <c r="BF26" s="119">
        <v>0</v>
      </c>
      <c r="BG26" s="119"/>
      <c r="BH26" s="119"/>
      <c r="BI26" s="119"/>
      <c r="BJ26" s="119"/>
      <c r="BK26" s="119"/>
      <c r="BL26" s="119"/>
      <c r="BM26" s="119"/>
      <c r="BN26" s="119">
        <v>0</v>
      </c>
      <c r="BO26" s="119">
        <v>0</v>
      </c>
      <c r="BP26" s="119"/>
      <c r="BQ26" s="119"/>
      <c r="BR26" s="119"/>
      <c r="BS26" s="127"/>
      <c r="BT26" s="142">
        <f t="shared" ref="BT26:BT38" si="142">(BS26+BU26)/2</f>
        <v>0</v>
      </c>
      <c r="BU26" s="119"/>
      <c r="BV26" s="119"/>
      <c r="BW26" s="119"/>
      <c r="BX26" s="119"/>
      <c r="BY26" s="119"/>
      <c r="BZ26" s="119"/>
      <c r="CA26" s="119"/>
      <c r="CB26" s="119"/>
      <c r="CC26" s="119"/>
      <c r="CD26" s="119"/>
      <c r="CE26" s="119">
        <v>0</v>
      </c>
      <c r="CF26" s="119">
        <v>0</v>
      </c>
      <c r="CG26" s="119"/>
      <c r="CH26" s="119"/>
      <c r="CI26" s="119"/>
      <c r="CJ26" s="127"/>
      <c r="CK26" s="142">
        <f t="shared" ref="CK26:CK38" si="143">(CJ26+CL26)/2</f>
        <v>0</v>
      </c>
      <c r="CL26" s="119"/>
      <c r="CM26" s="119"/>
      <c r="CN26" s="119">
        <v>0</v>
      </c>
      <c r="CO26" s="119"/>
      <c r="CP26" s="119"/>
      <c r="CQ26" s="119"/>
      <c r="CR26" s="119"/>
      <c r="CS26" s="119"/>
      <c r="CT26" s="119"/>
      <c r="CU26" s="119"/>
      <c r="CV26" s="119">
        <v>0</v>
      </c>
      <c r="CW26" s="119">
        <v>0</v>
      </c>
      <c r="CX26" s="119"/>
      <c r="CY26" s="119"/>
      <c r="CZ26" s="119"/>
      <c r="DA26" s="127"/>
      <c r="DB26" s="142">
        <f t="shared" ref="DB26:DB38" si="144">(DA26+DC26)/2</f>
        <v>0</v>
      </c>
      <c r="DC26" s="119"/>
      <c r="DD26" s="119"/>
      <c r="DE26" s="119"/>
      <c r="DF26" s="119"/>
      <c r="DG26" s="119"/>
      <c r="DH26" s="119"/>
      <c r="DI26" s="119"/>
      <c r="DJ26" s="119"/>
      <c r="DK26" s="119"/>
      <c r="DL26" s="119"/>
      <c r="DM26" s="119">
        <v>0</v>
      </c>
      <c r="DN26" s="119">
        <v>0</v>
      </c>
      <c r="DO26" s="119"/>
      <c r="DP26" s="119"/>
      <c r="DQ26" s="119"/>
      <c r="DR26" s="127"/>
      <c r="DS26" s="142">
        <f t="shared" ref="DS26:DS38" si="145">(DR26+DT26)/2</f>
        <v>0</v>
      </c>
      <c r="DT26" s="119"/>
      <c r="DU26" s="119"/>
      <c r="DV26" s="119"/>
      <c r="DW26" s="119"/>
      <c r="DX26" s="119"/>
      <c r="DY26" s="119"/>
      <c r="DZ26" s="119"/>
      <c r="EA26" s="119"/>
      <c r="EB26" s="119"/>
      <c r="EC26" s="119"/>
      <c r="ED26" s="119">
        <v>0</v>
      </c>
      <c r="EE26" s="119">
        <v>0</v>
      </c>
      <c r="EF26" s="119"/>
      <c r="EG26" s="119"/>
      <c r="EH26" s="119"/>
      <c r="EI26" s="127">
        <v>0</v>
      </c>
      <c r="EJ26" s="119">
        <v>0</v>
      </c>
      <c r="EK26" s="119">
        <v>0</v>
      </c>
      <c r="EL26" s="119">
        <v>0</v>
      </c>
      <c r="EM26" s="119">
        <v>0</v>
      </c>
      <c r="EN26" s="119">
        <v>0</v>
      </c>
      <c r="EO26" s="119">
        <v>0</v>
      </c>
      <c r="EP26" s="119">
        <v>0</v>
      </c>
      <c r="EQ26" s="119"/>
      <c r="ER26" s="119"/>
      <c r="ET26" s="155" t="s">
        <v>181</v>
      </c>
      <c r="EU26" s="156">
        <v>4</v>
      </c>
      <c r="EX26" s="178">
        <v>0</v>
      </c>
      <c r="EY26" s="178">
        <v>0</v>
      </c>
      <c r="EZ26" s="178"/>
      <c r="FA26" s="271">
        <f t="shared" ref="FA26:FA38" si="146">J26+AA26+AR26+BI26+BZ26+CQ26+DH26+DY26</f>
        <v>0</v>
      </c>
      <c r="FB26" s="178">
        <f t="shared" ref="FB26:FB38" si="147">K26+AB26+AS26+BJ26+CA26+CR26+DI26+DZ26</f>
        <v>0</v>
      </c>
      <c r="FC26" s="178">
        <f t="shared" ref="FC26:FC38" si="148">L26+AC26+AT26+BK26+CB26+CS26+DJ26+EA26</f>
        <v>0</v>
      </c>
      <c r="FD26" s="271">
        <f t="shared" ref="FD26:FD38" si="149">EX26-FA26</f>
        <v>0</v>
      </c>
      <c r="FE26" s="178">
        <f t="shared" ref="FE26:FE38" si="150">EY26-FB26</f>
        <v>0</v>
      </c>
      <c r="FF26" s="178">
        <f t="shared" ref="FF26:FF38" si="151">EZ26-FC26</f>
        <v>0</v>
      </c>
    </row>
    <row r="27" spans="1:162" x14ac:dyDescent="0.2">
      <c r="A27" s="62" t="s">
        <v>48</v>
      </c>
      <c r="B27" s="69"/>
      <c r="C27" s="136">
        <v>300</v>
      </c>
      <c r="D27" s="113">
        <f t="shared" ref="D27:D38" si="152">(C27+E27)/2</f>
        <v>308</v>
      </c>
      <c r="E27" s="69">
        <v>316</v>
      </c>
      <c r="F27" s="69">
        <v>318</v>
      </c>
      <c r="G27" s="69">
        <v>276</v>
      </c>
      <c r="H27" s="69">
        <v>310</v>
      </c>
      <c r="I27" s="69">
        <v>347</v>
      </c>
      <c r="J27" s="69">
        <v>326</v>
      </c>
      <c r="K27" s="69">
        <v>318</v>
      </c>
      <c r="L27" s="69">
        <v>326</v>
      </c>
      <c r="M27" s="69">
        <v>359</v>
      </c>
      <c r="N27" s="69">
        <v>416</v>
      </c>
      <c r="O27" s="69">
        <v>378</v>
      </c>
      <c r="P27" s="69">
        <v>396</v>
      </c>
      <c r="Q27" s="69">
        <v>486</v>
      </c>
      <c r="R27" s="69">
        <v>553</v>
      </c>
      <c r="S27" s="69">
        <v>630</v>
      </c>
      <c r="T27" s="127">
        <v>82</v>
      </c>
      <c r="U27" s="142">
        <f t="shared" si="139"/>
        <v>81</v>
      </c>
      <c r="V27" s="119">
        <v>80</v>
      </c>
      <c r="W27" s="119">
        <v>93</v>
      </c>
      <c r="X27" s="119">
        <v>104</v>
      </c>
      <c r="Y27" s="119">
        <v>100</v>
      </c>
      <c r="Z27" s="119">
        <v>92</v>
      </c>
      <c r="AA27" s="119">
        <v>104</v>
      </c>
      <c r="AB27" s="119">
        <v>91</v>
      </c>
      <c r="AC27" s="119">
        <v>91</v>
      </c>
      <c r="AD27" s="119">
        <v>119</v>
      </c>
      <c r="AE27" s="119">
        <v>104</v>
      </c>
      <c r="AF27" s="119">
        <v>123</v>
      </c>
      <c r="AG27" s="119">
        <v>108</v>
      </c>
      <c r="AH27" s="119">
        <v>125</v>
      </c>
      <c r="AI27" s="119">
        <v>149</v>
      </c>
      <c r="AJ27" s="119">
        <v>163</v>
      </c>
      <c r="AK27" s="127"/>
      <c r="AL27" s="142">
        <f t="shared" si="140"/>
        <v>0</v>
      </c>
      <c r="AM27" s="119"/>
      <c r="AN27" s="119"/>
      <c r="AO27" s="119">
        <v>0</v>
      </c>
      <c r="AP27" s="119"/>
      <c r="AQ27" s="119"/>
      <c r="AR27" s="119"/>
      <c r="AS27" s="119"/>
      <c r="AT27" s="119"/>
      <c r="AU27" s="119"/>
      <c r="AV27" s="119"/>
      <c r="AW27" s="119">
        <v>0</v>
      </c>
      <c r="AX27" s="119">
        <v>0</v>
      </c>
      <c r="AY27" s="119"/>
      <c r="AZ27" s="119"/>
      <c r="BA27" s="119"/>
      <c r="BB27" s="127"/>
      <c r="BC27" s="142">
        <f t="shared" si="141"/>
        <v>0</v>
      </c>
      <c r="BD27" s="119"/>
      <c r="BE27" s="119"/>
      <c r="BF27" s="119">
        <v>0</v>
      </c>
      <c r="BG27" s="119"/>
      <c r="BH27" s="119"/>
      <c r="BI27" s="119"/>
      <c r="BJ27" s="119"/>
      <c r="BK27" s="119"/>
      <c r="BL27" s="119"/>
      <c r="BM27" s="119"/>
      <c r="BN27" s="119">
        <v>0</v>
      </c>
      <c r="BO27" s="119">
        <v>0</v>
      </c>
      <c r="BP27" s="119"/>
      <c r="BQ27" s="119"/>
      <c r="BR27" s="119"/>
      <c r="BS27" s="127"/>
      <c r="BT27" s="142">
        <f t="shared" si="142"/>
        <v>0</v>
      </c>
      <c r="BU27" s="119"/>
      <c r="BV27" s="119"/>
      <c r="BW27" s="119"/>
      <c r="BX27" s="119">
        <v>97</v>
      </c>
      <c r="BY27" s="119">
        <v>122</v>
      </c>
      <c r="BZ27" s="119">
        <v>127</v>
      </c>
      <c r="CA27" s="119">
        <v>130</v>
      </c>
      <c r="CB27" s="119">
        <v>136</v>
      </c>
      <c r="CC27" s="119">
        <v>135</v>
      </c>
      <c r="CD27" s="119">
        <v>132</v>
      </c>
      <c r="CE27" s="119">
        <v>149</v>
      </c>
      <c r="CF27" s="119">
        <v>137</v>
      </c>
      <c r="CG27" s="119">
        <v>149</v>
      </c>
      <c r="CH27" s="119">
        <v>226</v>
      </c>
      <c r="CI27" s="119">
        <v>249</v>
      </c>
      <c r="CJ27" s="127">
        <v>54</v>
      </c>
      <c r="CK27" s="142">
        <f t="shared" si="143"/>
        <v>51.5</v>
      </c>
      <c r="CL27" s="119">
        <v>49</v>
      </c>
      <c r="CM27" s="119">
        <v>51</v>
      </c>
      <c r="CN27" s="119">
        <v>58</v>
      </c>
      <c r="CO27" s="119">
        <v>56</v>
      </c>
      <c r="CP27" s="119">
        <v>143</v>
      </c>
      <c r="CQ27" s="119">
        <v>156</v>
      </c>
      <c r="CR27" s="119">
        <v>190</v>
      </c>
      <c r="CS27" s="119">
        <v>194</v>
      </c>
      <c r="CT27" s="119">
        <v>207</v>
      </c>
      <c r="CU27" s="119">
        <v>201</v>
      </c>
      <c r="CV27" s="119">
        <v>209</v>
      </c>
      <c r="CW27" s="119">
        <v>214</v>
      </c>
      <c r="CX27" s="119">
        <v>203</v>
      </c>
      <c r="CY27" s="119">
        <v>225</v>
      </c>
      <c r="CZ27" s="119">
        <v>244</v>
      </c>
      <c r="DA27" s="127"/>
      <c r="DB27" s="142">
        <f t="shared" si="144"/>
        <v>0</v>
      </c>
      <c r="DC27" s="119"/>
      <c r="DD27" s="119"/>
      <c r="DE27" s="119"/>
      <c r="DF27" s="119"/>
      <c r="DG27" s="119"/>
      <c r="DH27" s="119"/>
      <c r="DI27" s="119"/>
      <c r="DJ27" s="119"/>
      <c r="DK27" s="119"/>
      <c r="DL27" s="119"/>
      <c r="DM27" s="119">
        <v>0</v>
      </c>
      <c r="DN27" s="119">
        <v>0</v>
      </c>
      <c r="DO27" s="119"/>
      <c r="DP27" s="119"/>
      <c r="DQ27" s="119">
        <v>32</v>
      </c>
      <c r="DR27" s="127"/>
      <c r="DS27" s="142">
        <f t="shared" si="145"/>
        <v>0</v>
      </c>
      <c r="DT27" s="119"/>
      <c r="DU27" s="119"/>
      <c r="DV27" s="119"/>
      <c r="DW27" s="119"/>
      <c r="DX27" s="119"/>
      <c r="DY27" s="119"/>
      <c r="DZ27" s="119"/>
      <c r="EA27" s="119"/>
      <c r="EB27" s="119"/>
      <c r="EC27" s="119"/>
      <c r="ED27" s="119">
        <v>0</v>
      </c>
      <c r="EE27" s="119">
        <v>0</v>
      </c>
      <c r="EF27" s="119"/>
      <c r="EG27" s="119"/>
      <c r="EH27" s="119"/>
      <c r="EI27" s="127">
        <v>57</v>
      </c>
      <c r="EJ27" s="119">
        <v>59</v>
      </c>
      <c r="EK27" s="119">
        <v>69</v>
      </c>
      <c r="EL27" s="119">
        <v>133</v>
      </c>
      <c r="EM27" s="119">
        <v>188</v>
      </c>
      <c r="EN27" s="119">
        <v>168</v>
      </c>
      <c r="EO27" s="119">
        <v>314</v>
      </c>
      <c r="EP27" s="119">
        <v>349</v>
      </c>
      <c r="EQ27" s="119"/>
      <c r="ER27" s="119"/>
      <c r="ET27" s="155" t="s">
        <v>182</v>
      </c>
      <c r="EU27" s="156">
        <v>22</v>
      </c>
      <c r="EX27" s="178">
        <v>770</v>
      </c>
      <c r="EY27" s="178">
        <v>788</v>
      </c>
      <c r="EZ27" s="178">
        <v>816</v>
      </c>
      <c r="FA27" s="271">
        <f t="shared" si="146"/>
        <v>713</v>
      </c>
      <c r="FB27" s="178">
        <f t="shared" si="147"/>
        <v>729</v>
      </c>
      <c r="FC27" s="178">
        <f t="shared" si="148"/>
        <v>747</v>
      </c>
      <c r="FD27" s="271">
        <f t="shared" si="149"/>
        <v>57</v>
      </c>
      <c r="FE27" s="178">
        <f t="shared" si="150"/>
        <v>59</v>
      </c>
      <c r="FF27" s="178">
        <f t="shared" si="151"/>
        <v>69</v>
      </c>
    </row>
    <row r="28" spans="1:162" x14ac:dyDescent="0.2">
      <c r="A28" s="62" t="s">
        <v>49</v>
      </c>
      <c r="B28" s="69"/>
      <c r="C28" s="136">
        <v>5505</v>
      </c>
      <c r="D28" s="113">
        <f t="shared" si="152"/>
        <v>5294.5</v>
      </c>
      <c r="E28" s="69">
        <v>5084</v>
      </c>
      <c r="F28" s="69">
        <v>3527</v>
      </c>
      <c r="G28" s="69">
        <v>4762</v>
      </c>
      <c r="H28" s="69">
        <v>4019</v>
      </c>
      <c r="I28" s="69">
        <v>4719</v>
      </c>
      <c r="J28" s="69">
        <v>4987</v>
      </c>
      <c r="K28" s="69">
        <v>5516</v>
      </c>
      <c r="L28" s="69">
        <v>5011</v>
      </c>
      <c r="M28" s="69">
        <v>5136</v>
      </c>
      <c r="N28" s="69">
        <v>5032</v>
      </c>
      <c r="O28" s="69">
        <v>4953</v>
      </c>
      <c r="P28" s="69">
        <v>4956</v>
      </c>
      <c r="Q28" s="69">
        <v>5167</v>
      </c>
      <c r="R28" s="69">
        <v>5352</v>
      </c>
      <c r="S28" s="69">
        <v>5450</v>
      </c>
      <c r="T28" s="127">
        <v>993</v>
      </c>
      <c r="U28" s="142">
        <f t="shared" si="139"/>
        <v>997</v>
      </c>
      <c r="V28" s="119">
        <v>1001</v>
      </c>
      <c r="W28" s="119">
        <v>945</v>
      </c>
      <c r="X28" s="119">
        <v>976</v>
      </c>
      <c r="Y28" s="119">
        <v>1013</v>
      </c>
      <c r="Z28" s="119">
        <v>1032</v>
      </c>
      <c r="AA28" s="119">
        <v>1013</v>
      </c>
      <c r="AB28" s="119">
        <v>1012</v>
      </c>
      <c r="AC28" s="119">
        <v>1049</v>
      </c>
      <c r="AD28" s="119">
        <v>999</v>
      </c>
      <c r="AE28" s="119">
        <v>1050</v>
      </c>
      <c r="AF28" s="119">
        <v>974</v>
      </c>
      <c r="AG28" s="119">
        <v>1044</v>
      </c>
      <c r="AH28" s="119">
        <v>1057</v>
      </c>
      <c r="AI28" s="119">
        <v>1078</v>
      </c>
      <c r="AJ28" s="119">
        <v>1071</v>
      </c>
      <c r="AK28" s="127">
        <v>500</v>
      </c>
      <c r="AL28" s="142">
        <f t="shared" si="140"/>
        <v>488.5</v>
      </c>
      <c r="AM28" s="119">
        <v>477</v>
      </c>
      <c r="AN28" s="119">
        <v>394</v>
      </c>
      <c r="AO28" s="119">
        <v>525</v>
      </c>
      <c r="AP28" s="119">
        <v>551</v>
      </c>
      <c r="AQ28" s="119">
        <v>723</v>
      </c>
      <c r="AR28" s="119">
        <v>566</v>
      </c>
      <c r="AS28" s="119">
        <v>608</v>
      </c>
      <c r="AT28" s="119">
        <v>557</v>
      </c>
      <c r="AU28" s="119">
        <v>600</v>
      </c>
      <c r="AV28" s="119">
        <v>717</v>
      </c>
      <c r="AW28" s="119">
        <v>680</v>
      </c>
      <c r="AX28" s="119">
        <v>614</v>
      </c>
      <c r="AY28" s="119">
        <v>669</v>
      </c>
      <c r="AZ28" s="119">
        <v>640</v>
      </c>
      <c r="BA28" s="119">
        <v>720</v>
      </c>
      <c r="BB28" s="127">
        <v>705</v>
      </c>
      <c r="BC28" s="142">
        <f>(BB28+BD28)/2</f>
        <v>691</v>
      </c>
      <c r="BD28" s="119">
        <v>677</v>
      </c>
      <c r="BE28" s="119">
        <f>(2*((BF28-BD28)/5))+BD28</f>
        <v>703</v>
      </c>
      <c r="BF28" s="119">
        <v>742</v>
      </c>
      <c r="BG28" s="119">
        <v>726</v>
      </c>
      <c r="BH28" s="119">
        <v>529</v>
      </c>
      <c r="BI28" s="119">
        <v>508</v>
      </c>
      <c r="BJ28" s="119">
        <v>449</v>
      </c>
      <c r="BK28" s="119">
        <v>443</v>
      </c>
      <c r="BL28" s="119">
        <v>405</v>
      </c>
      <c r="BM28" s="119">
        <v>307</v>
      </c>
      <c r="BN28" s="119">
        <v>364</v>
      </c>
      <c r="BO28" s="119">
        <v>327</v>
      </c>
      <c r="BP28" s="119">
        <v>227</v>
      </c>
      <c r="BQ28" s="119">
        <v>218</v>
      </c>
      <c r="BR28" s="119">
        <v>152</v>
      </c>
      <c r="BS28" s="127">
        <v>101</v>
      </c>
      <c r="BT28" s="142">
        <f t="shared" si="142"/>
        <v>117.5</v>
      </c>
      <c r="BU28" s="119">
        <v>134</v>
      </c>
      <c r="BV28" s="119">
        <v>175</v>
      </c>
      <c r="BW28" s="119">
        <v>177</v>
      </c>
      <c r="BX28" s="119">
        <v>165</v>
      </c>
      <c r="BY28" s="119">
        <v>160</v>
      </c>
      <c r="BZ28" s="119">
        <v>174</v>
      </c>
      <c r="CA28" s="119">
        <v>179</v>
      </c>
      <c r="CB28" s="119">
        <v>151</v>
      </c>
      <c r="CC28" s="119">
        <v>148</v>
      </c>
      <c r="CD28" s="119">
        <v>195</v>
      </c>
      <c r="CE28" s="119">
        <v>194</v>
      </c>
      <c r="CF28" s="119">
        <v>203</v>
      </c>
      <c r="CG28" s="119">
        <v>349</v>
      </c>
      <c r="CH28" s="119">
        <v>330</v>
      </c>
      <c r="CI28" s="119">
        <v>347</v>
      </c>
      <c r="CJ28" s="127">
        <v>450</v>
      </c>
      <c r="CK28" s="142">
        <f t="shared" si="143"/>
        <v>456.5</v>
      </c>
      <c r="CL28" s="119">
        <v>463</v>
      </c>
      <c r="CM28" s="119">
        <v>303</v>
      </c>
      <c r="CN28" s="119">
        <v>471</v>
      </c>
      <c r="CO28" s="119">
        <v>533</v>
      </c>
      <c r="CP28" s="119">
        <v>603</v>
      </c>
      <c r="CQ28" s="119">
        <v>576</v>
      </c>
      <c r="CR28" s="119">
        <v>574</v>
      </c>
      <c r="CS28" s="119">
        <v>638</v>
      </c>
      <c r="CT28" s="119">
        <v>707</v>
      </c>
      <c r="CU28" s="119">
        <v>704</v>
      </c>
      <c r="CV28" s="119">
        <v>737</v>
      </c>
      <c r="CW28" s="119">
        <v>740</v>
      </c>
      <c r="CX28" s="119">
        <v>875</v>
      </c>
      <c r="CY28" s="119">
        <v>863</v>
      </c>
      <c r="CZ28" s="119">
        <v>880</v>
      </c>
      <c r="DA28" s="127">
        <v>157</v>
      </c>
      <c r="DB28" s="142">
        <f t="shared" si="144"/>
        <v>155</v>
      </c>
      <c r="DC28" s="119">
        <v>153</v>
      </c>
      <c r="DD28" s="119">
        <v>61</v>
      </c>
      <c r="DE28" s="119">
        <v>177</v>
      </c>
      <c r="DF28" s="119">
        <v>147</v>
      </c>
      <c r="DG28" s="119">
        <v>134</v>
      </c>
      <c r="DH28" s="119">
        <v>160</v>
      </c>
      <c r="DI28" s="119">
        <v>146</v>
      </c>
      <c r="DJ28" s="119">
        <v>133</v>
      </c>
      <c r="DK28" s="119">
        <v>167</v>
      </c>
      <c r="DL28" s="119">
        <v>146</v>
      </c>
      <c r="DM28" s="119">
        <v>145</v>
      </c>
      <c r="DN28" s="119">
        <v>152</v>
      </c>
      <c r="DO28" s="119">
        <v>158</v>
      </c>
      <c r="DP28" s="119">
        <v>158</v>
      </c>
      <c r="DQ28" s="119">
        <v>233</v>
      </c>
      <c r="DR28" s="127">
        <v>116</v>
      </c>
      <c r="DS28" s="142">
        <f t="shared" si="145"/>
        <v>119.5</v>
      </c>
      <c r="DT28" s="119">
        <v>123</v>
      </c>
      <c r="DU28" s="119">
        <v>120</v>
      </c>
      <c r="DV28" s="119">
        <v>109</v>
      </c>
      <c r="DW28" s="119">
        <v>111</v>
      </c>
      <c r="DX28" s="119">
        <v>122</v>
      </c>
      <c r="DY28" s="119">
        <v>115</v>
      </c>
      <c r="DZ28" s="119">
        <v>124</v>
      </c>
      <c r="EA28" s="119">
        <v>123</v>
      </c>
      <c r="EB28" s="119">
        <v>121</v>
      </c>
      <c r="EC28" s="119">
        <v>183</v>
      </c>
      <c r="ED28" s="119">
        <v>208</v>
      </c>
      <c r="EE28" s="119">
        <v>227</v>
      </c>
      <c r="EF28" s="119">
        <v>220</v>
      </c>
      <c r="EG28" s="119">
        <v>221</v>
      </c>
      <c r="EH28" s="119">
        <v>231</v>
      </c>
      <c r="EI28" s="127">
        <v>604</v>
      </c>
      <c r="EJ28" s="119">
        <v>580</v>
      </c>
      <c r="EK28" s="119">
        <v>616</v>
      </c>
      <c r="EL28" s="119">
        <v>742</v>
      </c>
      <c r="EM28" s="119">
        <v>865</v>
      </c>
      <c r="EN28" s="119">
        <v>1105</v>
      </c>
      <c r="EO28" s="119">
        <v>1157</v>
      </c>
      <c r="EP28" s="119">
        <v>1776</v>
      </c>
      <c r="EQ28" s="119"/>
      <c r="ER28" s="119"/>
      <c r="ET28" s="155" t="s">
        <v>183</v>
      </c>
      <c r="EU28" s="156">
        <v>11</v>
      </c>
      <c r="EX28" s="178">
        <v>8703</v>
      </c>
      <c r="EY28" s="178">
        <v>9188</v>
      </c>
      <c r="EZ28" s="178">
        <v>8721</v>
      </c>
      <c r="FA28" s="271">
        <f t="shared" si="146"/>
        <v>8099</v>
      </c>
      <c r="FB28" s="178">
        <f t="shared" si="147"/>
        <v>8608</v>
      </c>
      <c r="FC28" s="178">
        <f t="shared" si="148"/>
        <v>8105</v>
      </c>
      <c r="FD28" s="271">
        <f t="shared" si="149"/>
        <v>604</v>
      </c>
      <c r="FE28" s="178">
        <f t="shared" si="150"/>
        <v>580</v>
      </c>
      <c r="FF28" s="178">
        <f t="shared" si="151"/>
        <v>616</v>
      </c>
    </row>
    <row r="29" spans="1:162" x14ac:dyDescent="0.2">
      <c r="A29" s="62" t="s">
        <v>50</v>
      </c>
      <c r="B29" s="69"/>
      <c r="C29" s="136">
        <v>465</v>
      </c>
      <c r="D29" s="113">
        <f t="shared" si="152"/>
        <v>462.5</v>
      </c>
      <c r="E29" s="69">
        <v>460</v>
      </c>
      <c r="F29" s="69">
        <v>478</v>
      </c>
      <c r="G29" s="69">
        <v>487</v>
      </c>
      <c r="H29" s="69">
        <v>464</v>
      </c>
      <c r="I29" s="69">
        <v>539</v>
      </c>
      <c r="J29" s="69">
        <v>521</v>
      </c>
      <c r="K29" s="69">
        <v>529</v>
      </c>
      <c r="L29" s="69">
        <v>531</v>
      </c>
      <c r="M29" s="69">
        <v>517</v>
      </c>
      <c r="N29" s="69">
        <v>490</v>
      </c>
      <c r="O29" s="69">
        <v>509</v>
      </c>
      <c r="P29" s="69">
        <v>524</v>
      </c>
      <c r="Q29" s="69">
        <v>458</v>
      </c>
      <c r="R29" s="69">
        <v>498</v>
      </c>
      <c r="S29" s="69">
        <v>439</v>
      </c>
      <c r="T29" s="127">
        <v>133</v>
      </c>
      <c r="U29" s="142">
        <f t="shared" si="139"/>
        <v>133</v>
      </c>
      <c r="V29" s="119">
        <v>133</v>
      </c>
      <c r="W29" s="119">
        <v>127</v>
      </c>
      <c r="X29" s="119">
        <v>120</v>
      </c>
      <c r="Y29" s="119">
        <v>125</v>
      </c>
      <c r="Z29" s="119">
        <v>132</v>
      </c>
      <c r="AA29" s="119">
        <v>113</v>
      </c>
      <c r="AB29" s="119">
        <v>126</v>
      </c>
      <c r="AC29" s="119">
        <v>125</v>
      </c>
      <c r="AD29" s="119">
        <v>137</v>
      </c>
      <c r="AE29" s="119">
        <v>132</v>
      </c>
      <c r="AF29" s="119">
        <v>133</v>
      </c>
      <c r="AG29" s="119">
        <v>146</v>
      </c>
      <c r="AH29" s="119">
        <v>143</v>
      </c>
      <c r="AI29" s="119">
        <v>149</v>
      </c>
      <c r="AJ29" s="119">
        <v>164</v>
      </c>
      <c r="AK29" s="127">
        <v>29</v>
      </c>
      <c r="AL29" s="142">
        <f t="shared" si="140"/>
        <v>30</v>
      </c>
      <c r="AM29" s="119">
        <v>31</v>
      </c>
      <c r="AN29" s="119">
        <v>30</v>
      </c>
      <c r="AO29" s="119">
        <v>33</v>
      </c>
      <c r="AP29" s="119">
        <v>35</v>
      </c>
      <c r="AQ29" s="119">
        <v>35</v>
      </c>
      <c r="AR29" s="119">
        <v>40</v>
      </c>
      <c r="AS29" s="119">
        <v>37</v>
      </c>
      <c r="AT29" s="119">
        <v>46</v>
      </c>
      <c r="AU29" s="119">
        <v>59</v>
      </c>
      <c r="AV29" s="119">
        <v>67</v>
      </c>
      <c r="AW29" s="119">
        <v>70</v>
      </c>
      <c r="AX29" s="119">
        <v>71</v>
      </c>
      <c r="AY29" s="119">
        <v>73</v>
      </c>
      <c r="AZ29" s="119">
        <v>87</v>
      </c>
      <c r="BA29" s="119">
        <v>88</v>
      </c>
      <c r="BB29" s="127"/>
      <c r="BC29" s="142">
        <f t="shared" ref="BC29:BC34" si="153">(BB29+BD29)/2</f>
        <v>0</v>
      </c>
      <c r="BD29" s="119"/>
      <c r="BE29" s="119"/>
      <c r="BF29" s="119">
        <v>0</v>
      </c>
      <c r="BG29" s="119"/>
      <c r="BH29" s="119"/>
      <c r="BI29" s="119"/>
      <c r="BJ29" s="119"/>
      <c r="BK29" s="119"/>
      <c r="BL29" s="119"/>
      <c r="BM29" s="119"/>
      <c r="BN29" s="119">
        <v>0</v>
      </c>
      <c r="BO29" s="119">
        <v>0</v>
      </c>
      <c r="BP29" s="119"/>
      <c r="BQ29" s="119"/>
      <c r="BR29" s="119"/>
      <c r="BS29" s="127"/>
      <c r="BT29" s="142">
        <f t="shared" si="142"/>
        <v>0</v>
      </c>
      <c r="BU29" s="119"/>
      <c r="BV29" s="119"/>
      <c r="BW29" s="119"/>
      <c r="BX29" s="119"/>
      <c r="BY29" s="119"/>
      <c r="BZ29" s="119"/>
      <c r="CA29" s="119"/>
      <c r="CB29" s="119"/>
      <c r="CC29" s="119"/>
      <c r="CD29" s="119"/>
      <c r="CE29" s="119">
        <v>0</v>
      </c>
      <c r="CF29" s="119">
        <v>0</v>
      </c>
      <c r="CG29" s="119"/>
      <c r="CH29" s="119"/>
      <c r="CI29" s="119">
        <v>145</v>
      </c>
      <c r="CJ29" s="127"/>
      <c r="CK29" s="142">
        <f t="shared" si="143"/>
        <v>4</v>
      </c>
      <c r="CL29" s="119">
        <v>8</v>
      </c>
      <c r="CM29" s="119">
        <v>14</v>
      </c>
      <c r="CN29" s="119">
        <v>17</v>
      </c>
      <c r="CO29" s="119">
        <v>52</v>
      </c>
      <c r="CP29" s="119">
        <v>80</v>
      </c>
      <c r="CQ29" s="119">
        <v>82</v>
      </c>
      <c r="CR29" s="119">
        <v>151</v>
      </c>
      <c r="CS29" s="119">
        <v>143</v>
      </c>
      <c r="CT29" s="119">
        <v>157</v>
      </c>
      <c r="CU29" s="119">
        <v>170</v>
      </c>
      <c r="CV29" s="119">
        <v>163</v>
      </c>
      <c r="CW29" s="119">
        <v>163</v>
      </c>
      <c r="CX29" s="119">
        <v>156</v>
      </c>
      <c r="CY29" s="119">
        <v>193</v>
      </c>
      <c r="CZ29" s="119">
        <v>246</v>
      </c>
      <c r="DA29" s="127"/>
      <c r="DB29" s="142">
        <f t="shared" si="144"/>
        <v>0</v>
      </c>
      <c r="DC29" s="119"/>
      <c r="DD29" s="119"/>
      <c r="DE29" s="119"/>
      <c r="DF29" s="119"/>
      <c r="DG29" s="119"/>
      <c r="DH29" s="119"/>
      <c r="DI29" s="119"/>
      <c r="DJ29" s="119"/>
      <c r="DK29" s="119"/>
      <c r="DL29" s="119"/>
      <c r="DM29" s="119">
        <v>0</v>
      </c>
      <c r="DN29" s="119">
        <v>0</v>
      </c>
      <c r="DO29" s="119"/>
      <c r="DP29" s="119"/>
      <c r="DQ29" s="119"/>
      <c r="DR29" s="127">
        <v>116</v>
      </c>
      <c r="DS29" s="142">
        <f t="shared" si="145"/>
        <v>123.5</v>
      </c>
      <c r="DT29" s="119">
        <v>131</v>
      </c>
      <c r="DU29" s="119">
        <v>128</v>
      </c>
      <c r="DV29" s="119">
        <v>124</v>
      </c>
      <c r="DW29" s="119">
        <v>129</v>
      </c>
      <c r="DX29" s="119">
        <v>132</v>
      </c>
      <c r="DY29" s="119">
        <v>126</v>
      </c>
      <c r="DZ29" s="119">
        <v>138</v>
      </c>
      <c r="EA29" s="119">
        <v>135</v>
      </c>
      <c r="EB29" s="119">
        <v>129</v>
      </c>
      <c r="EC29" s="119">
        <v>136</v>
      </c>
      <c r="ED29" s="119">
        <v>125</v>
      </c>
      <c r="EE29" s="119">
        <v>131</v>
      </c>
      <c r="EF29" s="119">
        <v>137</v>
      </c>
      <c r="EG29" s="119">
        <v>127</v>
      </c>
      <c r="EH29" s="119">
        <v>140</v>
      </c>
      <c r="EI29" s="127">
        <v>65</v>
      </c>
      <c r="EJ29" s="119">
        <v>73</v>
      </c>
      <c r="EK29" s="119">
        <v>98</v>
      </c>
      <c r="EL29" s="119">
        <v>66</v>
      </c>
      <c r="EM29" s="119">
        <v>212</v>
      </c>
      <c r="EN29" s="119">
        <v>206</v>
      </c>
      <c r="EO29" s="119">
        <v>245</v>
      </c>
      <c r="EP29" s="119">
        <v>263</v>
      </c>
      <c r="EQ29" s="119"/>
      <c r="ER29" s="119"/>
      <c r="ET29" s="155" t="s">
        <v>184</v>
      </c>
      <c r="EU29" s="156">
        <v>26</v>
      </c>
      <c r="EX29" s="178">
        <v>947</v>
      </c>
      <c r="EY29" s="178">
        <v>1054</v>
      </c>
      <c r="EZ29" s="178">
        <v>1078</v>
      </c>
      <c r="FA29" s="271">
        <f t="shared" si="146"/>
        <v>882</v>
      </c>
      <c r="FB29" s="178">
        <f t="shared" si="147"/>
        <v>981</v>
      </c>
      <c r="FC29" s="178">
        <f t="shared" si="148"/>
        <v>980</v>
      </c>
      <c r="FD29" s="271">
        <f t="shared" si="149"/>
        <v>65</v>
      </c>
      <c r="FE29" s="178">
        <f t="shared" si="150"/>
        <v>73</v>
      </c>
      <c r="FF29" s="178">
        <f t="shared" si="151"/>
        <v>98</v>
      </c>
    </row>
    <row r="30" spans="1:162" x14ac:dyDescent="0.2">
      <c r="A30" s="62" t="s">
        <v>53</v>
      </c>
      <c r="B30" s="69"/>
      <c r="C30" s="136">
        <v>63</v>
      </c>
      <c r="D30" s="113">
        <f t="shared" si="152"/>
        <v>65</v>
      </c>
      <c r="E30" s="69">
        <v>67</v>
      </c>
      <c r="F30" s="69">
        <v>75</v>
      </c>
      <c r="G30" s="69">
        <v>71</v>
      </c>
      <c r="H30" s="69">
        <v>75</v>
      </c>
      <c r="I30" s="69">
        <v>72</v>
      </c>
      <c r="J30" s="69">
        <v>77</v>
      </c>
      <c r="K30" s="69">
        <v>98</v>
      </c>
      <c r="L30" s="69">
        <v>101</v>
      </c>
      <c r="M30" s="69">
        <v>111</v>
      </c>
      <c r="N30" s="69">
        <v>96</v>
      </c>
      <c r="O30" s="69">
        <v>88</v>
      </c>
      <c r="P30" s="69">
        <v>82</v>
      </c>
      <c r="Q30" s="69">
        <v>99</v>
      </c>
      <c r="R30" s="69">
        <v>105</v>
      </c>
      <c r="S30" s="69">
        <v>104</v>
      </c>
      <c r="T30" s="127">
        <v>52</v>
      </c>
      <c r="U30" s="142">
        <f t="shared" si="139"/>
        <v>53</v>
      </c>
      <c r="V30" s="119">
        <v>54</v>
      </c>
      <c r="W30" s="119">
        <v>54</v>
      </c>
      <c r="X30" s="119">
        <v>57</v>
      </c>
      <c r="Y30" s="119">
        <v>53</v>
      </c>
      <c r="Z30" s="119">
        <v>53</v>
      </c>
      <c r="AA30" s="119">
        <v>66</v>
      </c>
      <c r="AB30" s="119">
        <v>56</v>
      </c>
      <c r="AC30" s="119">
        <v>64</v>
      </c>
      <c r="AD30" s="119">
        <v>60</v>
      </c>
      <c r="AE30" s="119">
        <v>58</v>
      </c>
      <c r="AF30" s="119">
        <v>60</v>
      </c>
      <c r="AG30" s="119">
        <v>58</v>
      </c>
      <c r="AH30" s="119">
        <v>61</v>
      </c>
      <c r="AI30" s="119">
        <v>66</v>
      </c>
      <c r="AJ30" s="119">
        <v>54</v>
      </c>
      <c r="AK30" s="127"/>
      <c r="AL30" s="142">
        <f t="shared" si="140"/>
        <v>0</v>
      </c>
      <c r="AM30" s="119"/>
      <c r="AN30" s="119"/>
      <c r="AO30" s="119">
        <v>0</v>
      </c>
      <c r="AP30" s="119"/>
      <c r="AQ30" s="119"/>
      <c r="AR30" s="119"/>
      <c r="AS30" s="119"/>
      <c r="AT30" s="119"/>
      <c r="AU30" s="119"/>
      <c r="AV30" s="119"/>
      <c r="AW30" s="119">
        <v>0</v>
      </c>
      <c r="AX30" s="119">
        <v>0</v>
      </c>
      <c r="AY30" s="119"/>
      <c r="AZ30" s="119"/>
      <c r="BA30" s="119"/>
      <c r="BB30" s="127"/>
      <c r="BC30" s="142">
        <f t="shared" si="153"/>
        <v>0</v>
      </c>
      <c r="BD30" s="119"/>
      <c r="BE30" s="119"/>
      <c r="BF30" s="119">
        <v>0</v>
      </c>
      <c r="BG30" s="119"/>
      <c r="BH30" s="119"/>
      <c r="BI30" s="119"/>
      <c r="BJ30" s="119"/>
      <c r="BK30" s="119"/>
      <c r="BL30" s="119"/>
      <c r="BM30" s="119"/>
      <c r="BN30" s="119">
        <v>0</v>
      </c>
      <c r="BO30" s="119">
        <v>0</v>
      </c>
      <c r="BP30" s="119"/>
      <c r="BQ30" s="119"/>
      <c r="BR30" s="119"/>
      <c r="BS30" s="127"/>
      <c r="BT30" s="142">
        <f t="shared" si="142"/>
        <v>0</v>
      </c>
      <c r="BU30" s="119"/>
      <c r="BV30" s="119"/>
      <c r="BW30" s="119"/>
      <c r="BX30" s="119"/>
      <c r="BY30" s="119"/>
      <c r="BZ30" s="119"/>
      <c r="CA30" s="119"/>
      <c r="CB30" s="119"/>
      <c r="CC30" s="119"/>
      <c r="CD30" s="119"/>
      <c r="CE30" s="119">
        <v>0</v>
      </c>
      <c r="CF30" s="119">
        <v>0</v>
      </c>
      <c r="CG30" s="119"/>
      <c r="CH30" s="119"/>
      <c r="CI30" s="119"/>
      <c r="CJ30" s="127"/>
      <c r="CK30" s="142">
        <f t="shared" si="143"/>
        <v>0</v>
      </c>
      <c r="CL30" s="119"/>
      <c r="CM30" s="119"/>
      <c r="CN30" s="119">
        <v>0</v>
      </c>
      <c r="CO30" s="119"/>
      <c r="CP30" s="119"/>
      <c r="CQ30" s="119"/>
      <c r="CR30" s="119"/>
      <c r="CS30" s="119"/>
      <c r="CT30" s="119">
        <v>0</v>
      </c>
      <c r="CU30" s="119">
        <v>0</v>
      </c>
      <c r="CV30" s="119">
        <v>0</v>
      </c>
      <c r="CW30" s="119">
        <v>0</v>
      </c>
      <c r="CX30" s="266">
        <v>84</v>
      </c>
      <c r="CY30" s="266">
        <v>87</v>
      </c>
      <c r="CZ30" s="266">
        <v>86</v>
      </c>
      <c r="DA30" s="127"/>
      <c r="DB30" s="142">
        <f t="shared" si="144"/>
        <v>0</v>
      </c>
      <c r="DC30" s="119"/>
      <c r="DD30" s="119"/>
      <c r="DE30" s="119"/>
      <c r="DF30" s="119"/>
      <c r="DG30" s="119"/>
      <c r="DH30" s="119"/>
      <c r="DI30" s="119"/>
      <c r="DJ30" s="119"/>
      <c r="DK30" s="119"/>
      <c r="DL30" s="119"/>
      <c r="DM30" s="119">
        <v>0</v>
      </c>
      <c r="DN30" s="119">
        <v>0</v>
      </c>
      <c r="DO30" s="119"/>
      <c r="DP30" s="119"/>
      <c r="DQ30" s="119"/>
      <c r="DR30" s="127"/>
      <c r="DS30" s="142">
        <f t="shared" si="145"/>
        <v>0</v>
      </c>
      <c r="DT30" s="119"/>
      <c r="DU30" s="119"/>
      <c r="DV30" s="119"/>
      <c r="DW30" s="119"/>
      <c r="DX30" s="119"/>
      <c r="DY30" s="119"/>
      <c r="DZ30" s="119"/>
      <c r="EA30" s="119"/>
      <c r="EB30" s="119"/>
      <c r="EC30" s="119"/>
      <c r="ED30" s="119">
        <v>0</v>
      </c>
      <c r="EE30" s="119">
        <v>0</v>
      </c>
      <c r="EF30" s="119"/>
      <c r="EG30" s="119"/>
      <c r="EH30" s="119"/>
      <c r="EI30" s="127">
        <v>2</v>
      </c>
      <c r="EJ30" s="119">
        <v>1</v>
      </c>
      <c r="EK30" s="119">
        <v>0</v>
      </c>
      <c r="EL30" s="119">
        <v>26</v>
      </c>
      <c r="EM30" s="119">
        <v>54</v>
      </c>
      <c r="EN30" s="119">
        <v>24</v>
      </c>
      <c r="EO30" s="119">
        <v>65</v>
      </c>
      <c r="EP30" s="119">
        <v>58</v>
      </c>
      <c r="EQ30" s="119"/>
      <c r="ER30" s="119"/>
      <c r="ET30" s="155" t="s">
        <v>185</v>
      </c>
      <c r="EU30" s="156">
        <v>130</v>
      </c>
      <c r="EX30" s="178">
        <v>145</v>
      </c>
      <c r="EY30" s="178">
        <v>155</v>
      </c>
      <c r="EZ30" s="178">
        <v>165</v>
      </c>
      <c r="FA30" s="271">
        <f t="shared" si="146"/>
        <v>143</v>
      </c>
      <c r="FB30" s="178">
        <f t="shared" si="147"/>
        <v>154</v>
      </c>
      <c r="FC30" s="178">
        <f t="shared" si="148"/>
        <v>165</v>
      </c>
      <c r="FD30" s="271">
        <f t="shared" si="149"/>
        <v>2</v>
      </c>
      <c r="FE30" s="178">
        <f t="shared" si="150"/>
        <v>1</v>
      </c>
      <c r="FF30" s="178">
        <f t="shared" si="151"/>
        <v>0</v>
      </c>
    </row>
    <row r="31" spans="1:162" x14ac:dyDescent="0.2">
      <c r="A31" s="62" t="s">
        <v>55</v>
      </c>
      <c r="B31" s="69"/>
      <c r="C31" s="136">
        <v>103</v>
      </c>
      <c r="D31" s="113">
        <f t="shared" si="152"/>
        <v>99.5</v>
      </c>
      <c r="E31" s="69">
        <v>96</v>
      </c>
      <c r="F31" s="69">
        <v>95</v>
      </c>
      <c r="G31" s="69">
        <v>86</v>
      </c>
      <c r="H31" s="69">
        <v>100</v>
      </c>
      <c r="I31" s="69">
        <v>97</v>
      </c>
      <c r="J31" s="69">
        <v>103</v>
      </c>
      <c r="K31" s="69">
        <v>98</v>
      </c>
      <c r="L31" s="69">
        <v>89</v>
      </c>
      <c r="M31" s="69">
        <v>105</v>
      </c>
      <c r="N31" s="69">
        <v>102</v>
      </c>
      <c r="O31" s="69">
        <v>96</v>
      </c>
      <c r="P31" s="69">
        <v>95</v>
      </c>
      <c r="Q31" s="69">
        <v>102</v>
      </c>
      <c r="R31" s="69">
        <v>103</v>
      </c>
      <c r="S31" s="69">
        <v>118</v>
      </c>
      <c r="T31" s="127"/>
      <c r="U31" s="142">
        <f t="shared" si="139"/>
        <v>0</v>
      </c>
      <c r="V31" s="119"/>
      <c r="W31" s="119"/>
      <c r="X31" s="119">
        <v>0</v>
      </c>
      <c r="Y31" s="119"/>
      <c r="Z31" s="119"/>
      <c r="AA31" s="119"/>
      <c r="AB31" s="119"/>
      <c r="AC31" s="119"/>
      <c r="AD31" s="119"/>
      <c r="AE31" s="119"/>
      <c r="AF31" s="119"/>
      <c r="AG31" s="119">
        <v>0</v>
      </c>
      <c r="AH31" s="119"/>
      <c r="AI31" s="119">
        <v>0</v>
      </c>
      <c r="AJ31" s="119">
        <v>0</v>
      </c>
      <c r="AK31" s="127"/>
      <c r="AL31" s="142">
        <f t="shared" si="140"/>
        <v>0</v>
      </c>
      <c r="AM31" s="119"/>
      <c r="AN31" s="119"/>
      <c r="AO31" s="119">
        <v>0</v>
      </c>
      <c r="AP31" s="119"/>
      <c r="AQ31" s="119"/>
      <c r="AR31" s="119"/>
      <c r="AS31" s="119"/>
      <c r="AT31" s="119"/>
      <c r="AU31" s="119"/>
      <c r="AV31" s="119"/>
      <c r="AW31" s="119">
        <v>0</v>
      </c>
      <c r="AX31" s="119">
        <v>0</v>
      </c>
      <c r="AY31" s="119"/>
      <c r="AZ31" s="119"/>
      <c r="BA31" s="119"/>
      <c r="BB31" s="127"/>
      <c r="BC31" s="142">
        <f t="shared" si="153"/>
        <v>0</v>
      </c>
      <c r="BD31" s="119"/>
      <c r="BE31" s="119"/>
      <c r="BF31" s="119">
        <v>0</v>
      </c>
      <c r="BG31" s="119"/>
      <c r="BH31" s="119"/>
      <c r="BI31" s="119"/>
      <c r="BJ31" s="119"/>
      <c r="BK31" s="119"/>
      <c r="BL31" s="119"/>
      <c r="BM31" s="119"/>
      <c r="BN31" s="119">
        <v>0</v>
      </c>
      <c r="BO31" s="119">
        <v>0</v>
      </c>
      <c r="BP31" s="119"/>
      <c r="BQ31" s="119"/>
      <c r="BR31" s="119"/>
      <c r="BS31" s="127"/>
      <c r="BT31" s="142">
        <f t="shared" si="142"/>
        <v>0</v>
      </c>
      <c r="BU31" s="119"/>
      <c r="BV31" s="119"/>
      <c r="BW31" s="119"/>
      <c r="BX31" s="119"/>
      <c r="BY31" s="119"/>
      <c r="BZ31" s="119"/>
      <c r="CA31" s="119"/>
      <c r="CB31" s="119"/>
      <c r="CC31" s="119"/>
      <c r="CD31" s="119"/>
      <c r="CE31" s="119">
        <v>0</v>
      </c>
      <c r="CF31" s="119">
        <v>0</v>
      </c>
      <c r="CG31" s="119"/>
      <c r="CH31" s="119"/>
      <c r="CI31" s="119"/>
      <c r="CJ31" s="127">
        <v>43</v>
      </c>
      <c r="CK31" s="142">
        <f t="shared" si="143"/>
        <v>57</v>
      </c>
      <c r="CL31" s="119">
        <v>71</v>
      </c>
      <c r="CM31" s="119">
        <v>73</v>
      </c>
      <c r="CN31" s="119">
        <v>67</v>
      </c>
      <c r="CO31" s="119">
        <v>74</v>
      </c>
      <c r="CP31" s="119">
        <v>57</v>
      </c>
      <c r="CQ31" s="119">
        <v>58</v>
      </c>
      <c r="CR31" s="119">
        <v>65</v>
      </c>
      <c r="CS31" s="119">
        <v>63</v>
      </c>
      <c r="CT31" s="119">
        <v>66</v>
      </c>
      <c r="CU31" s="119">
        <v>63</v>
      </c>
      <c r="CV31" s="119">
        <v>67</v>
      </c>
      <c r="CW31" s="119">
        <v>71</v>
      </c>
      <c r="CX31" s="119">
        <v>68</v>
      </c>
      <c r="CY31" s="119">
        <v>77</v>
      </c>
      <c r="CZ31" s="119">
        <v>74</v>
      </c>
      <c r="DA31" s="127"/>
      <c r="DB31" s="142">
        <f t="shared" si="144"/>
        <v>0</v>
      </c>
      <c r="DC31" s="119"/>
      <c r="DD31" s="119"/>
      <c r="DE31" s="119"/>
      <c r="DF31" s="119"/>
      <c r="DG31" s="119"/>
      <c r="DH31" s="119"/>
      <c r="DI31" s="119"/>
      <c r="DJ31" s="119"/>
      <c r="DK31" s="119"/>
      <c r="DL31" s="119"/>
      <c r="DM31" s="119">
        <v>0</v>
      </c>
      <c r="DN31" s="119">
        <v>0</v>
      </c>
      <c r="DO31" s="119"/>
      <c r="DP31" s="119"/>
      <c r="DQ31" s="119"/>
      <c r="DR31" s="127"/>
      <c r="DS31" s="142">
        <f t="shared" si="145"/>
        <v>0</v>
      </c>
      <c r="DT31" s="119"/>
      <c r="DU31" s="119"/>
      <c r="DV31" s="119"/>
      <c r="DW31" s="119"/>
      <c r="DX31" s="119"/>
      <c r="DY31" s="119"/>
      <c r="DZ31" s="119"/>
      <c r="EA31" s="119"/>
      <c r="EB31" s="119"/>
      <c r="EC31" s="119"/>
      <c r="ED31" s="119">
        <v>0</v>
      </c>
      <c r="EE31" s="119">
        <v>0</v>
      </c>
      <c r="EF31" s="119"/>
      <c r="EG31" s="119"/>
      <c r="EH31" s="119"/>
      <c r="EI31" s="127">
        <v>0</v>
      </c>
      <c r="EJ31" s="119">
        <v>0</v>
      </c>
      <c r="EK31" s="119">
        <v>0</v>
      </c>
      <c r="EL31" s="119">
        <v>0</v>
      </c>
      <c r="EM31" s="119">
        <v>31</v>
      </c>
      <c r="EN31" s="119">
        <v>36</v>
      </c>
      <c r="EO31" s="119">
        <v>40</v>
      </c>
      <c r="EP31" s="119">
        <v>44</v>
      </c>
      <c r="EQ31" s="119"/>
      <c r="ER31" s="119"/>
      <c r="ET31" s="155" t="s">
        <v>186</v>
      </c>
      <c r="EU31" s="156">
        <v>10</v>
      </c>
      <c r="EX31" s="178">
        <v>161</v>
      </c>
      <c r="EY31" s="178">
        <v>163</v>
      </c>
      <c r="EZ31" s="178">
        <v>152</v>
      </c>
      <c r="FA31" s="271">
        <f t="shared" si="146"/>
        <v>161</v>
      </c>
      <c r="FB31" s="178">
        <f t="shared" si="147"/>
        <v>163</v>
      </c>
      <c r="FC31" s="178">
        <f t="shared" si="148"/>
        <v>152</v>
      </c>
      <c r="FD31" s="271">
        <f t="shared" si="149"/>
        <v>0</v>
      </c>
      <c r="FE31" s="178">
        <f t="shared" si="150"/>
        <v>0</v>
      </c>
      <c r="FF31" s="178">
        <f t="shared" si="151"/>
        <v>0</v>
      </c>
    </row>
    <row r="32" spans="1:162" x14ac:dyDescent="0.2">
      <c r="A32" s="62" t="s">
        <v>64</v>
      </c>
      <c r="B32" s="69"/>
      <c r="C32" s="136">
        <v>68</v>
      </c>
      <c r="D32" s="113">
        <f t="shared" si="152"/>
        <v>73</v>
      </c>
      <c r="E32" s="69">
        <v>78</v>
      </c>
      <c r="F32" s="69">
        <v>75</v>
      </c>
      <c r="G32" s="69">
        <v>68</v>
      </c>
      <c r="H32" s="69">
        <v>70</v>
      </c>
      <c r="I32" s="69">
        <v>84</v>
      </c>
      <c r="J32" s="69">
        <v>79</v>
      </c>
      <c r="K32" s="69">
        <v>80</v>
      </c>
      <c r="L32" s="69">
        <v>74</v>
      </c>
      <c r="M32" s="69">
        <v>74</v>
      </c>
      <c r="N32" s="69">
        <v>80</v>
      </c>
      <c r="O32" s="69">
        <v>76</v>
      </c>
      <c r="P32" s="69">
        <v>78</v>
      </c>
      <c r="Q32" s="69">
        <v>84</v>
      </c>
      <c r="R32" s="69">
        <v>86</v>
      </c>
      <c r="S32" s="69">
        <v>84</v>
      </c>
      <c r="T32" s="127"/>
      <c r="U32" s="142">
        <f t="shared" si="139"/>
        <v>0</v>
      </c>
      <c r="V32" s="119"/>
      <c r="W32" s="119"/>
      <c r="X32" s="119">
        <v>0</v>
      </c>
      <c r="Y32" s="119"/>
      <c r="Z32" s="119"/>
      <c r="AA32" s="119"/>
      <c r="AB32" s="119"/>
      <c r="AC32" s="119"/>
      <c r="AD32" s="119"/>
      <c r="AE32" s="119"/>
      <c r="AF32" s="119"/>
      <c r="AG32" s="119">
        <v>0</v>
      </c>
      <c r="AH32" s="119"/>
      <c r="AI32" s="119"/>
      <c r="AJ32" s="119"/>
      <c r="AK32" s="127"/>
      <c r="AL32" s="142">
        <f t="shared" si="140"/>
        <v>0</v>
      </c>
      <c r="AM32" s="119"/>
      <c r="AN32" s="119"/>
      <c r="AO32" s="119">
        <v>0</v>
      </c>
      <c r="AP32" s="119"/>
      <c r="AQ32" s="119"/>
      <c r="AR32" s="119"/>
      <c r="AS32" s="119"/>
      <c r="AT32" s="119"/>
      <c r="AU32" s="119"/>
      <c r="AV32" s="119"/>
      <c r="AW32" s="119">
        <v>0</v>
      </c>
      <c r="AX32" s="119">
        <v>0</v>
      </c>
      <c r="AY32" s="119"/>
      <c r="AZ32" s="119"/>
      <c r="BA32" s="119"/>
      <c r="BB32" s="127"/>
      <c r="BC32" s="142">
        <f t="shared" si="153"/>
        <v>0</v>
      </c>
      <c r="BD32" s="119"/>
      <c r="BE32" s="119"/>
      <c r="BF32" s="119">
        <v>0</v>
      </c>
      <c r="BG32" s="119"/>
      <c r="BH32" s="119"/>
      <c r="BI32" s="119"/>
      <c r="BJ32" s="119"/>
      <c r="BK32" s="119"/>
      <c r="BL32" s="119"/>
      <c r="BM32" s="119"/>
      <c r="BN32" s="119">
        <v>0</v>
      </c>
      <c r="BO32" s="119">
        <v>0</v>
      </c>
      <c r="BP32" s="119"/>
      <c r="BQ32" s="119"/>
      <c r="BR32" s="119"/>
      <c r="BS32" s="127"/>
      <c r="BT32" s="142">
        <f t="shared" si="142"/>
        <v>0</v>
      </c>
      <c r="BU32" s="119"/>
      <c r="BV32" s="119"/>
      <c r="BW32" s="119"/>
      <c r="BX32" s="119"/>
      <c r="BY32" s="119"/>
      <c r="BZ32" s="119"/>
      <c r="CA32" s="119"/>
      <c r="CB32" s="119"/>
      <c r="CC32" s="119"/>
      <c r="CD32" s="119"/>
      <c r="CE32" s="119">
        <v>0</v>
      </c>
      <c r="CF32" s="119">
        <v>0</v>
      </c>
      <c r="CG32" s="119"/>
      <c r="CH32" s="119"/>
      <c r="CI32" s="119"/>
      <c r="CJ32" s="127"/>
      <c r="CK32" s="142">
        <f>(CJ32+CL32)/2</f>
        <v>0</v>
      </c>
      <c r="CL32" s="119"/>
      <c r="CM32" s="119"/>
      <c r="CN32" s="119">
        <v>0</v>
      </c>
      <c r="CO32" s="119"/>
      <c r="CP32" s="119">
        <v>34</v>
      </c>
      <c r="CQ32" s="119">
        <v>55</v>
      </c>
      <c r="CR32" s="119">
        <v>49</v>
      </c>
      <c r="CS32" s="119">
        <v>62</v>
      </c>
      <c r="CT32" s="119">
        <v>62</v>
      </c>
      <c r="CU32" s="119">
        <v>61</v>
      </c>
      <c r="CV32" s="119">
        <v>64</v>
      </c>
      <c r="CW32" s="119">
        <v>70</v>
      </c>
      <c r="CX32" s="119">
        <v>71</v>
      </c>
      <c r="CY32" s="119">
        <v>64</v>
      </c>
      <c r="CZ32" s="119">
        <v>64</v>
      </c>
      <c r="DA32" s="127"/>
      <c r="DB32" s="142">
        <f t="shared" si="144"/>
        <v>0</v>
      </c>
      <c r="DC32" s="119"/>
      <c r="DD32" s="119"/>
      <c r="DE32" s="119"/>
      <c r="DF32" s="119"/>
      <c r="DG32" s="119"/>
      <c r="DH32" s="119"/>
      <c r="DI32" s="119"/>
      <c r="DJ32" s="119"/>
      <c r="DK32" s="119"/>
      <c r="DL32" s="119"/>
      <c r="DM32" s="119">
        <v>0</v>
      </c>
      <c r="DN32" s="119">
        <v>0</v>
      </c>
      <c r="DO32" s="119"/>
      <c r="DP32" s="119"/>
      <c r="DQ32" s="119"/>
      <c r="DR32" s="127"/>
      <c r="DS32" s="142">
        <f t="shared" si="145"/>
        <v>0</v>
      </c>
      <c r="DT32" s="119"/>
      <c r="DU32" s="119"/>
      <c r="DV32" s="119"/>
      <c r="DW32" s="119"/>
      <c r="DX32" s="119"/>
      <c r="DY32" s="119"/>
      <c r="DZ32" s="119"/>
      <c r="EA32" s="119"/>
      <c r="EB32" s="119"/>
      <c r="EC32" s="119"/>
      <c r="ED32" s="119">
        <v>0</v>
      </c>
      <c r="EE32" s="119">
        <v>0</v>
      </c>
      <c r="EF32" s="119"/>
      <c r="EG32" s="119"/>
      <c r="EH32" s="119"/>
      <c r="EI32" s="127">
        <v>0</v>
      </c>
      <c r="EJ32" s="119">
        <v>0</v>
      </c>
      <c r="EK32" s="119">
        <v>0</v>
      </c>
      <c r="EL32" s="119">
        <v>0</v>
      </c>
      <c r="EM32" s="119">
        <v>68</v>
      </c>
      <c r="EN32" s="119">
        <v>101</v>
      </c>
      <c r="EO32" s="119">
        <v>125</v>
      </c>
      <c r="EP32" s="119">
        <v>149</v>
      </c>
      <c r="EQ32" s="119"/>
      <c r="ER32" s="119"/>
      <c r="ET32" s="155" t="s">
        <v>187</v>
      </c>
      <c r="EU32" s="156">
        <v>37</v>
      </c>
      <c r="EX32" s="178">
        <v>134</v>
      </c>
      <c r="EY32" s="178">
        <v>129</v>
      </c>
      <c r="EZ32" s="178">
        <v>136</v>
      </c>
      <c r="FA32" s="271">
        <f t="shared" si="146"/>
        <v>134</v>
      </c>
      <c r="FB32" s="178">
        <f t="shared" si="147"/>
        <v>129</v>
      </c>
      <c r="FC32" s="178">
        <f t="shared" si="148"/>
        <v>136</v>
      </c>
      <c r="FD32" s="271">
        <f t="shared" si="149"/>
        <v>0</v>
      </c>
      <c r="FE32" s="178">
        <f t="shared" si="150"/>
        <v>0</v>
      </c>
      <c r="FF32" s="178">
        <f t="shared" si="151"/>
        <v>0</v>
      </c>
    </row>
    <row r="33" spans="1:162" x14ac:dyDescent="0.2">
      <c r="A33" s="62" t="s">
        <v>70</v>
      </c>
      <c r="B33" s="69"/>
      <c r="C33" s="136"/>
      <c r="D33" s="113">
        <f t="shared" si="152"/>
        <v>0</v>
      </c>
      <c r="E33" s="69"/>
      <c r="F33" s="69"/>
      <c r="G33" s="69">
        <v>0</v>
      </c>
      <c r="H33" s="69"/>
      <c r="I33" s="69">
        <v>130</v>
      </c>
      <c r="J33" s="69">
        <v>119</v>
      </c>
      <c r="K33" s="69">
        <v>127</v>
      </c>
      <c r="L33" s="69">
        <v>142</v>
      </c>
      <c r="M33" s="69">
        <v>148</v>
      </c>
      <c r="N33" s="69">
        <v>135</v>
      </c>
      <c r="O33" s="69">
        <v>143</v>
      </c>
      <c r="P33" s="69">
        <v>145</v>
      </c>
      <c r="Q33" s="69">
        <v>131</v>
      </c>
      <c r="R33" s="69">
        <v>162</v>
      </c>
      <c r="S33" s="69">
        <v>130</v>
      </c>
      <c r="T33" s="127">
        <v>54</v>
      </c>
      <c r="U33" s="142">
        <f t="shared" si="139"/>
        <v>54</v>
      </c>
      <c r="V33" s="119">
        <v>54</v>
      </c>
      <c r="W33" s="119">
        <v>47</v>
      </c>
      <c r="X33" s="119">
        <v>48</v>
      </c>
      <c r="Y33" s="119">
        <v>53</v>
      </c>
      <c r="Z33" s="119">
        <v>48</v>
      </c>
      <c r="AA33" s="119">
        <v>50</v>
      </c>
      <c r="AB33" s="119">
        <v>53</v>
      </c>
      <c r="AC33" s="119">
        <v>54</v>
      </c>
      <c r="AD33" s="119">
        <v>53</v>
      </c>
      <c r="AE33" s="119">
        <v>49</v>
      </c>
      <c r="AF33" s="119">
        <v>51</v>
      </c>
      <c r="AG33" s="119">
        <v>55</v>
      </c>
      <c r="AH33" s="119">
        <v>55</v>
      </c>
      <c r="AI33" s="119">
        <v>56</v>
      </c>
      <c r="AJ33" s="119">
        <v>60</v>
      </c>
      <c r="AK33" s="127"/>
      <c r="AL33" s="142">
        <f t="shared" si="140"/>
        <v>0</v>
      </c>
      <c r="AM33" s="119"/>
      <c r="AN33" s="119"/>
      <c r="AO33" s="119">
        <v>0</v>
      </c>
      <c r="AP33" s="119"/>
      <c r="AQ33" s="119"/>
      <c r="AR33" s="119"/>
      <c r="AS33" s="119"/>
      <c r="AT33" s="119">
        <v>69</v>
      </c>
      <c r="AU33" s="119">
        <v>75</v>
      </c>
      <c r="AV33" s="119">
        <v>64</v>
      </c>
      <c r="AW33" s="119">
        <v>71</v>
      </c>
      <c r="AX33" s="119">
        <v>78</v>
      </c>
      <c r="AY33" s="119">
        <v>74</v>
      </c>
      <c r="AZ33" s="119">
        <v>82</v>
      </c>
      <c r="BA33" s="119">
        <v>74</v>
      </c>
      <c r="BB33" s="127"/>
      <c r="BC33" s="142">
        <f t="shared" si="153"/>
        <v>0</v>
      </c>
      <c r="BD33" s="119"/>
      <c r="BE33" s="119"/>
      <c r="BF33" s="119">
        <v>0</v>
      </c>
      <c r="BG33" s="119"/>
      <c r="BH33" s="119"/>
      <c r="BI33" s="119"/>
      <c r="BJ33" s="119"/>
      <c r="BK33" s="119"/>
      <c r="BL33" s="119"/>
      <c r="BM33" s="119"/>
      <c r="BN33" s="119">
        <v>0</v>
      </c>
      <c r="BO33" s="119">
        <v>0</v>
      </c>
      <c r="BP33" s="119"/>
      <c r="BQ33" s="119"/>
      <c r="BR33" s="119"/>
      <c r="BS33" s="127"/>
      <c r="BT33" s="142">
        <f t="shared" si="142"/>
        <v>0</v>
      </c>
      <c r="BU33" s="119"/>
      <c r="BV33" s="119"/>
      <c r="BW33" s="119"/>
      <c r="BX33" s="119"/>
      <c r="BY33" s="119"/>
      <c r="BZ33" s="119"/>
      <c r="CA33" s="119"/>
      <c r="CB33" s="119"/>
      <c r="CC33" s="119"/>
      <c r="CD33" s="119"/>
      <c r="CE33" s="119">
        <v>0</v>
      </c>
      <c r="CF33" s="119">
        <v>0</v>
      </c>
      <c r="CG33" s="266">
        <v>115</v>
      </c>
      <c r="CH33" s="266">
        <v>125</v>
      </c>
      <c r="CI33" s="266">
        <v>128</v>
      </c>
      <c r="CJ33" s="127"/>
      <c r="CK33" s="142">
        <f t="shared" si="143"/>
        <v>0</v>
      </c>
      <c r="CL33" s="119"/>
      <c r="CM33" s="119"/>
      <c r="CN33" s="119">
        <v>0</v>
      </c>
      <c r="CO33" s="119"/>
      <c r="CP33" s="119"/>
      <c r="CQ33" s="119"/>
      <c r="CR33" s="119"/>
      <c r="CS33" s="119"/>
      <c r="CT33" s="119">
        <v>123</v>
      </c>
      <c r="CU33" s="119">
        <v>123</v>
      </c>
      <c r="CV33" s="119">
        <v>182</v>
      </c>
      <c r="CW33" s="119">
        <v>193</v>
      </c>
      <c r="CX33" s="119">
        <v>204</v>
      </c>
      <c r="CY33" s="119">
        <v>227</v>
      </c>
      <c r="CZ33" s="119">
        <v>226</v>
      </c>
      <c r="DA33" s="127"/>
      <c r="DB33" s="142">
        <f t="shared" si="144"/>
        <v>0</v>
      </c>
      <c r="DC33" s="119"/>
      <c r="DD33" s="119"/>
      <c r="DE33" s="119"/>
      <c r="DF33" s="119"/>
      <c r="DG33" s="119"/>
      <c r="DH33" s="119"/>
      <c r="DI33" s="119"/>
      <c r="DJ33" s="119"/>
      <c r="DK33" s="119"/>
      <c r="DL33" s="119"/>
      <c r="DM33" s="119">
        <v>0</v>
      </c>
      <c r="DN33" s="119">
        <v>0</v>
      </c>
      <c r="DO33" s="119"/>
      <c r="DP33" s="119"/>
      <c r="DQ33" s="119"/>
      <c r="DR33" s="127"/>
      <c r="DS33" s="142">
        <f t="shared" si="145"/>
        <v>0</v>
      </c>
      <c r="DT33" s="119"/>
      <c r="DU33" s="119"/>
      <c r="DV33" s="119"/>
      <c r="DW33" s="119"/>
      <c r="DX33" s="119"/>
      <c r="DY33" s="119"/>
      <c r="DZ33" s="119"/>
      <c r="EA33" s="119"/>
      <c r="EB33" s="119"/>
      <c r="EC33" s="119"/>
      <c r="ED33" s="119">
        <v>0</v>
      </c>
      <c r="EE33" s="119">
        <v>0</v>
      </c>
      <c r="EF33" s="119"/>
      <c r="EG33" s="119"/>
      <c r="EH33" s="119"/>
      <c r="EI33" s="127">
        <v>0</v>
      </c>
      <c r="EJ33" s="119">
        <v>0</v>
      </c>
      <c r="EK33" s="119">
        <v>0</v>
      </c>
      <c r="EL33" s="119">
        <v>0</v>
      </c>
      <c r="EM33" s="119">
        <v>0</v>
      </c>
      <c r="EN33" s="119">
        <v>4</v>
      </c>
      <c r="EO33" s="119">
        <v>34</v>
      </c>
      <c r="EP33" s="119">
        <v>46</v>
      </c>
      <c r="EQ33" s="119"/>
      <c r="ER33" s="119"/>
      <c r="ET33" s="155" t="s">
        <v>188</v>
      </c>
      <c r="EU33" s="156">
        <v>2</v>
      </c>
      <c r="EX33" s="178">
        <v>169</v>
      </c>
      <c r="EY33" s="178">
        <v>180</v>
      </c>
      <c r="EZ33" s="178">
        <v>265</v>
      </c>
      <c r="FA33" s="271">
        <f t="shared" si="146"/>
        <v>169</v>
      </c>
      <c r="FB33" s="178">
        <f t="shared" si="147"/>
        <v>180</v>
      </c>
      <c r="FC33" s="178">
        <f t="shared" si="148"/>
        <v>265</v>
      </c>
      <c r="FD33" s="271">
        <f t="shared" si="149"/>
        <v>0</v>
      </c>
      <c r="FE33" s="178">
        <f t="shared" si="150"/>
        <v>0</v>
      </c>
      <c r="FF33" s="178">
        <f t="shared" si="151"/>
        <v>0</v>
      </c>
    </row>
    <row r="34" spans="1:162" x14ac:dyDescent="0.2">
      <c r="A34" s="62" t="s">
        <v>69</v>
      </c>
      <c r="B34" s="69"/>
      <c r="C34" s="136">
        <v>108</v>
      </c>
      <c r="D34" s="113">
        <f t="shared" si="152"/>
        <v>103.5</v>
      </c>
      <c r="E34" s="69">
        <v>99</v>
      </c>
      <c r="F34" s="69">
        <v>105</v>
      </c>
      <c r="G34" s="69">
        <v>107</v>
      </c>
      <c r="H34" s="69">
        <v>107</v>
      </c>
      <c r="I34" s="69">
        <v>105</v>
      </c>
      <c r="J34" s="69">
        <v>91</v>
      </c>
      <c r="K34" s="69">
        <v>97</v>
      </c>
      <c r="L34" s="69">
        <v>117</v>
      </c>
      <c r="M34" s="69">
        <v>114</v>
      </c>
      <c r="N34" s="69">
        <v>110</v>
      </c>
      <c r="O34" s="69">
        <v>114</v>
      </c>
      <c r="P34" s="69">
        <v>111</v>
      </c>
      <c r="Q34" s="69">
        <v>102</v>
      </c>
      <c r="R34" s="69">
        <v>121</v>
      </c>
      <c r="S34" s="69">
        <v>110</v>
      </c>
      <c r="T34" s="127">
        <v>69</v>
      </c>
      <c r="U34" s="142">
        <f t="shared" si="139"/>
        <v>71</v>
      </c>
      <c r="V34" s="119">
        <v>73</v>
      </c>
      <c r="W34" s="119">
        <v>67</v>
      </c>
      <c r="X34" s="119">
        <v>70</v>
      </c>
      <c r="Y34" s="119">
        <v>77</v>
      </c>
      <c r="Z34" s="119">
        <v>70</v>
      </c>
      <c r="AA34" s="119">
        <v>71</v>
      </c>
      <c r="AB34" s="119">
        <v>69</v>
      </c>
      <c r="AC34" s="119">
        <v>62</v>
      </c>
      <c r="AD34" s="119">
        <v>83</v>
      </c>
      <c r="AE34" s="119">
        <v>71</v>
      </c>
      <c r="AF34" s="119">
        <v>69</v>
      </c>
      <c r="AG34" s="119">
        <v>77</v>
      </c>
      <c r="AH34" s="119">
        <v>80</v>
      </c>
      <c r="AI34" s="119">
        <v>64</v>
      </c>
      <c r="AJ34" s="119">
        <v>64</v>
      </c>
      <c r="AK34" s="127"/>
      <c r="AL34" s="142">
        <f t="shared" si="140"/>
        <v>0</v>
      </c>
      <c r="AM34" s="119"/>
      <c r="AN34" s="119"/>
      <c r="AO34" s="119">
        <v>0</v>
      </c>
      <c r="AP34" s="119"/>
      <c r="AQ34" s="119"/>
      <c r="AR34" s="119"/>
      <c r="AS34" s="119"/>
      <c r="AT34" s="119"/>
      <c r="AU34" s="119"/>
      <c r="AV34" s="119"/>
      <c r="AW34" s="119">
        <v>0</v>
      </c>
      <c r="AX34" s="119">
        <v>0</v>
      </c>
      <c r="AY34" s="119"/>
      <c r="AZ34" s="119"/>
      <c r="BA34" s="119"/>
      <c r="BB34" s="127"/>
      <c r="BC34" s="142">
        <f t="shared" si="153"/>
        <v>0</v>
      </c>
      <c r="BD34" s="119"/>
      <c r="BE34" s="119"/>
      <c r="BF34" s="119">
        <v>0</v>
      </c>
      <c r="BG34" s="119"/>
      <c r="BH34" s="119"/>
      <c r="BI34" s="119"/>
      <c r="BJ34" s="119"/>
      <c r="BK34" s="119"/>
      <c r="BL34" s="119"/>
      <c r="BM34" s="119"/>
      <c r="BN34" s="119">
        <v>0</v>
      </c>
      <c r="BO34" s="119">
        <v>0</v>
      </c>
      <c r="BP34" s="119"/>
      <c r="BQ34" s="119"/>
      <c r="BR34" s="119"/>
      <c r="BS34" s="127"/>
      <c r="BT34" s="142">
        <f t="shared" si="142"/>
        <v>0</v>
      </c>
      <c r="BU34" s="119"/>
      <c r="BV34" s="119"/>
      <c r="BW34" s="119"/>
      <c r="BX34" s="119"/>
      <c r="BY34" s="119"/>
      <c r="BZ34" s="119"/>
      <c r="CA34" s="119"/>
      <c r="CB34" s="119"/>
      <c r="CC34" s="119"/>
      <c r="CD34" s="119"/>
      <c r="CE34" s="119">
        <v>0</v>
      </c>
      <c r="CF34" s="119">
        <v>0</v>
      </c>
      <c r="CG34" s="119"/>
      <c r="CH34" s="119"/>
      <c r="CI34" s="119"/>
      <c r="CJ34" s="127">
        <v>1</v>
      </c>
      <c r="CK34" s="142">
        <f t="shared" si="143"/>
        <v>0.5</v>
      </c>
      <c r="CL34" s="119"/>
      <c r="CM34" s="119">
        <v>2</v>
      </c>
      <c r="CN34" s="119">
        <v>8</v>
      </c>
      <c r="CO34" s="119">
        <v>42</v>
      </c>
      <c r="CP34" s="119">
        <v>71</v>
      </c>
      <c r="CQ34" s="119">
        <v>81</v>
      </c>
      <c r="CR34" s="119">
        <v>84</v>
      </c>
      <c r="CS34" s="119">
        <v>71</v>
      </c>
      <c r="CT34" s="119">
        <v>96</v>
      </c>
      <c r="CU34" s="119">
        <v>88</v>
      </c>
      <c r="CV34" s="119">
        <v>89</v>
      </c>
      <c r="CW34" s="119">
        <v>93</v>
      </c>
      <c r="CX34" s="119">
        <v>85</v>
      </c>
      <c r="CY34" s="119">
        <v>87</v>
      </c>
      <c r="CZ34" s="119">
        <v>86</v>
      </c>
      <c r="DA34" s="127"/>
      <c r="DB34" s="142">
        <f t="shared" si="144"/>
        <v>0</v>
      </c>
      <c r="DC34" s="119"/>
      <c r="DD34" s="119"/>
      <c r="DE34" s="119"/>
      <c r="DF34" s="119"/>
      <c r="DG34" s="119"/>
      <c r="DH34" s="119"/>
      <c r="DI34" s="119"/>
      <c r="DJ34" s="119"/>
      <c r="DK34" s="119"/>
      <c r="DL34" s="119"/>
      <c r="DM34" s="119">
        <v>0</v>
      </c>
      <c r="DN34" s="119">
        <v>0</v>
      </c>
      <c r="DO34" s="119"/>
      <c r="DP34" s="119"/>
      <c r="DQ34" s="119"/>
      <c r="DR34" s="127"/>
      <c r="DS34" s="142">
        <f t="shared" si="145"/>
        <v>0</v>
      </c>
      <c r="DT34" s="119"/>
      <c r="DU34" s="119"/>
      <c r="DV34" s="119"/>
      <c r="DW34" s="119"/>
      <c r="DX34" s="119"/>
      <c r="DY34" s="119"/>
      <c r="DZ34" s="119"/>
      <c r="EA34" s="119"/>
      <c r="EB34" s="119"/>
      <c r="EC34" s="119"/>
      <c r="ED34" s="119">
        <v>0</v>
      </c>
      <c r="EE34" s="119">
        <v>0</v>
      </c>
      <c r="EF34" s="119"/>
      <c r="EG34" s="119"/>
      <c r="EH34" s="119"/>
      <c r="EI34" s="127">
        <v>0</v>
      </c>
      <c r="EJ34" s="119">
        <v>0</v>
      </c>
      <c r="EK34" s="119">
        <v>0</v>
      </c>
      <c r="EL34" s="119">
        <v>0</v>
      </c>
      <c r="EM34" s="119">
        <v>0</v>
      </c>
      <c r="EN34" s="119">
        <v>36</v>
      </c>
      <c r="EO34" s="119">
        <v>22</v>
      </c>
      <c r="EP34" s="119">
        <v>25</v>
      </c>
      <c r="EQ34" s="119"/>
      <c r="ER34" s="119"/>
      <c r="ET34" s="155" t="s">
        <v>189</v>
      </c>
      <c r="EU34" s="156">
        <v>64</v>
      </c>
      <c r="EX34" s="178">
        <v>243</v>
      </c>
      <c r="EY34" s="178">
        <v>250</v>
      </c>
      <c r="EZ34" s="178">
        <v>250</v>
      </c>
      <c r="FA34" s="271">
        <f t="shared" si="146"/>
        <v>243</v>
      </c>
      <c r="FB34" s="178">
        <f t="shared" si="147"/>
        <v>250</v>
      </c>
      <c r="FC34" s="178">
        <f t="shared" si="148"/>
        <v>250</v>
      </c>
      <c r="FD34" s="271">
        <f t="shared" si="149"/>
        <v>0</v>
      </c>
      <c r="FE34" s="178">
        <f t="shared" si="150"/>
        <v>0</v>
      </c>
      <c r="FF34" s="178">
        <f t="shared" si="151"/>
        <v>0</v>
      </c>
    </row>
    <row r="35" spans="1:162" x14ac:dyDescent="0.2">
      <c r="A35" s="62" t="s">
        <v>73</v>
      </c>
      <c r="B35" s="69"/>
      <c r="C35" s="136">
        <v>527</v>
      </c>
      <c r="D35" s="113">
        <f t="shared" si="152"/>
        <v>496.5</v>
      </c>
      <c r="E35" s="69">
        <v>466</v>
      </c>
      <c r="F35" s="69">
        <v>542</v>
      </c>
      <c r="G35" s="69">
        <v>523</v>
      </c>
      <c r="H35" s="69">
        <v>529</v>
      </c>
      <c r="I35" s="69">
        <v>520</v>
      </c>
      <c r="J35" s="69">
        <v>479</v>
      </c>
      <c r="K35" s="69">
        <v>518</v>
      </c>
      <c r="L35" s="69">
        <v>574</v>
      </c>
      <c r="M35" s="69">
        <v>540</v>
      </c>
      <c r="N35" s="69">
        <v>524</v>
      </c>
      <c r="O35" s="69">
        <v>519</v>
      </c>
      <c r="P35" s="69">
        <v>519</v>
      </c>
      <c r="Q35" s="69">
        <v>536</v>
      </c>
      <c r="R35" s="69">
        <v>495</v>
      </c>
      <c r="S35" s="69">
        <v>518</v>
      </c>
      <c r="T35" s="127">
        <v>91</v>
      </c>
      <c r="U35" s="142">
        <f t="shared" si="139"/>
        <v>89</v>
      </c>
      <c r="V35" s="119">
        <v>87</v>
      </c>
      <c r="W35" s="119">
        <v>82</v>
      </c>
      <c r="X35" s="119">
        <v>90</v>
      </c>
      <c r="Y35" s="119">
        <v>83</v>
      </c>
      <c r="Z35" s="119">
        <v>81</v>
      </c>
      <c r="AA35" s="119">
        <v>77</v>
      </c>
      <c r="AB35" s="119">
        <v>105</v>
      </c>
      <c r="AC35" s="119">
        <v>99</v>
      </c>
      <c r="AD35" s="119">
        <v>110</v>
      </c>
      <c r="AE35" s="119">
        <v>102</v>
      </c>
      <c r="AF35" s="119">
        <v>104</v>
      </c>
      <c r="AG35" s="119">
        <v>123</v>
      </c>
      <c r="AH35" s="119">
        <v>102</v>
      </c>
      <c r="AI35" s="119">
        <v>122</v>
      </c>
      <c r="AJ35" s="119">
        <v>118</v>
      </c>
      <c r="AK35" s="127">
        <v>66</v>
      </c>
      <c r="AL35" s="142">
        <f t="shared" si="140"/>
        <v>67</v>
      </c>
      <c r="AM35" s="119">
        <v>68</v>
      </c>
      <c r="AN35" s="119">
        <v>67</v>
      </c>
      <c r="AO35" s="119">
        <v>69</v>
      </c>
      <c r="AP35" s="119">
        <v>68</v>
      </c>
      <c r="AQ35" s="119">
        <v>69</v>
      </c>
      <c r="AR35" s="119">
        <v>70</v>
      </c>
      <c r="AS35" s="119">
        <v>67</v>
      </c>
      <c r="AT35" s="119">
        <v>70</v>
      </c>
      <c r="AU35" s="119">
        <v>75</v>
      </c>
      <c r="AV35" s="119">
        <v>60</v>
      </c>
      <c r="AW35" s="119">
        <v>78</v>
      </c>
      <c r="AX35" s="119">
        <v>71</v>
      </c>
      <c r="AY35" s="119">
        <v>78</v>
      </c>
      <c r="AZ35" s="119">
        <v>68</v>
      </c>
      <c r="BA35" s="119">
        <v>79</v>
      </c>
      <c r="BB35" s="127">
        <v>94</v>
      </c>
      <c r="BC35" s="142">
        <f>(BB35+BD35)/2</f>
        <v>84</v>
      </c>
      <c r="BD35" s="119">
        <v>74</v>
      </c>
      <c r="BE35" s="119">
        <f>(2*((BF35-BD35)/5))+BD35</f>
        <v>111.6</v>
      </c>
      <c r="BF35" s="119">
        <v>168</v>
      </c>
      <c r="BG35" s="119">
        <v>99</v>
      </c>
      <c r="BH35" s="119">
        <v>95</v>
      </c>
      <c r="BI35" s="119">
        <v>80</v>
      </c>
      <c r="BJ35" s="119">
        <v>131</v>
      </c>
      <c r="BK35" s="119">
        <v>124</v>
      </c>
      <c r="BL35" s="119">
        <v>127</v>
      </c>
      <c r="BM35" s="119">
        <v>128</v>
      </c>
      <c r="BN35" s="119">
        <v>99</v>
      </c>
      <c r="BO35" s="119">
        <v>126</v>
      </c>
      <c r="BP35" s="119">
        <v>112</v>
      </c>
      <c r="BQ35" s="119">
        <v>125</v>
      </c>
      <c r="BR35" s="119">
        <v>131</v>
      </c>
      <c r="BS35" s="127"/>
      <c r="BT35" s="142">
        <f t="shared" si="142"/>
        <v>0</v>
      </c>
      <c r="BU35" s="119"/>
      <c r="BV35" s="119"/>
      <c r="BW35" s="119"/>
      <c r="BX35" s="119"/>
      <c r="BY35" s="119"/>
      <c r="BZ35" s="119"/>
      <c r="CA35" s="119"/>
      <c r="CB35" s="119"/>
      <c r="CC35" s="119"/>
      <c r="CD35" s="119"/>
      <c r="CE35" s="119">
        <v>0</v>
      </c>
      <c r="CF35" s="119">
        <v>0</v>
      </c>
      <c r="CG35" s="119"/>
      <c r="CH35" s="119"/>
      <c r="CI35" s="119"/>
      <c r="CJ35" s="127"/>
      <c r="CK35" s="142">
        <f t="shared" si="143"/>
        <v>0</v>
      </c>
      <c r="CL35" s="119"/>
      <c r="CM35" s="119">
        <v>6</v>
      </c>
      <c r="CN35" s="119">
        <v>9</v>
      </c>
      <c r="CO35" s="119">
        <v>7</v>
      </c>
      <c r="CP35" s="119">
        <v>55</v>
      </c>
      <c r="CQ35" s="119">
        <v>70</v>
      </c>
      <c r="CR35" s="119">
        <v>64</v>
      </c>
      <c r="CS35" s="119">
        <v>80</v>
      </c>
      <c r="CT35" s="119">
        <v>78</v>
      </c>
      <c r="CU35" s="119">
        <v>74</v>
      </c>
      <c r="CV35" s="119">
        <v>145</v>
      </c>
      <c r="CW35" s="119">
        <v>173</v>
      </c>
      <c r="CX35" s="119">
        <v>184</v>
      </c>
      <c r="CY35" s="119">
        <v>178</v>
      </c>
      <c r="CZ35" s="119">
        <v>179</v>
      </c>
      <c r="DA35" s="127">
        <v>87</v>
      </c>
      <c r="DB35" s="142">
        <f t="shared" si="144"/>
        <v>85.5</v>
      </c>
      <c r="DC35" s="119">
        <v>84</v>
      </c>
      <c r="DD35" s="119">
        <v>86</v>
      </c>
      <c r="DE35" s="119">
        <v>58</v>
      </c>
      <c r="DF35" s="119">
        <v>80</v>
      </c>
      <c r="DG35" s="119">
        <v>87</v>
      </c>
      <c r="DH35" s="119">
        <v>88</v>
      </c>
      <c r="DI35" s="119">
        <v>88</v>
      </c>
      <c r="DJ35" s="119">
        <v>84</v>
      </c>
      <c r="DK35" s="119">
        <v>83</v>
      </c>
      <c r="DL35" s="119">
        <v>95</v>
      </c>
      <c r="DM35" s="119">
        <v>93</v>
      </c>
      <c r="DN35" s="119">
        <v>86</v>
      </c>
      <c r="DO35" s="119">
        <v>86</v>
      </c>
      <c r="DP35" s="119">
        <v>89</v>
      </c>
      <c r="DQ35" s="119">
        <v>87</v>
      </c>
      <c r="DR35" s="127">
        <v>35</v>
      </c>
      <c r="DS35" s="142">
        <f t="shared" si="145"/>
        <v>34</v>
      </c>
      <c r="DT35" s="119">
        <v>33</v>
      </c>
      <c r="DU35" s="119">
        <v>36</v>
      </c>
      <c r="DV35" s="119">
        <v>36</v>
      </c>
      <c r="DW35" s="119">
        <v>34</v>
      </c>
      <c r="DX35" s="119">
        <v>34</v>
      </c>
      <c r="DY35" s="119">
        <v>33</v>
      </c>
      <c r="DZ35" s="119">
        <v>35</v>
      </c>
      <c r="EA35" s="119">
        <v>38</v>
      </c>
      <c r="EB35" s="119">
        <v>50</v>
      </c>
      <c r="EC35" s="119">
        <v>44</v>
      </c>
      <c r="ED35" s="119">
        <v>48</v>
      </c>
      <c r="EE35" s="119">
        <v>43</v>
      </c>
      <c r="EF35" s="119">
        <v>49</v>
      </c>
      <c r="EG35" s="119">
        <v>58</v>
      </c>
      <c r="EH35" s="119">
        <v>55</v>
      </c>
      <c r="EI35" s="127">
        <v>173</v>
      </c>
      <c r="EJ35" s="119">
        <v>139</v>
      </c>
      <c r="EK35" s="119">
        <v>127</v>
      </c>
      <c r="EL35" s="119">
        <v>170</v>
      </c>
      <c r="EM35" s="119">
        <v>254</v>
      </c>
      <c r="EN35" s="119">
        <v>249</v>
      </c>
      <c r="EO35" s="119">
        <v>255</v>
      </c>
      <c r="EP35" s="119">
        <v>260</v>
      </c>
      <c r="EQ35" s="119"/>
      <c r="ER35" s="119"/>
      <c r="ET35" s="155" t="s">
        <v>190</v>
      </c>
      <c r="EU35" s="156">
        <v>4</v>
      </c>
      <c r="EX35" s="178">
        <v>1070</v>
      </c>
      <c r="EY35" s="178">
        <v>1147</v>
      </c>
      <c r="EZ35" s="178">
        <v>1196</v>
      </c>
      <c r="FA35" s="271">
        <f t="shared" si="146"/>
        <v>897</v>
      </c>
      <c r="FB35" s="178">
        <f t="shared" si="147"/>
        <v>1008</v>
      </c>
      <c r="FC35" s="178">
        <f t="shared" si="148"/>
        <v>1069</v>
      </c>
      <c r="FD35" s="271">
        <f t="shared" si="149"/>
        <v>173</v>
      </c>
      <c r="FE35" s="178">
        <f t="shared" si="150"/>
        <v>139</v>
      </c>
      <c r="FF35" s="178">
        <f t="shared" si="151"/>
        <v>127</v>
      </c>
    </row>
    <row r="36" spans="1:162" x14ac:dyDescent="0.2">
      <c r="A36" s="62" t="s">
        <v>77</v>
      </c>
      <c r="B36" s="69"/>
      <c r="C36" s="136">
        <v>285</v>
      </c>
      <c r="D36" s="113">
        <f t="shared" si="152"/>
        <v>273.5</v>
      </c>
      <c r="E36" s="69">
        <v>262</v>
      </c>
      <c r="F36" s="69">
        <v>289</v>
      </c>
      <c r="G36" s="69">
        <v>281</v>
      </c>
      <c r="H36" s="69">
        <v>263</v>
      </c>
      <c r="I36" s="69">
        <v>286</v>
      </c>
      <c r="J36" s="69">
        <v>295</v>
      </c>
      <c r="K36" s="69">
        <v>296</v>
      </c>
      <c r="L36" s="69">
        <v>287</v>
      </c>
      <c r="M36" s="69">
        <v>285</v>
      </c>
      <c r="N36" s="69">
        <v>286</v>
      </c>
      <c r="O36" s="69">
        <v>283</v>
      </c>
      <c r="P36" s="69">
        <v>261</v>
      </c>
      <c r="Q36" s="69">
        <v>291</v>
      </c>
      <c r="R36" s="69">
        <v>277</v>
      </c>
      <c r="S36" s="69">
        <v>292</v>
      </c>
      <c r="T36" s="127">
        <v>97</v>
      </c>
      <c r="U36" s="142">
        <f t="shared" si="139"/>
        <v>101</v>
      </c>
      <c r="V36" s="119">
        <v>105</v>
      </c>
      <c r="W36" s="119">
        <v>98</v>
      </c>
      <c r="X36" s="119">
        <v>87</v>
      </c>
      <c r="Y36" s="119">
        <v>106</v>
      </c>
      <c r="Z36" s="119">
        <v>99</v>
      </c>
      <c r="AA36" s="119">
        <v>97</v>
      </c>
      <c r="AB36" s="119">
        <v>93</v>
      </c>
      <c r="AC36" s="119">
        <v>102</v>
      </c>
      <c r="AD36" s="119">
        <v>96</v>
      </c>
      <c r="AE36" s="119">
        <v>98</v>
      </c>
      <c r="AF36" s="119">
        <v>99</v>
      </c>
      <c r="AG36" s="119">
        <v>99</v>
      </c>
      <c r="AH36" s="119">
        <v>106</v>
      </c>
      <c r="AI36" s="119">
        <v>99</v>
      </c>
      <c r="AJ36" s="119">
        <v>75</v>
      </c>
      <c r="AK36" s="127"/>
      <c r="AL36" s="142">
        <f t="shared" si="140"/>
        <v>0</v>
      </c>
      <c r="AM36" s="119"/>
      <c r="AN36" s="119"/>
      <c r="AO36" s="119">
        <v>0</v>
      </c>
      <c r="AP36" s="119"/>
      <c r="AQ36" s="119"/>
      <c r="AR36" s="119"/>
      <c r="AS36" s="119"/>
      <c r="AT36" s="119"/>
      <c r="AU36" s="119"/>
      <c r="AV36" s="119"/>
      <c r="AW36" s="119">
        <v>0</v>
      </c>
      <c r="AX36" s="119">
        <v>0</v>
      </c>
      <c r="AY36" s="119"/>
      <c r="AZ36" s="119"/>
      <c r="BA36" s="119"/>
      <c r="BB36" s="127"/>
      <c r="BC36" s="142">
        <f t="shared" ref="BC36:BC38" si="154">(BB36+BD36)/2</f>
        <v>0</v>
      </c>
      <c r="BD36" s="119"/>
      <c r="BE36" s="119"/>
      <c r="BF36" s="119"/>
      <c r="BG36" s="119"/>
      <c r="BH36" s="119"/>
      <c r="BI36" s="119"/>
      <c r="BJ36" s="119"/>
      <c r="BK36" s="119"/>
      <c r="BL36" s="119"/>
      <c r="BM36" s="119"/>
      <c r="BN36" s="119">
        <v>0</v>
      </c>
      <c r="BO36" s="119">
        <v>0</v>
      </c>
      <c r="BP36" s="119"/>
      <c r="BQ36" s="119"/>
      <c r="BR36" s="119"/>
      <c r="BS36" s="127"/>
      <c r="BT36" s="142">
        <f t="shared" si="142"/>
        <v>0</v>
      </c>
      <c r="BU36" s="119"/>
      <c r="BV36" s="119"/>
      <c r="BW36" s="119"/>
      <c r="BX36" s="119"/>
      <c r="BY36" s="119"/>
      <c r="BZ36" s="119"/>
      <c r="CA36" s="119"/>
      <c r="CB36" s="119"/>
      <c r="CC36" s="119"/>
      <c r="CD36" s="119"/>
      <c r="CE36" s="119">
        <v>0</v>
      </c>
      <c r="CF36" s="119">
        <v>0</v>
      </c>
      <c r="CG36" s="119"/>
      <c r="CH36" s="119"/>
      <c r="CI36" s="119"/>
      <c r="CJ36" s="127">
        <v>6</v>
      </c>
      <c r="CK36" s="142">
        <f t="shared" si="143"/>
        <v>6</v>
      </c>
      <c r="CL36" s="119">
        <v>6</v>
      </c>
      <c r="CM36" s="119">
        <v>5</v>
      </c>
      <c r="CN36" s="119">
        <v>11</v>
      </c>
      <c r="CO36" s="119">
        <v>13</v>
      </c>
      <c r="CP36" s="119">
        <v>25</v>
      </c>
      <c r="CQ36" s="119">
        <v>24</v>
      </c>
      <c r="CR36" s="119">
        <v>34</v>
      </c>
      <c r="CS36" s="119">
        <v>44</v>
      </c>
      <c r="CT36" s="119">
        <v>45</v>
      </c>
      <c r="CU36" s="119">
        <v>40</v>
      </c>
      <c r="CV36" s="119">
        <v>48</v>
      </c>
      <c r="CW36" s="119">
        <v>44</v>
      </c>
      <c r="CX36" s="119">
        <v>52</v>
      </c>
      <c r="CY36" s="119">
        <v>46</v>
      </c>
      <c r="CZ36" s="119">
        <v>57</v>
      </c>
      <c r="DA36" s="127"/>
      <c r="DB36" s="142">
        <f t="shared" si="144"/>
        <v>0</v>
      </c>
      <c r="DC36" s="119"/>
      <c r="DD36" s="119"/>
      <c r="DE36" s="119"/>
      <c r="DF36" s="119"/>
      <c r="DG36" s="119"/>
      <c r="DH36" s="119"/>
      <c r="DI36" s="119"/>
      <c r="DJ36" s="119"/>
      <c r="DK36" s="119"/>
      <c r="DL36" s="119"/>
      <c r="DM36" s="119">
        <v>0</v>
      </c>
      <c r="DN36" s="119">
        <v>0</v>
      </c>
      <c r="DO36" s="119"/>
      <c r="DP36" s="119"/>
      <c r="DQ36" s="119"/>
      <c r="DR36" s="127"/>
      <c r="DS36" s="142">
        <f t="shared" si="145"/>
        <v>0</v>
      </c>
      <c r="DT36" s="119"/>
      <c r="DU36" s="119"/>
      <c r="DV36" s="119"/>
      <c r="DW36" s="119"/>
      <c r="DX36" s="119"/>
      <c r="DY36" s="119"/>
      <c r="DZ36" s="119"/>
      <c r="EA36" s="119"/>
      <c r="EB36" s="119"/>
      <c r="EC36" s="119"/>
      <c r="ED36" s="119">
        <v>0</v>
      </c>
      <c r="EE36" s="119">
        <v>0</v>
      </c>
      <c r="EF36" s="119"/>
      <c r="EG36" s="119">
        <v>0</v>
      </c>
      <c r="EH36" s="119">
        <v>0</v>
      </c>
      <c r="EI36" s="127">
        <v>0</v>
      </c>
      <c r="EJ36" s="119">
        <v>0</v>
      </c>
      <c r="EK36" s="119">
        <v>0</v>
      </c>
      <c r="EL36" s="119">
        <v>91</v>
      </c>
      <c r="EM36" s="119">
        <v>95</v>
      </c>
      <c r="EN36" s="119">
        <v>127</v>
      </c>
      <c r="EO36" s="119">
        <v>111</v>
      </c>
      <c r="EP36" s="119">
        <v>166</v>
      </c>
      <c r="EQ36" s="119"/>
      <c r="ER36" s="119"/>
      <c r="ET36" s="155" t="s">
        <v>191</v>
      </c>
      <c r="EU36" s="156">
        <v>1</v>
      </c>
      <c r="EX36" s="178">
        <v>416</v>
      </c>
      <c r="EY36" s="178">
        <v>423</v>
      </c>
      <c r="EZ36" s="178">
        <v>433</v>
      </c>
      <c r="FA36" s="271">
        <f t="shared" si="146"/>
        <v>416</v>
      </c>
      <c r="FB36" s="178">
        <f t="shared" si="147"/>
        <v>423</v>
      </c>
      <c r="FC36" s="178">
        <f t="shared" si="148"/>
        <v>433</v>
      </c>
      <c r="FD36" s="271">
        <f t="shared" si="149"/>
        <v>0</v>
      </c>
      <c r="FE36" s="178">
        <f t="shared" si="150"/>
        <v>0</v>
      </c>
      <c r="FF36" s="178">
        <f t="shared" si="151"/>
        <v>0</v>
      </c>
    </row>
    <row r="37" spans="1:162" x14ac:dyDescent="0.2">
      <c r="A37" s="62" t="s">
        <v>79</v>
      </c>
      <c r="B37" s="69"/>
      <c r="C37" s="136">
        <v>621</v>
      </c>
      <c r="D37" s="113">
        <f t="shared" si="152"/>
        <v>597.5</v>
      </c>
      <c r="E37" s="69">
        <v>574</v>
      </c>
      <c r="F37" s="69">
        <v>607</v>
      </c>
      <c r="G37" s="69">
        <v>585</v>
      </c>
      <c r="H37" s="69">
        <v>513</v>
      </c>
      <c r="I37" s="69">
        <v>572</v>
      </c>
      <c r="J37" s="69">
        <v>667</v>
      </c>
      <c r="K37" s="69">
        <v>715</v>
      </c>
      <c r="L37" s="69">
        <v>702</v>
      </c>
      <c r="M37" s="69">
        <v>689</v>
      </c>
      <c r="N37" s="69">
        <v>690</v>
      </c>
      <c r="O37" s="69">
        <v>678</v>
      </c>
      <c r="P37" s="69">
        <v>671</v>
      </c>
      <c r="Q37" s="69">
        <v>655</v>
      </c>
      <c r="R37" s="69">
        <v>674</v>
      </c>
      <c r="S37" s="69">
        <v>654</v>
      </c>
      <c r="T37" s="127">
        <v>131</v>
      </c>
      <c r="U37" s="142">
        <f t="shared" si="139"/>
        <v>143.5</v>
      </c>
      <c r="V37" s="119">
        <v>156</v>
      </c>
      <c r="W37" s="119">
        <v>150</v>
      </c>
      <c r="X37" s="119">
        <v>152</v>
      </c>
      <c r="Y37" s="119">
        <v>148</v>
      </c>
      <c r="Z37" s="119">
        <v>153</v>
      </c>
      <c r="AA37" s="119">
        <v>172</v>
      </c>
      <c r="AB37" s="119">
        <v>161</v>
      </c>
      <c r="AC37" s="119">
        <v>182</v>
      </c>
      <c r="AD37" s="119">
        <v>167</v>
      </c>
      <c r="AE37" s="119">
        <v>169</v>
      </c>
      <c r="AF37" s="119">
        <v>180</v>
      </c>
      <c r="AG37" s="119">
        <v>168</v>
      </c>
      <c r="AH37" s="119">
        <v>188</v>
      </c>
      <c r="AI37" s="119">
        <v>211</v>
      </c>
      <c r="AJ37" s="119">
        <v>222</v>
      </c>
      <c r="AK37" s="127">
        <v>48</v>
      </c>
      <c r="AL37" s="142">
        <f t="shared" si="140"/>
        <v>50</v>
      </c>
      <c r="AM37" s="119">
        <v>52</v>
      </c>
      <c r="AN37" s="119">
        <v>44</v>
      </c>
      <c r="AO37" s="119">
        <v>50</v>
      </c>
      <c r="AP37" s="119">
        <v>56</v>
      </c>
      <c r="AQ37" s="119">
        <v>54</v>
      </c>
      <c r="AR37" s="119">
        <v>51</v>
      </c>
      <c r="AS37" s="119">
        <v>54</v>
      </c>
      <c r="AT37" s="119">
        <v>53</v>
      </c>
      <c r="AU37" s="119">
        <v>56</v>
      </c>
      <c r="AV37" s="119">
        <v>52</v>
      </c>
      <c r="AW37" s="119">
        <v>54</v>
      </c>
      <c r="AX37" s="119">
        <v>56</v>
      </c>
      <c r="AY37" s="119">
        <v>51</v>
      </c>
      <c r="AZ37" s="119">
        <v>64</v>
      </c>
      <c r="BA37" s="119">
        <v>66</v>
      </c>
      <c r="BB37" s="127"/>
      <c r="BC37" s="142">
        <f t="shared" si="154"/>
        <v>0</v>
      </c>
      <c r="BD37" s="119"/>
      <c r="BE37" s="119"/>
      <c r="BF37" s="119"/>
      <c r="BG37" s="119"/>
      <c r="BH37" s="119"/>
      <c r="BI37" s="119"/>
      <c r="BJ37" s="119"/>
      <c r="BK37" s="119"/>
      <c r="BL37" s="119"/>
      <c r="BM37" s="119"/>
      <c r="BN37" s="119">
        <v>0</v>
      </c>
      <c r="BO37" s="119">
        <v>0</v>
      </c>
      <c r="BP37" s="119"/>
      <c r="BQ37" s="119"/>
      <c r="BR37" s="119"/>
      <c r="BS37" s="127"/>
      <c r="BT37" s="142">
        <f t="shared" si="142"/>
        <v>0</v>
      </c>
      <c r="BU37" s="119"/>
      <c r="BV37" s="119"/>
      <c r="BW37" s="119"/>
      <c r="BX37" s="119"/>
      <c r="BY37" s="119"/>
      <c r="BZ37" s="119"/>
      <c r="CA37" s="119"/>
      <c r="CB37" s="119"/>
      <c r="CC37" s="119"/>
      <c r="CD37" s="119"/>
      <c r="CE37" s="119">
        <v>0</v>
      </c>
      <c r="CF37" s="119">
        <v>0</v>
      </c>
      <c r="CG37" s="119"/>
      <c r="CH37" s="119">
        <v>68</v>
      </c>
      <c r="CI37" s="119">
        <v>74</v>
      </c>
      <c r="CJ37" s="127">
        <v>10</v>
      </c>
      <c r="CK37" s="142">
        <f t="shared" si="143"/>
        <v>10.5</v>
      </c>
      <c r="CL37" s="119">
        <v>11</v>
      </c>
      <c r="CM37" s="119">
        <v>13</v>
      </c>
      <c r="CN37" s="119">
        <v>25</v>
      </c>
      <c r="CO37" s="119">
        <v>150</v>
      </c>
      <c r="CP37" s="119">
        <v>185</v>
      </c>
      <c r="CQ37" s="119">
        <v>162</v>
      </c>
      <c r="CR37" s="119">
        <v>169</v>
      </c>
      <c r="CS37" s="119">
        <v>178</v>
      </c>
      <c r="CT37" s="119">
        <v>193</v>
      </c>
      <c r="CU37" s="119">
        <v>201</v>
      </c>
      <c r="CV37" s="119">
        <v>196</v>
      </c>
      <c r="CW37" s="119">
        <v>212</v>
      </c>
      <c r="CX37" s="119">
        <v>200</v>
      </c>
      <c r="CY37" s="119">
        <v>192</v>
      </c>
      <c r="CZ37" s="119">
        <v>191</v>
      </c>
      <c r="DA37" s="127"/>
      <c r="DB37" s="142">
        <f t="shared" si="144"/>
        <v>0</v>
      </c>
      <c r="DC37" s="119"/>
      <c r="DD37" s="119"/>
      <c r="DE37" s="119"/>
      <c r="DF37" s="119"/>
      <c r="DG37" s="119"/>
      <c r="DH37" s="119"/>
      <c r="DI37" s="119"/>
      <c r="DJ37" s="119"/>
      <c r="DK37" s="119"/>
      <c r="DL37" s="119"/>
      <c r="DM37" s="119">
        <v>0</v>
      </c>
      <c r="DN37" s="119">
        <v>0</v>
      </c>
      <c r="DO37" s="119"/>
      <c r="DP37" s="119"/>
      <c r="DQ37" s="119"/>
      <c r="DR37" s="127">
        <v>86</v>
      </c>
      <c r="DS37" s="142">
        <f t="shared" si="145"/>
        <v>84.5</v>
      </c>
      <c r="DT37" s="119">
        <v>83</v>
      </c>
      <c r="DU37" s="119">
        <v>89</v>
      </c>
      <c r="DV37" s="119">
        <v>87</v>
      </c>
      <c r="DW37" s="119">
        <v>91</v>
      </c>
      <c r="DX37" s="119">
        <v>100</v>
      </c>
      <c r="DY37" s="119">
        <v>87</v>
      </c>
      <c r="DZ37" s="119">
        <v>101</v>
      </c>
      <c r="EA37" s="119">
        <v>93</v>
      </c>
      <c r="EB37" s="119">
        <v>119</v>
      </c>
      <c r="EC37" s="119">
        <v>98</v>
      </c>
      <c r="ED37" s="119">
        <v>94</v>
      </c>
      <c r="EE37" s="119">
        <v>97</v>
      </c>
      <c r="EF37" s="119">
        <v>102</v>
      </c>
      <c r="EG37" s="119">
        <v>94</v>
      </c>
      <c r="EH37" s="119">
        <v>93</v>
      </c>
      <c r="EI37" s="127">
        <v>31</v>
      </c>
      <c r="EJ37" s="119">
        <v>157</v>
      </c>
      <c r="EK37" s="119">
        <v>114</v>
      </c>
      <c r="EL37" s="119">
        <v>127</v>
      </c>
      <c r="EM37" s="119">
        <v>160</v>
      </c>
      <c r="EN37" s="119">
        <v>174</v>
      </c>
      <c r="EO37" s="119">
        <v>196</v>
      </c>
      <c r="EP37" s="119">
        <v>180</v>
      </c>
      <c r="EQ37" s="119"/>
      <c r="ER37" s="119"/>
      <c r="ET37" s="155" t="s">
        <v>192</v>
      </c>
      <c r="EU37" s="156">
        <v>110</v>
      </c>
      <c r="EX37" s="178">
        <v>1170</v>
      </c>
      <c r="EY37" s="178">
        <v>1357</v>
      </c>
      <c r="EZ37" s="178">
        <v>1322</v>
      </c>
      <c r="FA37" s="271">
        <f t="shared" si="146"/>
        <v>1139</v>
      </c>
      <c r="FB37" s="178">
        <f t="shared" si="147"/>
        <v>1200</v>
      </c>
      <c r="FC37" s="178">
        <f t="shared" si="148"/>
        <v>1208</v>
      </c>
      <c r="FD37" s="271">
        <f t="shared" si="149"/>
        <v>31</v>
      </c>
      <c r="FE37" s="178">
        <f t="shared" si="150"/>
        <v>157</v>
      </c>
      <c r="FF37" s="178">
        <f t="shared" si="151"/>
        <v>114</v>
      </c>
    </row>
    <row r="38" spans="1:162" x14ac:dyDescent="0.2">
      <c r="A38" s="74" t="s">
        <v>81</v>
      </c>
      <c r="B38" s="71"/>
      <c r="C38" s="137">
        <v>69</v>
      </c>
      <c r="D38" s="114">
        <f t="shared" si="152"/>
        <v>69.5</v>
      </c>
      <c r="E38" s="71">
        <v>70</v>
      </c>
      <c r="F38" s="71">
        <v>68</v>
      </c>
      <c r="G38" s="71">
        <v>60</v>
      </c>
      <c r="H38" s="71">
        <v>73</v>
      </c>
      <c r="I38" s="71">
        <v>63</v>
      </c>
      <c r="J38" s="71">
        <v>84</v>
      </c>
      <c r="K38" s="71">
        <v>78</v>
      </c>
      <c r="L38" s="71">
        <v>73</v>
      </c>
      <c r="M38" s="71">
        <v>72</v>
      </c>
      <c r="N38" s="71">
        <v>71</v>
      </c>
      <c r="O38" s="71">
        <v>80</v>
      </c>
      <c r="P38" s="71">
        <v>66</v>
      </c>
      <c r="Q38" s="71">
        <v>74</v>
      </c>
      <c r="R38" s="71">
        <v>74</v>
      </c>
      <c r="S38" s="71">
        <v>78</v>
      </c>
      <c r="T38" s="128"/>
      <c r="U38" s="143">
        <f t="shared" si="139"/>
        <v>0</v>
      </c>
      <c r="V38" s="120"/>
      <c r="W38" s="120"/>
      <c r="X38" s="120">
        <v>0</v>
      </c>
      <c r="Y38" s="120"/>
      <c r="Z38" s="120">
        <v>0</v>
      </c>
      <c r="AA38" s="120"/>
      <c r="AB38" s="120"/>
      <c r="AC38" s="120"/>
      <c r="AD38" s="120"/>
      <c r="AE38" s="120"/>
      <c r="AF38" s="120"/>
      <c r="AG38" s="120">
        <v>0</v>
      </c>
      <c r="AH38" s="120"/>
      <c r="AI38" s="120"/>
      <c r="AJ38" s="120"/>
      <c r="AK38" s="128"/>
      <c r="AL38" s="143">
        <f t="shared" si="140"/>
        <v>0</v>
      </c>
      <c r="AM38" s="120"/>
      <c r="AN38" s="120"/>
      <c r="AO38" s="120">
        <v>0</v>
      </c>
      <c r="AP38" s="120"/>
      <c r="AQ38" s="120"/>
      <c r="AR38" s="120"/>
      <c r="AS38" s="120"/>
      <c r="AT38" s="120"/>
      <c r="AU38" s="120"/>
      <c r="AV38" s="120"/>
      <c r="AW38" s="120">
        <v>0</v>
      </c>
      <c r="AX38" s="120">
        <v>0</v>
      </c>
      <c r="AY38" s="120"/>
      <c r="AZ38" s="120"/>
      <c r="BA38" s="120"/>
      <c r="BB38" s="128"/>
      <c r="BC38" s="143">
        <f t="shared" si="154"/>
        <v>0</v>
      </c>
      <c r="BD38" s="120"/>
      <c r="BE38" s="120"/>
      <c r="BF38" s="120"/>
      <c r="BG38" s="120"/>
      <c r="BH38" s="120"/>
      <c r="BI38" s="120"/>
      <c r="BJ38" s="120"/>
      <c r="BK38" s="120"/>
      <c r="BL38" s="120"/>
      <c r="BM38" s="120"/>
      <c r="BN38" s="120">
        <v>0</v>
      </c>
      <c r="BO38" s="120">
        <v>0</v>
      </c>
      <c r="BP38" s="120"/>
      <c r="BQ38" s="120"/>
      <c r="BR38" s="120"/>
      <c r="BS38" s="128"/>
      <c r="BT38" s="143">
        <f t="shared" si="142"/>
        <v>0</v>
      </c>
      <c r="BU38" s="120"/>
      <c r="BV38" s="120"/>
      <c r="BW38" s="120"/>
      <c r="BX38" s="120"/>
      <c r="BY38" s="120"/>
      <c r="BZ38" s="120"/>
      <c r="CA38" s="120"/>
      <c r="CB38" s="120"/>
      <c r="CC38" s="120"/>
      <c r="CD38" s="120"/>
      <c r="CE38" s="120">
        <v>0</v>
      </c>
      <c r="CF38" s="120">
        <v>0</v>
      </c>
      <c r="CG38" s="120"/>
      <c r="CH38" s="120"/>
      <c r="CI38" s="120"/>
      <c r="CJ38" s="128"/>
      <c r="CK38" s="143">
        <f t="shared" si="143"/>
        <v>0</v>
      </c>
      <c r="CL38" s="120"/>
      <c r="CM38" s="120"/>
      <c r="CN38" s="120">
        <v>0</v>
      </c>
      <c r="CO38" s="120">
        <v>46</v>
      </c>
      <c r="CP38" s="120">
        <v>41</v>
      </c>
      <c r="CQ38" s="120">
        <v>47</v>
      </c>
      <c r="CR38" s="120">
        <v>47</v>
      </c>
      <c r="CS38" s="120">
        <v>43</v>
      </c>
      <c r="CT38" s="120">
        <v>46</v>
      </c>
      <c r="CU38" s="120">
        <v>46</v>
      </c>
      <c r="CV38" s="120">
        <v>51</v>
      </c>
      <c r="CW38" s="120">
        <v>44</v>
      </c>
      <c r="CX38" s="120">
        <v>49</v>
      </c>
      <c r="CY38" s="120">
        <v>51</v>
      </c>
      <c r="CZ38" s="120">
        <v>40</v>
      </c>
      <c r="DA38" s="128"/>
      <c r="DB38" s="143">
        <f t="shared" si="144"/>
        <v>0</v>
      </c>
      <c r="DC38" s="120"/>
      <c r="DD38" s="120"/>
      <c r="DE38" s="120"/>
      <c r="DF38" s="120"/>
      <c r="DG38" s="120"/>
      <c r="DH38" s="120"/>
      <c r="DI38" s="120"/>
      <c r="DJ38" s="120"/>
      <c r="DK38" s="120"/>
      <c r="DL38" s="120"/>
      <c r="DM38" s="120">
        <v>0</v>
      </c>
      <c r="DN38" s="120">
        <v>0</v>
      </c>
      <c r="DO38" s="120"/>
      <c r="DP38" s="120"/>
      <c r="DQ38" s="120"/>
      <c r="DR38" s="128"/>
      <c r="DS38" s="143">
        <f t="shared" si="145"/>
        <v>0</v>
      </c>
      <c r="DT38" s="120"/>
      <c r="DU38" s="120"/>
      <c r="DV38" s="120"/>
      <c r="DW38" s="120"/>
      <c r="DX38" s="120"/>
      <c r="DY38" s="120"/>
      <c r="DZ38" s="120"/>
      <c r="EA38" s="120"/>
      <c r="EB38" s="120"/>
      <c r="EC38" s="120"/>
      <c r="ED38" s="120">
        <v>0</v>
      </c>
      <c r="EE38" s="120">
        <v>0</v>
      </c>
      <c r="EF38" s="120"/>
      <c r="EG38" s="120"/>
      <c r="EH38" s="120"/>
      <c r="EI38" s="128">
        <v>0</v>
      </c>
      <c r="EJ38" s="120">
        <v>0</v>
      </c>
      <c r="EK38" s="120">
        <v>0</v>
      </c>
      <c r="EL38" s="120">
        <v>0</v>
      </c>
      <c r="EM38" s="120">
        <v>0</v>
      </c>
      <c r="EN38" s="119">
        <v>0</v>
      </c>
      <c r="EO38" s="119">
        <v>0</v>
      </c>
      <c r="EP38" s="119">
        <v>0</v>
      </c>
      <c r="EQ38" s="119"/>
      <c r="ER38" s="119"/>
      <c r="ET38" s="155" t="s">
        <v>193</v>
      </c>
      <c r="EU38" s="156">
        <v>77</v>
      </c>
      <c r="EX38" s="178">
        <v>131</v>
      </c>
      <c r="EY38" s="178">
        <v>125</v>
      </c>
      <c r="EZ38" s="178">
        <v>116</v>
      </c>
      <c r="FA38" s="271">
        <f t="shared" si="146"/>
        <v>131</v>
      </c>
      <c r="FB38" s="178">
        <f t="shared" si="147"/>
        <v>125</v>
      </c>
      <c r="FC38" s="178">
        <f t="shared" si="148"/>
        <v>116</v>
      </c>
      <c r="FD38" s="271">
        <f t="shared" si="149"/>
        <v>0</v>
      </c>
      <c r="FE38" s="178">
        <f t="shared" si="150"/>
        <v>0</v>
      </c>
      <c r="FF38" s="178">
        <f t="shared" si="151"/>
        <v>0</v>
      </c>
    </row>
    <row r="39" spans="1:162" x14ac:dyDescent="0.2">
      <c r="A39" s="72" t="s">
        <v>138</v>
      </c>
      <c r="B39" s="66">
        <f>SUM(B41:B52)</f>
        <v>0</v>
      </c>
      <c r="C39" s="134">
        <f t="shared" ref="C39:CD39" si="155">SUM(C41:C52)</f>
        <v>8985</v>
      </c>
      <c r="D39" s="66">
        <f t="shared" si="155"/>
        <v>8882</v>
      </c>
      <c r="E39" s="66">
        <f t="shared" si="155"/>
        <v>8779</v>
      </c>
      <c r="F39" s="66">
        <f t="shared" si="155"/>
        <v>8281</v>
      </c>
      <c r="G39" s="66">
        <f t="shared" si="155"/>
        <v>8583</v>
      </c>
      <c r="H39" s="66">
        <f t="shared" si="155"/>
        <v>8206</v>
      </c>
      <c r="I39" s="66">
        <f t="shared" si="155"/>
        <v>8328</v>
      </c>
      <c r="J39" s="66">
        <f t="shared" si="155"/>
        <v>8794</v>
      </c>
      <c r="K39" s="66">
        <f t="shared" si="155"/>
        <v>9502</v>
      </c>
      <c r="L39" s="66">
        <f t="shared" si="155"/>
        <v>9907</v>
      </c>
      <c r="M39" s="66">
        <f t="shared" si="155"/>
        <v>9977</v>
      </c>
      <c r="N39" s="66">
        <f t="shared" si="155"/>
        <v>9918</v>
      </c>
      <c r="O39" s="66">
        <f t="shared" si="155"/>
        <v>10098</v>
      </c>
      <c r="P39" s="66">
        <f t="shared" ref="P39:R39" si="156">SUM(P41:P52)</f>
        <v>9735</v>
      </c>
      <c r="Q39" s="66">
        <f t="shared" si="156"/>
        <v>9897</v>
      </c>
      <c r="R39" s="66">
        <f t="shared" si="156"/>
        <v>10129</v>
      </c>
      <c r="S39" s="66">
        <f t="shared" ref="S39" si="157">SUM(S41:S52)</f>
        <v>10281</v>
      </c>
      <c r="T39" s="125">
        <f t="shared" si="155"/>
        <v>4642</v>
      </c>
      <c r="U39" s="117">
        <f t="shared" si="155"/>
        <v>4515.5</v>
      </c>
      <c r="V39" s="117">
        <f t="shared" si="155"/>
        <v>4389</v>
      </c>
      <c r="W39" s="117">
        <f t="shared" si="155"/>
        <v>4210</v>
      </c>
      <c r="X39" s="117">
        <f t="shared" si="155"/>
        <v>4397</v>
      </c>
      <c r="Y39" s="117">
        <f t="shared" si="155"/>
        <v>4245</v>
      </c>
      <c r="Z39" s="117">
        <f t="shared" si="155"/>
        <v>4128</v>
      </c>
      <c r="AA39" s="117">
        <f t="shared" si="155"/>
        <v>4218</v>
      </c>
      <c r="AB39" s="117">
        <f t="shared" si="155"/>
        <v>4310</v>
      </c>
      <c r="AC39" s="117">
        <f t="shared" si="155"/>
        <v>4321</v>
      </c>
      <c r="AD39" s="117">
        <f t="shared" si="155"/>
        <v>4390</v>
      </c>
      <c r="AE39" s="117">
        <f t="shared" si="155"/>
        <v>4314</v>
      </c>
      <c r="AF39" s="117">
        <f t="shared" si="155"/>
        <v>4401</v>
      </c>
      <c r="AG39" s="117">
        <f t="shared" ref="AG39:AH39" si="158">SUM(AG41:AG52)</f>
        <v>4461</v>
      </c>
      <c r="AH39" s="117">
        <f t="shared" si="158"/>
        <v>4720</v>
      </c>
      <c r="AI39" s="117">
        <f t="shared" ref="AI39:AJ39" si="159">SUM(AI41:AI52)</f>
        <v>4587</v>
      </c>
      <c r="AJ39" s="117">
        <f t="shared" si="159"/>
        <v>4631</v>
      </c>
      <c r="AK39" s="125">
        <f t="shared" si="155"/>
        <v>983</v>
      </c>
      <c r="AL39" s="117">
        <f t="shared" si="155"/>
        <v>965.5</v>
      </c>
      <c r="AM39" s="117">
        <f t="shared" si="155"/>
        <v>948</v>
      </c>
      <c r="AN39" s="117">
        <f t="shared" si="155"/>
        <v>976</v>
      </c>
      <c r="AO39" s="117">
        <f t="shared" si="155"/>
        <v>1034</v>
      </c>
      <c r="AP39" s="117">
        <f t="shared" si="155"/>
        <v>1008</v>
      </c>
      <c r="AQ39" s="117">
        <f t="shared" si="155"/>
        <v>958</v>
      </c>
      <c r="AR39" s="117">
        <f t="shared" si="155"/>
        <v>987</v>
      </c>
      <c r="AS39" s="117">
        <f t="shared" si="155"/>
        <v>1007</v>
      </c>
      <c r="AT39" s="117">
        <f t="shared" si="155"/>
        <v>1012</v>
      </c>
      <c r="AU39" s="117">
        <f t="shared" si="155"/>
        <v>1103</v>
      </c>
      <c r="AV39" s="117">
        <f t="shared" si="155"/>
        <v>1137</v>
      </c>
      <c r="AW39" s="117">
        <f t="shared" si="155"/>
        <v>1117</v>
      </c>
      <c r="AX39" s="117">
        <f t="shared" ref="AX39:AY39" si="160">SUM(AX41:AX52)</f>
        <v>1183</v>
      </c>
      <c r="AY39" s="117">
        <f t="shared" si="160"/>
        <v>1198</v>
      </c>
      <c r="AZ39" s="117">
        <f t="shared" ref="AZ39:BA39" si="161">SUM(AZ41:AZ52)</f>
        <v>1177</v>
      </c>
      <c r="BA39" s="117">
        <f t="shared" si="161"/>
        <v>1187</v>
      </c>
      <c r="BB39" s="125">
        <f t="shared" si="155"/>
        <v>1060</v>
      </c>
      <c r="BC39" s="117">
        <f t="shared" si="155"/>
        <v>1056</v>
      </c>
      <c r="BD39" s="117">
        <f t="shared" si="155"/>
        <v>1052</v>
      </c>
      <c r="BE39" s="117">
        <f t="shared" si="155"/>
        <v>1317.6</v>
      </c>
      <c r="BF39" s="117">
        <f t="shared" si="155"/>
        <v>1319</v>
      </c>
      <c r="BG39" s="117">
        <f t="shared" si="155"/>
        <v>1364</v>
      </c>
      <c r="BH39" s="117">
        <f t="shared" si="155"/>
        <v>1106</v>
      </c>
      <c r="BI39" s="117">
        <f t="shared" si="155"/>
        <v>1151</v>
      </c>
      <c r="BJ39" s="117">
        <f t="shared" si="155"/>
        <v>1086</v>
      </c>
      <c r="BK39" s="117">
        <f t="shared" si="155"/>
        <v>1135</v>
      </c>
      <c r="BL39" s="117">
        <f t="shared" si="155"/>
        <v>1182</v>
      </c>
      <c r="BM39" s="117">
        <f t="shared" si="155"/>
        <v>1404</v>
      </c>
      <c r="BN39" s="117">
        <f t="shared" si="155"/>
        <v>1151</v>
      </c>
      <c r="BO39" s="117">
        <f t="shared" ref="BO39:BP39" si="162">SUM(BO41:BO52)</f>
        <v>1234</v>
      </c>
      <c r="BP39" s="117">
        <f t="shared" si="162"/>
        <v>1445</v>
      </c>
      <c r="BQ39" s="117">
        <f t="shared" ref="BQ39:BR39" si="163">SUM(BQ41:BQ52)</f>
        <v>1288</v>
      </c>
      <c r="BR39" s="117">
        <f t="shared" si="163"/>
        <v>1191</v>
      </c>
      <c r="BS39" s="125">
        <f t="shared" si="155"/>
        <v>756</v>
      </c>
      <c r="BT39" s="117">
        <f t="shared" si="155"/>
        <v>774</v>
      </c>
      <c r="BU39" s="117">
        <f t="shared" si="155"/>
        <v>792</v>
      </c>
      <c r="BV39" s="117">
        <f t="shared" si="155"/>
        <v>710</v>
      </c>
      <c r="BW39" s="117">
        <f t="shared" si="155"/>
        <v>888</v>
      </c>
      <c r="BX39" s="117">
        <f t="shared" si="155"/>
        <v>867</v>
      </c>
      <c r="BY39" s="117">
        <f t="shared" si="155"/>
        <v>955</v>
      </c>
      <c r="BZ39" s="117">
        <f t="shared" si="155"/>
        <v>932</v>
      </c>
      <c r="CA39" s="117">
        <f t="shared" si="155"/>
        <v>941</v>
      </c>
      <c r="CB39" s="117">
        <f t="shared" si="155"/>
        <v>956</v>
      </c>
      <c r="CC39" s="117">
        <f t="shared" si="155"/>
        <v>981</v>
      </c>
      <c r="CD39" s="117">
        <f t="shared" si="155"/>
        <v>1009</v>
      </c>
      <c r="CE39" s="117">
        <f t="shared" ref="CE39:ED39" si="164">SUM(CE41:CE52)</f>
        <v>1034</v>
      </c>
      <c r="CF39" s="117">
        <f t="shared" ref="CF39:CG39" si="165">SUM(CF41:CF52)</f>
        <v>1104</v>
      </c>
      <c r="CG39" s="117">
        <f t="shared" si="165"/>
        <v>1197</v>
      </c>
      <c r="CH39" s="117">
        <f t="shared" ref="CH39:CI39" si="166">SUM(CH41:CH52)</f>
        <v>1196</v>
      </c>
      <c r="CI39" s="117">
        <f t="shared" si="166"/>
        <v>1316</v>
      </c>
      <c r="CJ39" s="125">
        <f t="shared" si="164"/>
        <v>551</v>
      </c>
      <c r="CK39" s="117">
        <f t="shared" si="164"/>
        <v>575</v>
      </c>
      <c r="CL39" s="117">
        <f t="shared" si="164"/>
        <v>599</v>
      </c>
      <c r="CM39" s="117">
        <f t="shared" si="164"/>
        <v>758</v>
      </c>
      <c r="CN39" s="117">
        <f t="shared" si="164"/>
        <v>1037</v>
      </c>
      <c r="CO39" s="117">
        <f t="shared" si="164"/>
        <v>1505</v>
      </c>
      <c r="CP39" s="117">
        <f t="shared" si="164"/>
        <v>1746</v>
      </c>
      <c r="CQ39" s="117">
        <f t="shared" si="164"/>
        <v>1948</v>
      </c>
      <c r="CR39" s="117">
        <f t="shared" si="164"/>
        <v>2192</v>
      </c>
      <c r="CS39" s="117">
        <f t="shared" si="164"/>
        <v>2454</v>
      </c>
      <c r="CT39" s="117">
        <f t="shared" si="164"/>
        <v>2608</v>
      </c>
      <c r="CU39" s="117">
        <f t="shared" si="164"/>
        <v>2746</v>
      </c>
      <c r="CV39" s="117">
        <f t="shared" si="164"/>
        <v>2788</v>
      </c>
      <c r="CW39" s="117">
        <f t="shared" ref="CW39:CX39" si="167">SUM(CW41:CW52)</f>
        <v>2741</v>
      </c>
      <c r="CX39" s="117">
        <f t="shared" si="167"/>
        <v>2913</v>
      </c>
      <c r="CY39" s="117">
        <f t="shared" ref="CY39:CZ39" si="168">SUM(CY41:CY52)</f>
        <v>2965</v>
      </c>
      <c r="CZ39" s="117">
        <f t="shared" si="168"/>
        <v>3017</v>
      </c>
      <c r="DA39" s="125">
        <f t="shared" si="164"/>
        <v>338</v>
      </c>
      <c r="DB39" s="117">
        <f t="shared" si="164"/>
        <v>336.5</v>
      </c>
      <c r="DC39" s="117">
        <f t="shared" si="164"/>
        <v>335</v>
      </c>
      <c r="DD39" s="117">
        <f t="shared" si="164"/>
        <v>367.2</v>
      </c>
      <c r="DE39" s="117">
        <f t="shared" si="164"/>
        <v>373</v>
      </c>
      <c r="DF39" s="117">
        <f t="shared" si="164"/>
        <v>349</v>
      </c>
      <c r="DG39" s="117">
        <f t="shared" si="164"/>
        <v>372</v>
      </c>
      <c r="DH39" s="117">
        <f t="shared" si="164"/>
        <v>352</v>
      </c>
      <c r="DI39" s="117">
        <f t="shared" si="164"/>
        <v>343</v>
      </c>
      <c r="DJ39" s="117">
        <f t="shared" si="164"/>
        <v>333</v>
      </c>
      <c r="DK39" s="117">
        <f t="shared" si="164"/>
        <v>365</v>
      </c>
      <c r="DL39" s="117">
        <f t="shared" si="164"/>
        <v>346</v>
      </c>
      <c r="DM39" s="117">
        <f t="shared" si="164"/>
        <v>386</v>
      </c>
      <c r="DN39" s="117">
        <f t="shared" ref="DN39:DO39" si="169">SUM(DN41:DN52)</f>
        <v>356</v>
      </c>
      <c r="DO39" s="117">
        <f t="shared" si="169"/>
        <v>357</v>
      </c>
      <c r="DP39" s="117">
        <f t="shared" ref="DP39:DQ39" si="170">SUM(DP41:DP52)</f>
        <v>390</v>
      </c>
      <c r="DQ39" s="117">
        <f t="shared" si="170"/>
        <v>364</v>
      </c>
      <c r="DR39" s="125">
        <f t="shared" si="164"/>
        <v>691</v>
      </c>
      <c r="DS39" s="117">
        <f t="shared" si="164"/>
        <v>718</v>
      </c>
      <c r="DT39" s="117">
        <f t="shared" si="164"/>
        <v>745</v>
      </c>
      <c r="DU39" s="117">
        <f t="shared" si="164"/>
        <v>746</v>
      </c>
      <c r="DV39" s="117">
        <f t="shared" si="164"/>
        <v>777</v>
      </c>
      <c r="DW39" s="117">
        <f t="shared" si="164"/>
        <v>795</v>
      </c>
      <c r="DX39" s="117">
        <f t="shared" si="164"/>
        <v>816</v>
      </c>
      <c r="DY39" s="117">
        <f t="shared" si="164"/>
        <v>714</v>
      </c>
      <c r="DZ39" s="117">
        <f t="shared" si="164"/>
        <v>816</v>
      </c>
      <c r="EA39" s="117">
        <f t="shared" si="164"/>
        <v>815</v>
      </c>
      <c r="EB39" s="117">
        <f t="shared" si="164"/>
        <v>846</v>
      </c>
      <c r="EC39" s="117">
        <f t="shared" si="164"/>
        <v>850</v>
      </c>
      <c r="ED39" s="117">
        <f t="shared" si="164"/>
        <v>710</v>
      </c>
      <c r="EE39" s="117">
        <f t="shared" ref="EE39:EF39" si="171">SUM(EE41:EE52)</f>
        <v>759</v>
      </c>
      <c r="EF39" s="117">
        <f t="shared" si="171"/>
        <v>847</v>
      </c>
      <c r="EG39" s="117">
        <f t="shared" ref="EG39:EH39" si="172">SUM(EG41:EG52)</f>
        <v>830</v>
      </c>
      <c r="EH39" s="117">
        <f t="shared" si="172"/>
        <v>839</v>
      </c>
      <c r="EI39" s="125">
        <f t="shared" ref="EI39:EN39" si="173">SUM(EI41:EI52)</f>
        <v>1635</v>
      </c>
      <c r="EJ39" s="117">
        <f t="shared" si="173"/>
        <v>1693</v>
      </c>
      <c r="EK39" s="117">
        <f t="shared" si="173"/>
        <v>1585</v>
      </c>
      <c r="EL39" s="117">
        <f t="shared" si="173"/>
        <v>2806</v>
      </c>
      <c r="EM39" s="117">
        <f t="shared" si="173"/>
        <v>3695</v>
      </c>
      <c r="EN39" s="117">
        <f t="shared" si="173"/>
        <v>3855</v>
      </c>
      <c r="EO39" s="117">
        <f t="shared" ref="EO39:EP39" si="174">SUM(EO41:EO52)</f>
        <v>3904</v>
      </c>
      <c r="EP39" s="117">
        <f t="shared" si="174"/>
        <v>4023</v>
      </c>
      <c r="EQ39" s="142"/>
      <c r="ER39" s="142"/>
      <c r="ET39" s="155" t="s">
        <v>28</v>
      </c>
      <c r="EU39" s="156">
        <v>431</v>
      </c>
      <c r="EX39" s="66">
        <f t="shared" ref="EX39:FA39" si="175">SUM(EX41:EX52)</f>
        <v>20731</v>
      </c>
      <c r="EY39" s="66">
        <f t="shared" ref="EY39:EZ39" si="176">SUM(EY41:EY52)</f>
        <v>21890</v>
      </c>
      <c r="EZ39" s="66">
        <f t="shared" si="176"/>
        <v>22518</v>
      </c>
      <c r="FA39" s="134">
        <f t="shared" si="175"/>
        <v>19096</v>
      </c>
      <c r="FB39" s="66">
        <f t="shared" ref="FB39" si="177">SUM(FB41:FB52)</f>
        <v>20197</v>
      </c>
      <c r="FC39" s="66">
        <f t="shared" ref="FC39" si="178">SUM(FC41:FC52)</f>
        <v>20933</v>
      </c>
      <c r="FD39" s="134">
        <f t="shared" ref="FD39:FE39" si="179">SUM(FD41:FD52)</f>
        <v>1635</v>
      </c>
      <c r="FE39" s="66">
        <f t="shared" si="179"/>
        <v>1693</v>
      </c>
      <c r="FF39" s="66">
        <f t="shared" ref="FF39" si="180">SUM(FF41:FF52)</f>
        <v>1585</v>
      </c>
    </row>
    <row r="40" spans="1:162" x14ac:dyDescent="0.2">
      <c r="A40" s="67" t="s">
        <v>136</v>
      </c>
      <c r="B40" s="68" t="e">
        <f>(B39/B5)*100</f>
        <v>#DIV/0!</v>
      </c>
      <c r="C40" s="135">
        <f t="shared" ref="C40:CD40" si="181">(C39/C5)*100</f>
        <v>22.294178948935535</v>
      </c>
      <c r="D40" s="68">
        <f t="shared" si="181"/>
        <v>22.302293756512785</v>
      </c>
      <c r="E40" s="68">
        <f t="shared" si="181"/>
        <v>22.310605097969454</v>
      </c>
      <c r="F40" s="68">
        <f t="shared" si="181"/>
        <v>23.058502492133766</v>
      </c>
      <c r="G40" s="68">
        <f t="shared" si="181"/>
        <v>21.822480994635274</v>
      </c>
      <c r="H40" s="68">
        <f t="shared" si="181"/>
        <v>21.832597243654554</v>
      </c>
      <c r="I40" s="68">
        <f t="shared" si="181"/>
        <v>21.352751140967129</v>
      </c>
      <c r="J40" s="68">
        <f t="shared" si="181"/>
        <v>21.870725459474247</v>
      </c>
      <c r="K40" s="68">
        <f t="shared" si="181"/>
        <v>21.882412546346405</v>
      </c>
      <c r="L40" s="68">
        <f t="shared" si="181"/>
        <v>22.806169429097604</v>
      </c>
      <c r="M40" s="68">
        <f t="shared" si="181"/>
        <v>22.943016143126524</v>
      </c>
      <c r="N40" s="68">
        <f t="shared" si="181"/>
        <v>22.69772976931527</v>
      </c>
      <c r="O40" s="68">
        <f t="shared" si="181"/>
        <v>22.926552389601543</v>
      </c>
      <c r="P40" s="68">
        <f t="shared" ref="P40:R40" si="182">(P39/P5)*100</f>
        <v>22.100388204045494</v>
      </c>
      <c r="Q40" s="68">
        <f t="shared" si="182"/>
        <v>22.289034524694276</v>
      </c>
      <c r="R40" s="68">
        <f t="shared" si="182"/>
        <v>21.832564555761522</v>
      </c>
      <c r="S40" s="68">
        <f t="shared" ref="S40" si="183">(S39/S5)*100</f>
        <v>21.988151506726268</v>
      </c>
      <c r="T40" s="126">
        <f t="shared" si="181"/>
        <v>30.189906347554629</v>
      </c>
      <c r="U40" s="118">
        <f t="shared" si="181"/>
        <v>29.363376251788271</v>
      </c>
      <c r="V40" s="118">
        <f t="shared" si="181"/>
        <v>28.537061118335501</v>
      </c>
      <c r="W40" s="118">
        <f t="shared" si="181"/>
        <v>27.70101329122253</v>
      </c>
      <c r="X40" s="118">
        <f t="shared" si="181"/>
        <v>28.507520746887966</v>
      </c>
      <c r="Y40" s="118">
        <f t="shared" si="181"/>
        <v>27.770508962449298</v>
      </c>
      <c r="Z40" s="118">
        <f t="shared" si="181"/>
        <v>27.457762405214847</v>
      </c>
      <c r="AA40" s="118">
        <f t="shared" si="181"/>
        <v>27.315114622458232</v>
      </c>
      <c r="AB40" s="118">
        <f t="shared" si="181"/>
        <v>27.876592717159305</v>
      </c>
      <c r="AC40" s="118">
        <f t="shared" si="181"/>
        <v>27.958589453251374</v>
      </c>
      <c r="AD40" s="118">
        <f t="shared" si="181"/>
        <v>27.908455181182457</v>
      </c>
      <c r="AE40" s="118">
        <f t="shared" si="181"/>
        <v>27.572542502876136</v>
      </c>
      <c r="AF40" s="118">
        <f t="shared" si="181"/>
        <v>27.528617001313567</v>
      </c>
      <c r="AG40" s="118">
        <f t="shared" ref="AG40:AH40" si="184">(AG39/AG5)*100</f>
        <v>27.440487174755489</v>
      </c>
      <c r="AH40" s="118">
        <f t="shared" si="184"/>
        <v>27.990274565617028</v>
      </c>
      <c r="AI40" s="118">
        <f t="shared" ref="AI40:AJ40" si="185">(AI39/AI5)*100</f>
        <v>27.09871802445797</v>
      </c>
      <c r="AJ40" s="118">
        <f t="shared" si="185"/>
        <v>26.824606116774792</v>
      </c>
      <c r="AK40" s="126">
        <f t="shared" si="181"/>
        <v>27.267683772538142</v>
      </c>
      <c r="AL40" s="118">
        <f t="shared" si="181"/>
        <v>25.739802719274863</v>
      </c>
      <c r="AM40" s="118">
        <f t="shared" si="181"/>
        <v>24.326404926866822</v>
      </c>
      <c r="AN40" s="118">
        <f t="shared" si="181"/>
        <v>26.103236159400911</v>
      </c>
      <c r="AO40" s="118">
        <f t="shared" si="181"/>
        <v>25.644841269841269</v>
      </c>
      <c r="AP40" s="118">
        <f t="shared" si="181"/>
        <v>23.71764705882353</v>
      </c>
      <c r="AQ40" s="118">
        <f t="shared" si="181"/>
        <v>22.05340699815838</v>
      </c>
      <c r="AR40" s="118">
        <f t="shared" si="181"/>
        <v>22.768166089965398</v>
      </c>
      <c r="AS40" s="118">
        <f t="shared" si="181"/>
        <v>22.608890884598114</v>
      </c>
      <c r="AT40" s="118">
        <f t="shared" si="181"/>
        <v>23.057644110275689</v>
      </c>
      <c r="AU40" s="118">
        <f t="shared" si="181"/>
        <v>23.99912967798085</v>
      </c>
      <c r="AV40" s="118">
        <f t="shared" si="181"/>
        <v>23.712200208550573</v>
      </c>
      <c r="AW40" s="118">
        <f t="shared" si="181"/>
        <v>22.71248474989833</v>
      </c>
      <c r="AX40" s="118">
        <f t="shared" ref="AX40:AY40" si="186">(AX39/AX5)*100</f>
        <v>23.370209403397865</v>
      </c>
      <c r="AY40" s="118">
        <f t="shared" si="186"/>
        <v>23.62453165056202</v>
      </c>
      <c r="AZ40" s="118">
        <f t="shared" ref="AZ40:BA40" si="187">(AZ39/AZ5)*100</f>
        <v>23.037776472890979</v>
      </c>
      <c r="BA40" s="118">
        <f t="shared" si="187"/>
        <v>23.224417922128744</v>
      </c>
      <c r="BB40" s="126">
        <f t="shared" si="181"/>
        <v>37.870668095748485</v>
      </c>
      <c r="BC40" s="118">
        <f t="shared" si="181"/>
        <v>36.622160568753252</v>
      </c>
      <c r="BD40" s="118">
        <f t="shared" si="181"/>
        <v>35.444743935309972</v>
      </c>
      <c r="BE40" s="118">
        <f t="shared" si="181"/>
        <v>36.875198238707384</v>
      </c>
      <c r="BF40" s="118">
        <f t="shared" si="181"/>
        <v>35.314591700133867</v>
      </c>
      <c r="BG40" s="118">
        <f t="shared" si="181"/>
        <v>36.349100599600263</v>
      </c>
      <c r="BH40" s="118">
        <f t="shared" si="181"/>
        <v>40.691685062545993</v>
      </c>
      <c r="BI40" s="118">
        <f t="shared" si="181"/>
        <v>42.161172161172161</v>
      </c>
      <c r="BJ40" s="118">
        <f t="shared" si="181"/>
        <v>42.421875</v>
      </c>
      <c r="BK40" s="118">
        <f t="shared" si="181"/>
        <v>44.26677067082683</v>
      </c>
      <c r="BL40" s="118">
        <f t="shared" si="181"/>
        <v>46.811881188118818</v>
      </c>
      <c r="BM40" s="118">
        <f t="shared" si="181"/>
        <v>53.201970443349758</v>
      </c>
      <c r="BN40" s="118">
        <f t="shared" si="181"/>
        <v>45.820063694267517</v>
      </c>
      <c r="BO40" s="118">
        <f t="shared" ref="BO40:BP40" si="188">(BO39/BO5)*100</f>
        <v>47.44329104190696</v>
      </c>
      <c r="BP40" s="118">
        <f t="shared" si="188"/>
        <v>53.637713437267998</v>
      </c>
      <c r="BQ40" s="118">
        <f t="shared" ref="BQ40:BR40" si="189">(BQ39/BQ5)*100</f>
        <v>51.602564102564109</v>
      </c>
      <c r="BR40" s="118">
        <f t="shared" si="189"/>
        <v>55.44692737430168</v>
      </c>
      <c r="BS40" s="126">
        <f t="shared" si="181"/>
        <v>46.4658881376767</v>
      </c>
      <c r="BT40" s="118">
        <f t="shared" si="181"/>
        <v>44.469979890835965</v>
      </c>
      <c r="BU40" s="118">
        <f t="shared" si="181"/>
        <v>42.718446601941743</v>
      </c>
      <c r="BV40" s="118">
        <f t="shared" si="181"/>
        <v>39.479537366548037</v>
      </c>
      <c r="BW40" s="118">
        <f t="shared" si="181"/>
        <v>42.085308056872037</v>
      </c>
      <c r="BX40" s="118">
        <f t="shared" si="181"/>
        <v>38.774597495527729</v>
      </c>
      <c r="BY40" s="118">
        <f t="shared" si="181"/>
        <v>37.761961249505731</v>
      </c>
      <c r="BZ40" s="118">
        <f t="shared" si="181"/>
        <v>34.23952975753123</v>
      </c>
      <c r="CA40" s="118">
        <f t="shared" si="181"/>
        <v>34.069514844315712</v>
      </c>
      <c r="CB40" s="118">
        <f t="shared" si="181"/>
        <v>35.172921265636496</v>
      </c>
      <c r="CC40" s="118">
        <f t="shared" si="181"/>
        <v>32.787433155080215</v>
      </c>
      <c r="CD40" s="118">
        <f t="shared" si="181"/>
        <v>31.219059405940598</v>
      </c>
      <c r="CE40" s="118">
        <f t="shared" ref="CE40:ED40" si="190">(CE39/CE5)*100</f>
        <v>28.212824010914051</v>
      </c>
      <c r="CF40" s="118">
        <f t="shared" ref="CF40:CG40" si="191">(CF39/CF5)*100</f>
        <v>30.30469393357123</v>
      </c>
      <c r="CG40" s="118">
        <f t="shared" si="191"/>
        <v>28.906061337841098</v>
      </c>
      <c r="CH40" s="118">
        <f t="shared" ref="CH40:CI40" si="192">(CH39/CH5)*100</f>
        <v>27.5830258302583</v>
      </c>
      <c r="CI40" s="118">
        <f t="shared" si="192"/>
        <v>28.053719889149438</v>
      </c>
      <c r="CJ40" s="126">
        <f t="shared" si="190"/>
        <v>28.939075630252102</v>
      </c>
      <c r="CK40" s="118">
        <f t="shared" si="190"/>
        <v>27.624309392265197</v>
      </c>
      <c r="CL40" s="118">
        <f t="shared" si="190"/>
        <v>26.457597173144876</v>
      </c>
      <c r="CM40" s="118">
        <f t="shared" si="190"/>
        <v>27.991137370753322</v>
      </c>
      <c r="CN40" s="118">
        <f t="shared" si="190"/>
        <v>28.333333333333332</v>
      </c>
      <c r="CO40" s="118">
        <f t="shared" si="190"/>
        <v>26.547892044452286</v>
      </c>
      <c r="CP40" s="118">
        <f t="shared" si="190"/>
        <v>23.389149363697253</v>
      </c>
      <c r="CQ40" s="118">
        <f t="shared" si="190"/>
        <v>23.695414183189392</v>
      </c>
      <c r="CR40" s="118">
        <f t="shared" si="190"/>
        <v>24.670793472144062</v>
      </c>
      <c r="CS40" s="118">
        <f t="shared" si="190"/>
        <v>26.409814894532929</v>
      </c>
      <c r="CT40" s="118">
        <f t="shared" si="190"/>
        <v>24.983235942140052</v>
      </c>
      <c r="CU40" s="118">
        <f t="shared" si="190"/>
        <v>25.118916941090376</v>
      </c>
      <c r="CV40" s="118">
        <f t="shared" si="190"/>
        <v>24.731659717910052</v>
      </c>
      <c r="CW40" s="118">
        <f t="shared" ref="CW40:CX40" si="193">(CW39/CW5)*100</f>
        <v>23.552156727960131</v>
      </c>
      <c r="CX40" s="118">
        <f t="shared" si="193"/>
        <v>23.82432321910526</v>
      </c>
      <c r="CY40" s="118">
        <f t="shared" ref="CY40:CZ40" si="194">(CY39/CY5)*100</f>
        <v>22.984496124031008</v>
      </c>
      <c r="CZ40" s="118">
        <f t="shared" si="194"/>
        <v>22.636554621848738</v>
      </c>
      <c r="DA40" s="126">
        <f t="shared" si="190"/>
        <v>29.442508710801395</v>
      </c>
      <c r="DB40" s="118">
        <f t="shared" si="190"/>
        <v>28.846978139734247</v>
      </c>
      <c r="DC40" s="118">
        <f t="shared" si="190"/>
        <v>28.270042194092827</v>
      </c>
      <c r="DD40" s="118">
        <f t="shared" si="190"/>
        <v>31.595250387196693</v>
      </c>
      <c r="DE40" s="118">
        <f t="shared" si="190"/>
        <v>29.277864992150704</v>
      </c>
      <c r="DF40" s="118">
        <f t="shared" si="190"/>
        <v>26.991492652745553</v>
      </c>
      <c r="DG40" s="118">
        <f t="shared" si="190"/>
        <v>29.039812646370024</v>
      </c>
      <c r="DH40" s="118">
        <f t="shared" si="190"/>
        <v>27.6078431372549</v>
      </c>
      <c r="DI40" s="118">
        <f t="shared" si="190"/>
        <v>27.3961661341853</v>
      </c>
      <c r="DJ40" s="118">
        <f t="shared" si="190"/>
        <v>27.796327212020032</v>
      </c>
      <c r="DK40" s="118">
        <f t="shared" si="190"/>
        <v>27.84134248665141</v>
      </c>
      <c r="DL40" s="118">
        <f t="shared" si="190"/>
        <v>26.533742331288344</v>
      </c>
      <c r="DM40" s="118">
        <f t="shared" si="190"/>
        <v>28.849028400597909</v>
      </c>
      <c r="DN40" s="118">
        <f t="shared" ref="DN40:DO40" si="195">(DN39/DN5)*100</f>
        <v>26.666666666666668</v>
      </c>
      <c r="DO40" s="118">
        <f t="shared" si="195"/>
        <v>27.00453857791225</v>
      </c>
      <c r="DP40" s="118">
        <f t="shared" ref="DP40:DQ40" si="196">(DP39/DP5)*100</f>
        <v>28.655400440852315</v>
      </c>
      <c r="DQ40" s="118">
        <f t="shared" si="196"/>
        <v>23.931623931623932</v>
      </c>
      <c r="DR40" s="126">
        <f t="shared" si="190"/>
        <v>33.592610597958192</v>
      </c>
      <c r="DS40" s="118">
        <f t="shared" si="190"/>
        <v>34.149821640903689</v>
      </c>
      <c r="DT40" s="118">
        <f t="shared" si="190"/>
        <v>34.683426443202983</v>
      </c>
      <c r="DU40" s="118">
        <f t="shared" si="190"/>
        <v>34.095063985374772</v>
      </c>
      <c r="DV40" s="118">
        <f t="shared" si="190"/>
        <v>35.430916552667583</v>
      </c>
      <c r="DW40" s="118">
        <f t="shared" si="190"/>
        <v>35.317636605952913</v>
      </c>
      <c r="DX40" s="118">
        <f t="shared" si="190"/>
        <v>34.664401019541209</v>
      </c>
      <c r="DY40" s="118">
        <f t="shared" si="190"/>
        <v>32.046678635547579</v>
      </c>
      <c r="DZ40" s="118">
        <f t="shared" si="190"/>
        <v>34.664401019541209</v>
      </c>
      <c r="EA40" s="118">
        <f t="shared" si="190"/>
        <v>34.388185654008439</v>
      </c>
      <c r="EB40" s="118">
        <f t="shared" si="190"/>
        <v>34.62955382726156</v>
      </c>
      <c r="EC40" s="118">
        <f t="shared" si="190"/>
        <v>33.945686900958464</v>
      </c>
      <c r="ED40" s="118">
        <f t="shared" si="190"/>
        <v>29.869583508624313</v>
      </c>
      <c r="EE40" s="118">
        <f t="shared" ref="EE40:EF40" si="197">(EE39/EE5)*100</f>
        <v>30.629539951573847</v>
      </c>
      <c r="EF40" s="118">
        <f t="shared" si="197"/>
        <v>33.034321372854912</v>
      </c>
      <c r="EG40" s="118">
        <f t="shared" ref="EG40:EH40" si="198">(EG39/EG5)*100</f>
        <v>31.727828746177373</v>
      </c>
      <c r="EH40" s="118">
        <f t="shared" si="198"/>
        <v>32.145593869731805</v>
      </c>
      <c r="EI40" s="126">
        <f t="shared" ref="EI40:EN40" si="199">(EI39/EI5)*100</f>
        <v>27.810852185745876</v>
      </c>
      <c r="EJ40" s="118">
        <f t="shared" si="199"/>
        <v>27.582274356467906</v>
      </c>
      <c r="EK40" s="118">
        <f t="shared" si="199"/>
        <v>25.44549686948146</v>
      </c>
      <c r="EL40" s="118">
        <f t="shared" si="199"/>
        <v>31.828493647912886</v>
      </c>
      <c r="EM40" s="118">
        <f t="shared" si="199"/>
        <v>29.928721853231817</v>
      </c>
      <c r="EN40" s="118">
        <f t="shared" si="199"/>
        <v>28.496451803666467</v>
      </c>
      <c r="EO40" s="118">
        <f t="shared" ref="EO40:EP40" si="200">(EO39/EO5)*100</f>
        <v>26.763556591485571</v>
      </c>
      <c r="EP40" s="118">
        <f t="shared" si="200"/>
        <v>25.991730197699965</v>
      </c>
      <c r="EQ40" s="118"/>
      <c r="ER40" s="118"/>
      <c r="ET40" s="155" t="s">
        <v>194</v>
      </c>
      <c r="EU40" s="156">
        <v>6</v>
      </c>
      <c r="EX40" s="180">
        <f t="shared" ref="EX40:FA40" si="201">(EX39/EX5)*100</f>
        <v>24.964776435736564</v>
      </c>
      <c r="EY40" s="180">
        <f t="shared" ref="EY40:EZ40" si="202">(EY39/EY5)*100</f>
        <v>25.077615736232516</v>
      </c>
      <c r="EZ40" s="180">
        <f t="shared" si="202"/>
        <v>25.68935029376533</v>
      </c>
      <c r="FA40" s="270">
        <f t="shared" si="201"/>
        <v>24.747932920349395</v>
      </c>
      <c r="FB40" s="180">
        <f t="shared" ref="FB40" si="203">(FB39/FB5)*100</f>
        <v>24.88817143350051</v>
      </c>
      <c r="FC40" s="180">
        <f t="shared" ref="FC40" si="204">(FC39/FC5)*100</f>
        <v>25.708004814187113</v>
      </c>
      <c r="FD40" s="270">
        <f t="shared" ref="FD40:FE40" si="205">(FD39/FD5)*100</f>
        <v>27.810852185745876</v>
      </c>
      <c r="FE40" s="180">
        <f t="shared" si="205"/>
        <v>27.582274356467906</v>
      </c>
      <c r="FF40" s="180">
        <f t="shared" ref="FF40" si="206">(FF39/FF5)*100</f>
        <v>25.44549686948146</v>
      </c>
    </row>
    <row r="41" spans="1:162" x14ac:dyDescent="0.2">
      <c r="A41" s="62" t="s">
        <v>56</v>
      </c>
      <c r="B41" s="69"/>
      <c r="C41" s="136">
        <v>1893</v>
      </c>
      <c r="D41" s="113">
        <f t="shared" ref="D41:D52" si="207">(C41+E41)/2</f>
        <v>1909</v>
      </c>
      <c r="E41" s="69">
        <v>1925</v>
      </c>
      <c r="F41" s="69">
        <v>2011</v>
      </c>
      <c r="G41" s="69">
        <v>1960</v>
      </c>
      <c r="H41" s="69">
        <v>1983</v>
      </c>
      <c r="I41" s="69">
        <v>1930</v>
      </c>
      <c r="J41" s="69">
        <v>2013</v>
      </c>
      <c r="K41" s="69">
        <v>2190</v>
      </c>
      <c r="L41" s="69">
        <v>2275</v>
      </c>
      <c r="M41" s="69">
        <v>2304</v>
      </c>
      <c r="N41" s="69">
        <v>2184</v>
      </c>
      <c r="O41" s="69">
        <v>2163</v>
      </c>
      <c r="P41" s="69">
        <v>2121</v>
      </c>
      <c r="Q41" s="69">
        <v>2171</v>
      </c>
      <c r="R41" s="69">
        <v>2272</v>
      </c>
      <c r="S41" s="69">
        <v>2274</v>
      </c>
      <c r="T41" s="127">
        <v>1038</v>
      </c>
      <c r="U41" s="142">
        <f t="shared" ref="U41:U52" si="208">(T41+V41)/2</f>
        <v>1038</v>
      </c>
      <c r="V41" s="119">
        <v>1038</v>
      </c>
      <c r="W41" s="119">
        <v>1011</v>
      </c>
      <c r="X41" s="119">
        <v>1020</v>
      </c>
      <c r="Y41" s="119">
        <v>999</v>
      </c>
      <c r="Z41" s="119">
        <v>1015</v>
      </c>
      <c r="AA41" s="119">
        <v>1050</v>
      </c>
      <c r="AB41" s="119">
        <v>1056</v>
      </c>
      <c r="AC41" s="119">
        <v>1036</v>
      </c>
      <c r="AD41" s="119">
        <v>1073</v>
      </c>
      <c r="AE41" s="119">
        <v>1087</v>
      </c>
      <c r="AF41" s="119">
        <v>1069</v>
      </c>
      <c r="AG41" s="119">
        <v>1114</v>
      </c>
      <c r="AH41" s="119">
        <v>1079</v>
      </c>
      <c r="AI41" s="119">
        <v>1040</v>
      </c>
      <c r="AJ41" s="119">
        <v>1087</v>
      </c>
      <c r="AK41" s="127">
        <v>249</v>
      </c>
      <c r="AL41" s="142">
        <f t="shared" ref="AL41:AL52" si="209">(AK41+AM41)/2</f>
        <v>203</v>
      </c>
      <c r="AM41" s="119">
        <v>157</v>
      </c>
      <c r="AN41" s="119">
        <v>181</v>
      </c>
      <c r="AO41" s="119">
        <v>222</v>
      </c>
      <c r="AP41" s="119">
        <v>170</v>
      </c>
      <c r="AQ41" s="119">
        <v>105</v>
      </c>
      <c r="AR41" s="119">
        <v>106</v>
      </c>
      <c r="AS41" s="119">
        <v>113</v>
      </c>
      <c r="AT41" s="119">
        <v>111</v>
      </c>
      <c r="AU41" s="119">
        <v>132</v>
      </c>
      <c r="AV41" s="119">
        <v>143</v>
      </c>
      <c r="AW41" s="119">
        <v>129</v>
      </c>
      <c r="AX41" s="119">
        <v>174</v>
      </c>
      <c r="AY41" s="119">
        <v>140</v>
      </c>
      <c r="AZ41" s="119">
        <v>133</v>
      </c>
      <c r="BA41" s="119">
        <v>150</v>
      </c>
      <c r="BB41" s="127">
        <v>185</v>
      </c>
      <c r="BC41" s="142">
        <v>174</v>
      </c>
      <c r="BD41" s="119">
        <v>163</v>
      </c>
      <c r="BE41" s="119">
        <f>(2*((BF41-BD41)/5))+BD41</f>
        <v>196.6</v>
      </c>
      <c r="BF41" s="119">
        <v>247</v>
      </c>
      <c r="BG41" s="119">
        <v>216</v>
      </c>
      <c r="BH41" s="119">
        <v>154</v>
      </c>
      <c r="BI41" s="119">
        <v>135</v>
      </c>
      <c r="BJ41" s="119">
        <v>97</v>
      </c>
      <c r="BK41" s="119">
        <v>66</v>
      </c>
      <c r="BL41" s="119">
        <v>92</v>
      </c>
      <c r="BM41" s="119">
        <v>290</v>
      </c>
      <c r="BN41" s="119">
        <v>83</v>
      </c>
      <c r="BO41" s="119">
        <v>93</v>
      </c>
      <c r="BP41" s="119">
        <v>133</v>
      </c>
      <c r="BQ41" s="119">
        <v>116</v>
      </c>
      <c r="BR41" s="119">
        <v>140</v>
      </c>
      <c r="BS41" s="127">
        <v>130</v>
      </c>
      <c r="BT41" s="142">
        <f t="shared" ref="BT41:BT52" si="210">(BS41+BU41)/2</f>
        <v>129.5</v>
      </c>
      <c r="BU41" s="119">
        <v>129</v>
      </c>
      <c r="BV41" s="119">
        <v>154</v>
      </c>
      <c r="BW41" s="119">
        <v>149</v>
      </c>
      <c r="BX41" s="119">
        <v>139</v>
      </c>
      <c r="BY41" s="119">
        <v>155</v>
      </c>
      <c r="BZ41" s="119">
        <v>160</v>
      </c>
      <c r="CA41" s="119">
        <v>153</v>
      </c>
      <c r="CB41" s="119">
        <v>158</v>
      </c>
      <c r="CC41" s="119">
        <v>178</v>
      </c>
      <c r="CD41" s="119">
        <v>156</v>
      </c>
      <c r="CE41" s="119">
        <v>163</v>
      </c>
      <c r="CF41" s="119">
        <v>172</v>
      </c>
      <c r="CG41" s="119">
        <v>174</v>
      </c>
      <c r="CH41" s="119">
        <v>163</v>
      </c>
      <c r="CI41" s="119">
        <v>192</v>
      </c>
      <c r="CJ41" s="127">
        <v>134</v>
      </c>
      <c r="CK41" s="142">
        <f t="shared" ref="CK41:CK52" si="211">(CJ41+CL41)/2</f>
        <v>149</v>
      </c>
      <c r="CL41" s="119">
        <v>164</v>
      </c>
      <c r="CM41" s="119">
        <v>178</v>
      </c>
      <c r="CN41" s="119">
        <v>245</v>
      </c>
      <c r="CO41" s="119">
        <v>286</v>
      </c>
      <c r="CP41" s="119">
        <v>268</v>
      </c>
      <c r="CQ41" s="119">
        <v>277</v>
      </c>
      <c r="CR41" s="119">
        <v>304</v>
      </c>
      <c r="CS41" s="119">
        <v>364</v>
      </c>
      <c r="CT41" s="119">
        <v>372</v>
      </c>
      <c r="CU41" s="119">
        <v>375</v>
      </c>
      <c r="CV41" s="119">
        <v>455</v>
      </c>
      <c r="CW41" s="119">
        <v>445</v>
      </c>
      <c r="CX41" s="119">
        <v>440</v>
      </c>
      <c r="CY41" s="119">
        <v>490</v>
      </c>
      <c r="CZ41" s="119">
        <v>527</v>
      </c>
      <c r="DA41" s="127">
        <v>147</v>
      </c>
      <c r="DB41" s="142">
        <f t="shared" ref="DB41:DB52" si="212">(DA41+DC41)/2</f>
        <v>146.5</v>
      </c>
      <c r="DC41" s="119">
        <v>146</v>
      </c>
      <c r="DD41" s="119">
        <f>(2*((DF41-DC41)/5))+DC41</f>
        <v>147.19999999999999</v>
      </c>
      <c r="DE41" s="119">
        <v>143</v>
      </c>
      <c r="DF41" s="119">
        <v>149</v>
      </c>
      <c r="DG41" s="119">
        <v>162</v>
      </c>
      <c r="DH41" s="119">
        <v>165</v>
      </c>
      <c r="DI41" s="119">
        <v>138</v>
      </c>
      <c r="DJ41" s="119">
        <v>136</v>
      </c>
      <c r="DK41" s="119">
        <v>149</v>
      </c>
      <c r="DL41" s="119">
        <v>150</v>
      </c>
      <c r="DM41" s="119">
        <v>148</v>
      </c>
      <c r="DN41" s="119">
        <v>148</v>
      </c>
      <c r="DO41" s="119">
        <v>144</v>
      </c>
      <c r="DP41" s="119">
        <v>168</v>
      </c>
      <c r="DQ41" s="119">
        <v>159</v>
      </c>
      <c r="DR41" s="127">
        <v>74</v>
      </c>
      <c r="DS41" s="142">
        <f t="shared" ref="DS41:DS52" si="213">(DR41+DT41)/2</f>
        <v>79.5</v>
      </c>
      <c r="DT41" s="119">
        <v>85</v>
      </c>
      <c r="DU41" s="119">
        <v>79</v>
      </c>
      <c r="DV41" s="119">
        <v>87</v>
      </c>
      <c r="DW41" s="119">
        <v>88</v>
      </c>
      <c r="DX41" s="119">
        <v>99</v>
      </c>
      <c r="DY41" s="119">
        <v>95</v>
      </c>
      <c r="DZ41" s="119">
        <v>103</v>
      </c>
      <c r="EA41" s="119">
        <v>95</v>
      </c>
      <c r="EB41" s="119">
        <v>98</v>
      </c>
      <c r="EC41" s="119">
        <v>97</v>
      </c>
      <c r="ED41" s="119">
        <v>104</v>
      </c>
      <c r="EE41" s="119">
        <v>106</v>
      </c>
      <c r="EF41" s="119">
        <v>116</v>
      </c>
      <c r="EG41" s="119">
        <v>122</v>
      </c>
      <c r="EH41" s="119">
        <v>116</v>
      </c>
      <c r="EI41" s="127">
        <v>421</v>
      </c>
      <c r="EJ41" s="119">
        <v>419</v>
      </c>
      <c r="EK41" s="119">
        <v>407</v>
      </c>
      <c r="EL41" s="119">
        <v>692</v>
      </c>
      <c r="EM41" s="119">
        <v>611</v>
      </c>
      <c r="EN41" s="119">
        <v>628</v>
      </c>
      <c r="EO41" s="119">
        <v>703</v>
      </c>
      <c r="EP41" s="119">
        <v>789</v>
      </c>
      <c r="EQ41" s="119"/>
      <c r="ER41" s="119"/>
      <c r="ET41" s="155" t="s">
        <v>195</v>
      </c>
      <c r="EU41" s="156">
        <v>91</v>
      </c>
      <c r="EX41" s="178">
        <v>4422</v>
      </c>
      <c r="EY41" s="178">
        <v>4573</v>
      </c>
      <c r="EZ41" s="178">
        <v>4648</v>
      </c>
      <c r="FA41" s="271">
        <f t="shared" ref="FA41:FA52" si="214">J41+AA41+AR41+BI41+BZ41+CQ41+DH41+DY41</f>
        <v>4001</v>
      </c>
      <c r="FB41" s="178">
        <f t="shared" ref="FB41:FB52" si="215">K41+AB41+AS41+BJ41+CA41+CR41+DI41+DZ41</f>
        <v>4154</v>
      </c>
      <c r="FC41" s="178">
        <f t="shared" ref="FC41:FC52" si="216">L41+AC41+AT41+BK41+CB41+CS41+DJ41+EA41</f>
        <v>4241</v>
      </c>
      <c r="FD41" s="271">
        <f t="shared" ref="FD41:FD52" si="217">EX41-FA41</f>
        <v>421</v>
      </c>
      <c r="FE41" s="178">
        <f t="shared" ref="FE41:FE52" si="218">EY41-FB41</f>
        <v>419</v>
      </c>
      <c r="FF41" s="178">
        <f t="shared" ref="FF41:FF52" si="219">EZ41-FC41</f>
        <v>407</v>
      </c>
    </row>
    <row r="42" spans="1:162" x14ac:dyDescent="0.2">
      <c r="A42" s="62" t="s">
        <v>57</v>
      </c>
      <c r="B42" s="69"/>
      <c r="C42" s="136">
        <v>801</v>
      </c>
      <c r="D42" s="113">
        <f t="shared" si="207"/>
        <v>798.5</v>
      </c>
      <c r="E42" s="69">
        <v>796</v>
      </c>
      <c r="F42" s="69">
        <v>753</v>
      </c>
      <c r="G42" s="69">
        <v>751</v>
      </c>
      <c r="H42" s="69">
        <v>727</v>
      </c>
      <c r="I42" s="69">
        <v>756</v>
      </c>
      <c r="J42" s="69">
        <v>772</v>
      </c>
      <c r="K42" s="69">
        <v>860</v>
      </c>
      <c r="L42" s="69">
        <v>796</v>
      </c>
      <c r="M42" s="69">
        <v>812</v>
      </c>
      <c r="N42" s="69">
        <v>841</v>
      </c>
      <c r="O42" s="69">
        <v>825</v>
      </c>
      <c r="P42" s="69">
        <v>847</v>
      </c>
      <c r="Q42" s="69">
        <v>816</v>
      </c>
      <c r="R42" s="69">
        <v>870</v>
      </c>
      <c r="S42" s="69">
        <v>840</v>
      </c>
      <c r="T42" s="127">
        <v>247</v>
      </c>
      <c r="U42" s="142">
        <f t="shared" si="208"/>
        <v>252</v>
      </c>
      <c r="V42" s="119">
        <v>257</v>
      </c>
      <c r="W42" s="119">
        <v>258</v>
      </c>
      <c r="X42" s="119">
        <v>280</v>
      </c>
      <c r="Y42" s="119">
        <v>264</v>
      </c>
      <c r="Z42" s="119">
        <v>261</v>
      </c>
      <c r="AA42" s="119">
        <v>255</v>
      </c>
      <c r="AB42" s="119">
        <v>259</v>
      </c>
      <c r="AC42" s="119">
        <v>258</v>
      </c>
      <c r="AD42" s="119">
        <v>275</v>
      </c>
      <c r="AE42" s="119">
        <v>256</v>
      </c>
      <c r="AF42" s="119">
        <v>259</v>
      </c>
      <c r="AG42" s="119">
        <v>263</v>
      </c>
      <c r="AH42" s="119">
        <v>296</v>
      </c>
      <c r="AI42" s="119">
        <v>291</v>
      </c>
      <c r="AJ42" s="119">
        <v>304</v>
      </c>
      <c r="AK42" s="127">
        <v>76</v>
      </c>
      <c r="AL42" s="142">
        <f t="shared" si="209"/>
        <v>77</v>
      </c>
      <c r="AM42" s="119">
        <v>78</v>
      </c>
      <c r="AN42" s="119">
        <v>78</v>
      </c>
      <c r="AO42" s="119">
        <v>97</v>
      </c>
      <c r="AP42" s="119">
        <v>91</v>
      </c>
      <c r="AQ42" s="119">
        <v>95</v>
      </c>
      <c r="AR42" s="119">
        <v>97</v>
      </c>
      <c r="AS42" s="119">
        <v>96</v>
      </c>
      <c r="AT42" s="119">
        <v>98</v>
      </c>
      <c r="AU42" s="119">
        <v>95</v>
      </c>
      <c r="AV42" s="119">
        <v>99</v>
      </c>
      <c r="AW42" s="119">
        <v>74</v>
      </c>
      <c r="AX42" s="119">
        <v>105</v>
      </c>
      <c r="AY42" s="119">
        <v>116</v>
      </c>
      <c r="AZ42" s="119">
        <v>104</v>
      </c>
      <c r="BA42" s="119">
        <v>104</v>
      </c>
      <c r="BB42" s="127"/>
      <c r="BC42" s="142">
        <f>(BB42+BD42)/2</f>
        <v>0</v>
      </c>
      <c r="BD42" s="119"/>
      <c r="BE42" s="119"/>
      <c r="BF42" s="119">
        <v>0</v>
      </c>
      <c r="BG42" s="119"/>
      <c r="BH42" s="119"/>
      <c r="BI42" s="119"/>
      <c r="BJ42" s="119"/>
      <c r="BK42" s="119"/>
      <c r="BL42" s="119"/>
      <c r="BM42" s="119"/>
      <c r="BN42" s="119">
        <v>0</v>
      </c>
      <c r="BO42" s="119">
        <v>0</v>
      </c>
      <c r="BP42" s="119"/>
      <c r="BQ42" s="119"/>
      <c r="BR42" s="119"/>
      <c r="BS42" s="127"/>
      <c r="BT42" s="142">
        <f t="shared" si="210"/>
        <v>0</v>
      </c>
      <c r="BU42" s="119"/>
      <c r="BV42" s="119"/>
      <c r="BW42" s="119"/>
      <c r="BX42" s="119"/>
      <c r="BY42" s="119"/>
      <c r="BZ42" s="119"/>
      <c r="CA42" s="119"/>
      <c r="CB42" s="119"/>
      <c r="CC42" s="119"/>
      <c r="CD42" s="119"/>
      <c r="CE42" s="119">
        <v>0</v>
      </c>
      <c r="CF42" s="119">
        <v>0</v>
      </c>
      <c r="CG42" s="119"/>
      <c r="CH42" s="119"/>
      <c r="CI42" s="119">
        <v>0</v>
      </c>
      <c r="CJ42" s="127">
        <v>27</v>
      </c>
      <c r="CK42" s="142">
        <f t="shared" si="211"/>
        <v>35</v>
      </c>
      <c r="CL42" s="119">
        <v>43</v>
      </c>
      <c r="CM42" s="119">
        <v>56</v>
      </c>
      <c r="CN42" s="119">
        <v>67</v>
      </c>
      <c r="CO42" s="119">
        <v>156</v>
      </c>
      <c r="CP42" s="119">
        <v>210</v>
      </c>
      <c r="CQ42" s="119">
        <v>232</v>
      </c>
      <c r="CR42" s="119">
        <v>261</v>
      </c>
      <c r="CS42" s="119">
        <v>258</v>
      </c>
      <c r="CT42" s="119">
        <v>277</v>
      </c>
      <c r="CU42" s="119">
        <v>333</v>
      </c>
      <c r="CV42" s="119">
        <v>292</v>
      </c>
      <c r="CW42" s="119">
        <v>269</v>
      </c>
      <c r="CX42" s="119">
        <v>285</v>
      </c>
      <c r="CY42" s="119">
        <v>269</v>
      </c>
      <c r="CZ42" s="119">
        <v>275</v>
      </c>
      <c r="DA42" s="127">
        <v>62</v>
      </c>
      <c r="DB42" s="142">
        <f t="shared" si="212"/>
        <v>65.5</v>
      </c>
      <c r="DC42" s="119">
        <v>69</v>
      </c>
      <c r="DD42" s="119">
        <v>88</v>
      </c>
      <c r="DE42" s="119">
        <v>88</v>
      </c>
      <c r="DF42" s="119">
        <v>70</v>
      </c>
      <c r="DG42" s="119">
        <v>79</v>
      </c>
      <c r="DH42" s="119">
        <v>64</v>
      </c>
      <c r="DI42" s="119">
        <v>70</v>
      </c>
      <c r="DJ42" s="119">
        <v>67</v>
      </c>
      <c r="DK42" s="119">
        <v>83</v>
      </c>
      <c r="DL42" s="119">
        <v>66</v>
      </c>
      <c r="DM42" s="119">
        <v>91</v>
      </c>
      <c r="DN42" s="119">
        <v>67</v>
      </c>
      <c r="DO42" s="119">
        <v>76</v>
      </c>
      <c r="DP42" s="119">
        <v>78</v>
      </c>
      <c r="DQ42" s="119">
        <v>73</v>
      </c>
      <c r="DR42" s="127">
        <v>64</v>
      </c>
      <c r="DS42" s="142">
        <f t="shared" si="213"/>
        <v>64</v>
      </c>
      <c r="DT42" s="119">
        <v>64</v>
      </c>
      <c r="DU42" s="119">
        <v>62</v>
      </c>
      <c r="DV42" s="119">
        <v>61</v>
      </c>
      <c r="DW42" s="119">
        <v>62</v>
      </c>
      <c r="DX42" s="119">
        <v>67</v>
      </c>
      <c r="DY42" s="119">
        <v>64</v>
      </c>
      <c r="DZ42" s="119">
        <v>62</v>
      </c>
      <c r="EA42" s="119">
        <v>57</v>
      </c>
      <c r="EB42" s="119">
        <v>70</v>
      </c>
      <c r="EC42" s="119">
        <v>63</v>
      </c>
      <c r="ED42" s="119">
        <v>0</v>
      </c>
      <c r="EE42" s="119">
        <v>51</v>
      </c>
      <c r="EF42" s="119">
        <v>78</v>
      </c>
      <c r="EG42" s="119">
        <v>66</v>
      </c>
      <c r="EH42" s="119">
        <v>64</v>
      </c>
      <c r="EI42" s="127">
        <v>180</v>
      </c>
      <c r="EJ42" s="119">
        <v>156</v>
      </c>
      <c r="EK42" s="119">
        <v>151</v>
      </c>
      <c r="EL42" s="119">
        <v>331</v>
      </c>
      <c r="EM42" s="119">
        <v>214</v>
      </c>
      <c r="EN42" s="119">
        <v>248</v>
      </c>
      <c r="EO42" s="119">
        <v>222</v>
      </c>
      <c r="EP42" s="119">
        <v>180</v>
      </c>
      <c r="EQ42" s="119"/>
      <c r="ER42" s="119"/>
      <c r="ET42" s="155" t="s">
        <v>196</v>
      </c>
      <c r="EU42" s="156">
        <v>2939</v>
      </c>
      <c r="EX42" s="178">
        <v>1664</v>
      </c>
      <c r="EY42" s="178">
        <v>1764</v>
      </c>
      <c r="EZ42" s="178">
        <v>1685</v>
      </c>
      <c r="FA42" s="271">
        <f t="shared" si="214"/>
        <v>1484</v>
      </c>
      <c r="FB42" s="178">
        <f t="shared" si="215"/>
        <v>1608</v>
      </c>
      <c r="FC42" s="178">
        <f t="shared" si="216"/>
        <v>1534</v>
      </c>
      <c r="FD42" s="271">
        <f t="shared" si="217"/>
        <v>180</v>
      </c>
      <c r="FE42" s="178">
        <f t="shared" si="218"/>
        <v>156</v>
      </c>
      <c r="FF42" s="178">
        <f t="shared" si="219"/>
        <v>151</v>
      </c>
    </row>
    <row r="43" spans="1:162" x14ac:dyDescent="0.2">
      <c r="A43" s="62" t="s">
        <v>54</v>
      </c>
      <c r="B43" s="69"/>
      <c r="C43" s="136">
        <v>392</v>
      </c>
      <c r="D43" s="113">
        <f t="shared" si="207"/>
        <v>392.5</v>
      </c>
      <c r="E43" s="69">
        <v>393</v>
      </c>
      <c r="F43" s="69">
        <v>388</v>
      </c>
      <c r="G43" s="69">
        <v>355</v>
      </c>
      <c r="H43" s="69">
        <v>326</v>
      </c>
      <c r="I43" s="69">
        <v>375</v>
      </c>
      <c r="J43" s="69">
        <v>366</v>
      </c>
      <c r="K43" s="69">
        <v>391</v>
      </c>
      <c r="L43" s="69">
        <v>372</v>
      </c>
      <c r="M43" s="69">
        <v>377</v>
      </c>
      <c r="N43" s="69">
        <v>385</v>
      </c>
      <c r="O43" s="69">
        <v>556</v>
      </c>
      <c r="P43" s="69">
        <v>465</v>
      </c>
      <c r="Q43" s="69">
        <v>455</v>
      </c>
      <c r="R43" s="69">
        <v>400</v>
      </c>
      <c r="S43" s="69">
        <v>422</v>
      </c>
      <c r="T43" s="127">
        <v>153</v>
      </c>
      <c r="U43" s="142">
        <f t="shared" si="208"/>
        <v>155</v>
      </c>
      <c r="V43" s="119">
        <v>157</v>
      </c>
      <c r="W43" s="119">
        <v>171</v>
      </c>
      <c r="X43" s="119">
        <v>172</v>
      </c>
      <c r="Y43" s="119">
        <v>159</v>
      </c>
      <c r="Z43" s="119">
        <v>144</v>
      </c>
      <c r="AA43" s="119">
        <v>131</v>
      </c>
      <c r="AB43" s="119">
        <v>151</v>
      </c>
      <c r="AC43" s="119">
        <v>135</v>
      </c>
      <c r="AD43" s="119">
        <v>142</v>
      </c>
      <c r="AE43" s="119">
        <v>136</v>
      </c>
      <c r="AF43" s="119">
        <v>144</v>
      </c>
      <c r="AG43" s="119">
        <v>130</v>
      </c>
      <c r="AH43" s="119">
        <v>147</v>
      </c>
      <c r="AI43" s="119">
        <v>140</v>
      </c>
      <c r="AJ43" s="119">
        <v>136</v>
      </c>
      <c r="AK43" s="127">
        <v>67</v>
      </c>
      <c r="AL43" s="142">
        <f t="shared" si="209"/>
        <v>72.5</v>
      </c>
      <c r="AM43" s="119">
        <v>78</v>
      </c>
      <c r="AN43" s="119">
        <v>67</v>
      </c>
      <c r="AO43" s="119">
        <v>69</v>
      </c>
      <c r="AP43" s="119">
        <v>67</v>
      </c>
      <c r="AQ43" s="119">
        <v>69</v>
      </c>
      <c r="AR43" s="119">
        <v>78</v>
      </c>
      <c r="AS43" s="119">
        <v>68</v>
      </c>
      <c r="AT43" s="119">
        <v>75</v>
      </c>
      <c r="AU43" s="119">
        <v>74</v>
      </c>
      <c r="AV43" s="119">
        <v>71</v>
      </c>
      <c r="AW43" s="119">
        <v>74</v>
      </c>
      <c r="AX43" s="119">
        <v>73</v>
      </c>
      <c r="AY43" s="119">
        <v>79</v>
      </c>
      <c r="AZ43" s="119">
        <v>75</v>
      </c>
      <c r="BA43" s="119">
        <v>72</v>
      </c>
      <c r="BB43" s="127">
        <v>464</v>
      </c>
      <c r="BC43" s="142">
        <f>(BB43+BD43)/2</f>
        <v>472</v>
      </c>
      <c r="BD43" s="119">
        <v>480</v>
      </c>
      <c r="BE43" s="119">
        <v>576</v>
      </c>
      <c r="BF43" s="119">
        <v>464</v>
      </c>
      <c r="BG43" s="119">
        <v>483</v>
      </c>
      <c r="BH43" s="119">
        <v>414</v>
      </c>
      <c r="BI43" s="119">
        <v>456</v>
      </c>
      <c r="BJ43" s="119">
        <v>478</v>
      </c>
      <c r="BK43" s="119">
        <v>548</v>
      </c>
      <c r="BL43" s="119">
        <v>559</v>
      </c>
      <c r="BM43" s="119">
        <v>558</v>
      </c>
      <c r="BN43" s="119">
        <v>540</v>
      </c>
      <c r="BO43" s="119">
        <v>574</v>
      </c>
      <c r="BP43" s="119">
        <v>758</v>
      </c>
      <c r="BQ43" s="119">
        <v>653</v>
      </c>
      <c r="BR43" s="119">
        <v>585</v>
      </c>
      <c r="BS43" s="127">
        <v>174</v>
      </c>
      <c r="BT43" s="142">
        <f t="shared" si="210"/>
        <v>182.5</v>
      </c>
      <c r="BU43" s="119">
        <v>191</v>
      </c>
      <c r="BV43" s="119">
        <v>199</v>
      </c>
      <c r="BW43" s="119">
        <v>195</v>
      </c>
      <c r="BX43" s="119">
        <v>179</v>
      </c>
      <c r="BY43" s="119">
        <v>198</v>
      </c>
      <c r="BZ43" s="119">
        <v>190</v>
      </c>
      <c r="CA43" s="119">
        <v>187</v>
      </c>
      <c r="CB43" s="119">
        <v>202</v>
      </c>
      <c r="CC43" s="119">
        <v>185</v>
      </c>
      <c r="CD43" s="119">
        <v>197</v>
      </c>
      <c r="CE43" s="119">
        <v>197</v>
      </c>
      <c r="CF43" s="119">
        <v>205</v>
      </c>
      <c r="CG43" s="119">
        <v>200</v>
      </c>
      <c r="CH43" s="119">
        <v>213</v>
      </c>
      <c r="CI43" s="119">
        <v>226</v>
      </c>
      <c r="CJ43" s="127">
        <v>87</v>
      </c>
      <c r="CK43" s="142">
        <f t="shared" si="211"/>
        <v>47.5</v>
      </c>
      <c r="CL43" s="119">
        <v>8</v>
      </c>
      <c r="CM43" s="119">
        <v>82</v>
      </c>
      <c r="CN43" s="119">
        <v>94</v>
      </c>
      <c r="CO43" s="119">
        <v>169</v>
      </c>
      <c r="CP43" s="119">
        <v>205</v>
      </c>
      <c r="CQ43" s="119">
        <v>206</v>
      </c>
      <c r="CR43" s="119">
        <v>205</v>
      </c>
      <c r="CS43" s="119">
        <v>204</v>
      </c>
      <c r="CT43" s="119">
        <v>240</v>
      </c>
      <c r="CU43" s="119">
        <v>218</v>
      </c>
      <c r="CV43" s="119">
        <v>246</v>
      </c>
      <c r="CW43" s="119">
        <v>207</v>
      </c>
      <c r="CX43" s="119">
        <v>211</v>
      </c>
      <c r="CY43" s="119">
        <v>218</v>
      </c>
      <c r="CZ43" s="119">
        <v>232</v>
      </c>
      <c r="DA43" s="127"/>
      <c r="DB43" s="142">
        <f t="shared" si="212"/>
        <v>0</v>
      </c>
      <c r="DC43" s="119"/>
      <c r="DD43" s="119"/>
      <c r="DE43" s="119"/>
      <c r="DF43" s="119"/>
      <c r="DG43" s="119"/>
      <c r="DH43" s="119"/>
      <c r="DI43" s="119"/>
      <c r="DJ43" s="119"/>
      <c r="DK43" s="119"/>
      <c r="DL43" s="119"/>
      <c r="DM43" s="119">
        <v>0</v>
      </c>
      <c r="DN43" s="119">
        <v>0</v>
      </c>
      <c r="DO43" s="119"/>
      <c r="DP43" s="119"/>
      <c r="DQ43" s="119"/>
      <c r="DR43" s="127">
        <v>71</v>
      </c>
      <c r="DS43" s="142">
        <f t="shared" si="213"/>
        <v>78.5</v>
      </c>
      <c r="DT43" s="119">
        <v>86</v>
      </c>
      <c r="DU43" s="119">
        <v>91</v>
      </c>
      <c r="DV43" s="119">
        <v>99</v>
      </c>
      <c r="DW43" s="119">
        <v>99</v>
      </c>
      <c r="DX43" s="119">
        <v>96</v>
      </c>
      <c r="DY43" s="119"/>
      <c r="DZ43" s="119">
        <v>93</v>
      </c>
      <c r="EA43" s="119">
        <v>106</v>
      </c>
      <c r="EB43" s="119">
        <v>97</v>
      </c>
      <c r="EC43" s="119">
        <v>105</v>
      </c>
      <c r="ED43" s="119">
        <v>113</v>
      </c>
      <c r="EE43" s="119">
        <v>120</v>
      </c>
      <c r="EF43" s="119">
        <v>144</v>
      </c>
      <c r="EG43" s="119">
        <v>144</v>
      </c>
      <c r="EH43" s="119">
        <v>142</v>
      </c>
      <c r="EI43" s="127">
        <v>99</v>
      </c>
      <c r="EJ43" s="119">
        <v>110</v>
      </c>
      <c r="EK43" s="119">
        <v>90</v>
      </c>
      <c r="EL43" s="119">
        <v>94</v>
      </c>
      <c r="EM43" s="119">
        <v>239</v>
      </c>
      <c r="EN43" s="119">
        <v>299</v>
      </c>
      <c r="EO43" s="119">
        <v>265</v>
      </c>
      <c r="EP43" s="119">
        <v>279</v>
      </c>
      <c r="EQ43" s="119"/>
      <c r="ER43" s="119"/>
      <c r="ET43" s="155" t="s">
        <v>197</v>
      </c>
      <c r="EU43" s="156">
        <v>153</v>
      </c>
      <c r="EX43" s="178">
        <v>1526</v>
      </c>
      <c r="EY43" s="178">
        <v>1683</v>
      </c>
      <c r="EZ43" s="178">
        <v>1732</v>
      </c>
      <c r="FA43" s="271">
        <f t="shared" si="214"/>
        <v>1427</v>
      </c>
      <c r="FB43" s="178">
        <f t="shared" si="215"/>
        <v>1573</v>
      </c>
      <c r="FC43" s="178">
        <f t="shared" si="216"/>
        <v>1642</v>
      </c>
      <c r="FD43" s="271">
        <f t="shared" si="217"/>
        <v>99</v>
      </c>
      <c r="FE43" s="178">
        <f t="shared" si="218"/>
        <v>110</v>
      </c>
      <c r="FF43" s="178">
        <f t="shared" si="219"/>
        <v>90</v>
      </c>
    </row>
    <row r="44" spans="1:162" x14ac:dyDescent="0.2">
      <c r="A44" s="62" t="s">
        <v>58</v>
      </c>
      <c r="B44" s="69"/>
      <c r="C44" s="136">
        <v>299</v>
      </c>
      <c r="D44" s="113">
        <f t="shared" si="207"/>
        <v>298.5</v>
      </c>
      <c r="E44" s="69">
        <v>298</v>
      </c>
      <c r="F44" s="69">
        <v>292</v>
      </c>
      <c r="G44" s="69">
        <v>293</v>
      </c>
      <c r="H44" s="69">
        <v>317</v>
      </c>
      <c r="I44" s="69">
        <v>278</v>
      </c>
      <c r="J44" s="69">
        <v>339</v>
      </c>
      <c r="K44" s="69">
        <v>335</v>
      </c>
      <c r="L44" s="69">
        <v>322</v>
      </c>
      <c r="M44" s="69">
        <v>296</v>
      </c>
      <c r="N44" s="69">
        <v>326</v>
      </c>
      <c r="O44" s="69">
        <v>296</v>
      </c>
      <c r="P44" s="69">
        <v>301</v>
      </c>
      <c r="Q44" s="69">
        <v>312</v>
      </c>
      <c r="R44" s="69">
        <v>318</v>
      </c>
      <c r="S44" s="69">
        <v>314</v>
      </c>
      <c r="T44" s="127">
        <v>174</v>
      </c>
      <c r="U44" s="142">
        <f t="shared" si="208"/>
        <v>173</v>
      </c>
      <c r="V44" s="119">
        <v>172</v>
      </c>
      <c r="W44" s="119">
        <v>166</v>
      </c>
      <c r="X44" s="119">
        <v>165</v>
      </c>
      <c r="Y44" s="119">
        <v>157</v>
      </c>
      <c r="Z44" s="119">
        <v>152</v>
      </c>
      <c r="AA44" s="119">
        <v>160</v>
      </c>
      <c r="AB44" s="119">
        <v>168</v>
      </c>
      <c r="AC44" s="119">
        <v>177</v>
      </c>
      <c r="AD44" s="119">
        <v>161</v>
      </c>
      <c r="AE44" s="119">
        <v>160</v>
      </c>
      <c r="AF44" s="119">
        <v>157</v>
      </c>
      <c r="AG44" s="119">
        <v>169</v>
      </c>
      <c r="AH44" s="119">
        <v>166</v>
      </c>
      <c r="AI44" s="119">
        <v>166</v>
      </c>
      <c r="AJ44" s="119">
        <v>160</v>
      </c>
      <c r="AK44" s="127"/>
      <c r="AL44" s="142">
        <f t="shared" si="209"/>
        <v>0</v>
      </c>
      <c r="AM44" s="119"/>
      <c r="AN44" s="119"/>
      <c r="AO44" s="119">
        <v>0</v>
      </c>
      <c r="AP44" s="119"/>
      <c r="AQ44" s="119"/>
      <c r="AR44" s="119"/>
      <c r="AS44" s="119"/>
      <c r="AT44" s="119"/>
      <c r="AU44" s="119"/>
      <c r="AV44" s="119"/>
      <c r="AW44" s="119">
        <v>0</v>
      </c>
      <c r="AX44" s="119">
        <v>0</v>
      </c>
      <c r="AY44" s="119"/>
      <c r="AZ44" s="119"/>
      <c r="BA44" s="119"/>
      <c r="BB44" s="127"/>
      <c r="BC44" s="142">
        <f t="shared" ref="BC44:BC45" si="220">(BB44+BD44)/2</f>
        <v>0</v>
      </c>
      <c r="BD44" s="119"/>
      <c r="BE44" s="119"/>
      <c r="BF44" s="119">
        <v>0</v>
      </c>
      <c r="BG44" s="119"/>
      <c r="BH44" s="119"/>
      <c r="BI44" s="119"/>
      <c r="BJ44" s="119"/>
      <c r="BK44" s="119"/>
      <c r="BL44" s="119">
        <v>121</v>
      </c>
      <c r="BM44" s="119">
        <v>89</v>
      </c>
      <c r="BN44" s="119">
        <v>90</v>
      </c>
      <c r="BO44" s="119">
        <v>103</v>
      </c>
      <c r="BP44" s="119">
        <v>123</v>
      </c>
      <c r="BQ44" s="119">
        <v>116</v>
      </c>
      <c r="BR44" s="119">
        <v>95</v>
      </c>
      <c r="BS44" s="127"/>
      <c r="BT44" s="142">
        <f t="shared" si="210"/>
        <v>0</v>
      </c>
      <c r="BU44" s="119"/>
      <c r="BV44" s="119"/>
      <c r="BW44" s="119"/>
      <c r="BX44" s="119"/>
      <c r="BY44" s="119"/>
      <c r="BZ44" s="119"/>
      <c r="CA44" s="119"/>
      <c r="CB44" s="119"/>
      <c r="CC44" s="119"/>
      <c r="CD44" s="119"/>
      <c r="CE44" s="119">
        <v>0</v>
      </c>
      <c r="CF44" s="119">
        <v>0</v>
      </c>
      <c r="CG44" s="119"/>
      <c r="CH44" s="119"/>
      <c r="CI44" s="119"/>
      <c r="CJ44" s="127">
        <v>13</v>
      </c>
      <c r="CK44" s="142">
        <f t="shared" si="211"/>
        <v>15.5</v>
      </c>
      <c r="CL44" s="119">
        <v>18</v>
      </c>
      <c r="CM44" s="119">
        <v>28</v>
      </c>
      <c r="CN44" s="119">
        <v>32</v>
      </c>
      <c r="CO44" s="119">
        <v>92</v>
      </c>
      <c r="CP44" s="119">
        <v>118</v>
      </c>
      <c r="CQ44" s="119">
        <v>121</v>
      </c>
      <c r="CR44" s="119">
        <v>149</v>
      </c>
      <c r="CS44" s="119">
        <v>139</v>
      </c>
      <c r="CT44" s="119">
        <v>142</v>
      </c>
      <c r="CU44" s="119">
        <v>147</v>
      </c>
      <c r="CV44" s="119">
        <v>131</v>
      </c>
      <c r="CW44" s="119">
        <v>132</v>
      </c>
      <c r="CX44" s="119">
        <v>114</v>
      </c>
      <c r="CY44" s="119">
        <v>118</v>
      </c>
      <c r="CZ44" s="119">
        <v>103</v>
      </c>
      <c r="DA44" s="127"/>
      <c r="DB44" s="142">
        <f t="shared" si="212"/>
        <v>0</v>
      </c>
      <c r="DC44" s="119"/>
      <c r="DD44" s="119"/>
      <c r="DE44" s="119"/>
      <c r="DF44" s="119"/>
      <c r="DG44" s="119"/>
      <c r="DH44" s="119"/>
      <c r="DI44" s="119"/>
      <c r="DJ44" s="119"/>
      <c r="DK44" s="119"/>
      <c r="DL44" s="119"/>
      <c r="DM44" s="119">
        <v>0</v>
      </c>
      <c r="DN44" s="119">
        <v>0</v>
      </c>
      <c r="DO44" s="119"/>
      <c r="DP44" s="119"/>
      <c r="DQ44" s="119"/>
      <c r="DR44" s="127">
        <v>95</v>
      </c>
      <c r="DS44" s="142">
        <f t="shared" si="213"/>
        <v>89.5</v>
      </c>
      <c r="DT44" s="119">
        <v>84</v>
      </c>
      <c r="DU44" s="119">
        <v>83</v>
      </c>
      <c r="DV44" s="119">
        <v>79</v>
      </c>
      <c r="DW44" s="119">
        <v>97</v>
      </c>
      <c r="DX44" s="119">
        <v>100</v>
      </c>
      <c r="DY44" s="119">
        <v>107</v>
      </c>
      <c r="DZ44" s="119">
        <v>107</v>
      </c>
      <c r="EA44" s="119">
        <v>106</v>
      </c>
      <c r="EB44" s="119">
        <v>106</v>
      </c>
      <c r="EC44" s="119">
        <v>112</v>
      </c>
      <c r="ED44" s="119">
        <v>108</v>
      </c>
      <c r="EE44" s="119">
        <v>103</v>
      </c>
      <c r="EF44" s="119">
        <v>107</v>
      </c>
      <c r="EG44" s="119">
        <v>105</v>
      </c>
      <c r="EH44" s="119">
        <v>105</v>
      </c>
      <c r="EI44" s="127">
        <v>14</v>
      </c>
      <c r="EJ44" s="119">
        <v>8</v>
      </c>
      <c r="EK44" s="119">
        <v>18</v>
      </c>
      <c r="EL44" s="119">
        <v>85</v>
      </c>
      <c r="EM44" s="119">
        <v>95</v>
      </c>
      <c r="EN44" s="119">
        <v>110</v>
      </c>
      <c r="EO44" s="119">
        <v>115</v>
      </c>
      <c r="EP44" s="119">
        <v>111</v>
      </c>
      <c r="EQ44" s="119"/>
      <c r="ER44" s="119"/>
      <c r="ET44" s="155" t="s">
        <v>198</v>
      </c>
      <c r="EU44" s="156">
        <v>2</v>
      </c>
      <c r="EX44" s="178">
        <v>741</v>
      </c>
      <c r="EY44" s="178">
        <v>767</v>
      </c>
      <c r="EZ44" s="178">
        <v>762</v>
      </c>
      <c r="FA44" s="271">
        <f t="shared" si="214"/>
        <v>727</v>
      </c>
      <c r="FB44" s="178">
        <f t="shared" si="215"/>
        <v>759</v>
      </c>
      <c r="FC44" s="178">
        <f t="shared" si="216"/>
        <v>744</v>
      </c>
      <c r="FD44" s="271">
        <f t="shared" si="217"/>
        <v>14</v>
      </c>
      <c r="FE44" s="178">
        <f t="shared" si="218"/>
        <v>8</v>
      </c>
      <c r="FF44" s="178">
        <f t="shared" si="219"/>
        <v>18</v>
      </c>
    </row>
    <row r="45" spans="1:162" x14ac:dyDescent="0.2">
      <c r="A45" s="62" t="s">
        <v>61</v>
      </c>
      <c r="B45" s="69"/>
      <c r="C45" s="136">
        <v>1477</v>
      </c>
      <c r="D45" s="113">
        <f t="shared" si="207"/>
        <v>1436</v>
      </c>
      <c r="E45" s="69">
        <v>1395</v>
      </c>
      <c r="F45" s="69">
        <v>849</v>
      </c>
      <c r="G45" s="69">
        <v>1382</v>
      </c>
      <c r="H45" s="69">
        <v>1200</v>
      </c>
      <c r="I45" s="69">
        <v>1274</v>
      </c>
      <c r="J45" s="69">
        <v>1407</v>
      </c>
      <c r="K45" s="69">
        <v>1567</v>
      </c>
      <c r="L45" s="69">
        <v>1918</v>
      </c>
      <c r="M45" s="69">
        <v>1950</v>
      </c>
      <c r="N45" s="69">
        <v>2109</v>
      </c>
      <c r="O45" s="69">
        <v>1993</v>
      </c>
      <c r="P45" s="69">
        <v>2001</v>
      </c>
      <c r="Q45" s="69">
        <v>2068</v>
      </c>
      <c r="R45" s="69">
        <v>2123</v>
      </c>
      <c r="S45" s="69">
        <v>2234</v>
      </c>
      <c r="T45" s="127">
        <v>530</v>
      </c>
      <c r="U45" s="142">
        <f t="shared" si="208"/>
        <v>537</v>
      </c>
      <c r="V45" s="119">
        <v>544</v>
      </c>
      <c r="W45" s="119">
        <v>567</v>
      </c>
      <c r="X45" s="119">
        <v>488</v>
      </c>
      <c r="Y45" s="119">
        <v>505</v>
      </c>
      <c r="Z45" s="119">
        <v>440</v>
      </c>
      <c r="AA45" s="119">
        <v>531</v>
      </c>
      <c r="AB45" s="119">
        <v>517</v>
      </c>
      <c r="AC45" s="119">
        <v>511</v>
      </c>
      <c r="AD45" s="119">
        <v>509</v>
      </c>
      <c r="AE45" s="119">
        <v>494</v>
      </c>
      <c r="AF45" s="119">
        <v>518</v>
      </c>
      <c r="AG45" s="119">
        <v>537</v>
      </c>
      <c r="AH45" s="119">
        <v>639</v>
      </c>
      <c r="AI45" s="119">
        <v>586</v>
      </c>
      <c r="AJ45" s="119">
        <v>526</v>
      </c>
      <c r="AK45" s="127">
        <v>133</v>
      </c>
      <c r="AL45" s="142">
        <f t="shared" si="209"/>
        <v>148</v>
      </c>
      <c r="AM45" s="119">
        <v>163</v>
      </c>
      <c r="AN45" s="119">
        <v>163</v>
      </c>
      <c r="AO45" s="119">
        <v>171</v>
      </c>
      <c r="AP45" s="119">
        <v>166</v>
      </c>
      <c r="AQ45" s="119">
        <v>168</v>
      </c>
      <c r="AR45" s="119">
        <v>176</v>
      </c>
      <c r="AS45" s="119">
        <v>181</v>
      </c>
      <c r="AT45" s="119">
        <v>177</v>
      </c>
      <c r="AU45" s="119">
        <v>191</v>
      </c>
      <c r="AV45" s="119">
        <v>193</v>
      </c>
      <c r="AW45" s="119">
        <v>184</v>
      </c>
      <c r="AX45" s="119">
        <v>193</v>
      </c>
      <c r="AY45" s="119">
        <v>211</v>
      </c>
      <c r="AZ45" s="119">
        <v>213</v>
      </c>
      <c r="BA45" s="119">
        <v>199</v>
      </c>
      <c r="BB45" s="127"/>
      <c r="BC45" s="142">
        <f t="shared" si="220"/>
        <v>0</v>
      </c>
      <c r="BD45" s="119"/>
      <c r="BE45" s="119"/>
      <c r="BF45" s="119">
        <v>0</v>
      </c>
      <c r="BG45" s="119"/>
      <c r="BH45" s="119"/>
      <c r="BI45" s="119"/>
      <c r="BJ45" s="119"/>
      <c r="BK45" s="119"/>
      <c r="BL45" s="119"/>
      <c r="BM45" s="119"/>
      <c r="BN45" s="119">
        <v>0</v>
      </c>
      <c r="BO45" s="119">
        <v>0</v>
      </c>
      <c r="BP45" s="119"/>
      <c r="BQ45" s="119"/>
      <c r="BR45" s="119"/>
      <c r="BS45" s="127">
        <v>141</v>
      </c>
      <c r="BT45" s="142">
        <f t="shared" si="210"/>
        <v>119.5</v>
      </c>
      <c r="BU45" s="119">
        <v>98</v>
      </c>
      <c r="BV45" s="119">
        <v>130</v>
      </c>
      <c r="BW45" s="119">
        <v>131</v>
      </c>
      <c r="BX45" s="119">
        <v>107</v>
      </c>
      <c r="BY45" s="119">
        <v>128</v>
      </c>
      <c r="BZ45" s="119">
        <v>134</v>
      </c>
      <c r="CA45" s="119">
        <v>122</v>
      </c>
      <c r="CB45" s="119">
        <v>104</v>
      </c>
      <c r="CC45" s="119">
        <v>138</v>
      </c>
      <c r="CD45" s="119">
        <v>135</v>
      </c>
      <c r="CE45" s="119">
        <v>173</v>
      </c>
      <c r="CF45" s="119">
        <v>213</v>
      </c>
      <c r="CG45" s="119">
        <v>202</v>
      </c>
      <c r="CH45" s="119">
        <v>208</v>
      </c>
      <c r="CI45" s="119">
        <v>287</v>
      </c>
      <c r="CJ45" s="127">
        <v>56</v>
      </c>
      <c r="CK45" s="142">
        <f t="shared" si="211"/>
        <v>58.5</v>
      </c>
      <c r="CL45" s="119">
        <v>61</v>
      </c>
      <c r="CM45" s="119">
        <v>70</v>
      </c>
      <c r="CN45" s="119">
        <v>68</v>
      </c>
      <c r="CO45" s="119">
        <v>83</v>
      </c>
      <c r="CP45" s="119">
        <v>105</v>
      </c>
      <c r="CQ45" s="119">
        <v>185</v>
      </c>
      <c r="CR45" s="119">
        <v>226</v>
      </c>
      <c r="CS45" s="119">
        <v>225</v>
      </c>
      <c r="CT45" s="119">
        <v>240</v>
      </c>
      <c r="CU45" s="119">
        <v>263</v>
      </c>
      <c r="CV45" s="119">
        <v>298</v>
      </c>
      <c r="CW45" s="119">
        <v>289</v>
      </c>
      <c r="CX45" s="119">
        <v>310</v>
      </c>
      <c r="CY45" s="119">
        <v>297</v>
      </c>
      <c r="CZ45" s="119">
        <v>280</v>
      </c>
      <c r="DA45" s="127">
        <v>30</v>
      </c>
      <c r="DB45" s="142">
        <f t="shared" si="212"/>
        <v>30</v>
      </c>
      <c r="DC45" s="119">
        <v>30</v>
      </c>
      <c r="DD45" s="119">
        <v>32</v>
      </c>
      <c r="DE45" s="119">
        <v>34</v>
      </c>
      <c r="DF45" s="119">
        <v>27</v>
      </c>
      <c r="DG45" s="119">
        <v>31</v>
      </c>
      <c r="DH45" s="119">
        <v>32</v>
      </c>
      <c r="DI45" s="119">
        <v>31</v>
      </c>
      <c r="DJ45" s="119">
        <v>34</v>
      </c>
      <c r="DK45" s="119">
        <v>32</v>
      </c>
      <c r="DL45" s="119">
        <v>30</v>
      </c>
      <c r="DM45" s="119">
        <v>35</v>
      </c>
      <c r="DN45" s="119">
        <v>38</v>
      </c>
      <c r="DO45" s="119">
        <v>31</v>
      </c>
      <c r="DP45" s="119">
        <v>37</v>
      </c>
      <c r="DQ45" s="119">
        <v>34</v>
      </c>
      <c r="DR45" s="127">
        <v>73</v>
      </c>
      <c r="DS45" s="142">
        <f t="shared" si="213"/>
        <v>83</v>
      </c>
      <c r="DT45" s="119">
        <v>93</v>
      </c>
      <c r="DU45" s="119">
        <v>98</v>
      </c>
      <c r="DV45" s="119">
        <v>103</v>
      </c>
      <c r="DW45" s="119">
        <v>106</v>
      </c>
      <c r="DX45" s="119">
        <v>107</v>
      </c>
      <c r="DY45" s="119">
        <v>89</v>
      </c>
      <c r="DZ45" s="119">
        <v>110</v>
      </c>
      <c r="EA45" s="119">
        <v>100</v>
      </c>
      <c r="EB45" s="119">
        <v>104</v>
      </c>
      <c r="EC45" s="119">
        <v>107</v>
      </c>
      <c r="ED45" s="119">
        <v>107</v>
      </c>
      <c r="EE45" s="119">
        <v>101</v>
      </c>
      <c r="EF45" s="119">
        <v>111</v>
      </c>
      <c r="EG45" s="119">
        <v>107</v>
      </c>
      <c r="EH45" s="119">
        <v>99</v>
      </c>
      <c r="EI45" s="127">
        <v>162</v>
      </c>
      <c r="EJ45" s="119">
        <v>188</v>
      </c>
      <c r="EK45" s="119">
        <v>188</v>
      </c>
      <c r="EL45" s="119">
        <v>307</v>
      </c>
      <c r="EM45" s="119">
        <v>336</v>
      </c>
      <c r="EN45" s="119">
        <v>326</v>
      </c>
      <c r="EO45" s="119">
        <v>294</v>
      </c>
      <c r="EP45" s="119">
        <v>344</v>
      </c>
      <c r="EQ45" s="119"/>
      <c r="ER45" s="119"/>
      <c r="ET45" s="155" t="s">
        <v>199</v>
      </c>
      <c r="EU45" s="156">
        <v>242</v>
      </c>
      <c r="EX45" s="178">
        <v>2716</v>
      </c>
      <c r="EY45" s="178">
        <v>2942</v>
      </c>
      <c r="EZ45" s="178">
        <v>3257</v>
      </c>
      <c r="FA45" s="271">
        <f t="shared" si="214"/>
        <v>2554</v>
      </c>
      <c r="FB45" s="178">
        <f t="shared" si="215"/>
        <v>2754</v>
      </c>
      <c r="FC45" s="178">
        <f t="shared" si="216"/>
        <v>3069</v>
      </c>
      <c r="FD45" s="271">
        <f t="shared" si="217"/>
        <v>162</v>
      </c>
      <c r="FE45" s="178">
        <f t="shared" si="218"/>
        <v>188</v>
      </c>
      <c r="FF45" s="178">
        <f t="shared" si="219"/>
        <v>188</v>
      </c>
    </row>
    <row r="46" spans="1:162" x14ac:dyDescent="0.2">
      <c r="A46" s="62" t="s">
        <v>62</v>
      </c>
      <c r="B46" s="69"/>
      <c r="C46" s="136">
        <v>724</v>
      </c>
      <c r="D46" s="113">
        <f t="shared" si="207"/>
        <v>745.5</v>
      </c>
      <c r="E46" s="69">
        <v>767</v>
      </c>
      <c r="F46" s="69">
        <v>754</v>
      </c>
      <c r="G46" s="69">
        <v>749</v>
      </c>
      <c r="H46" s="69">
        <v>649</v>
      </c>
      <c r="I46" s="69">
        <v>687</v>
      </c>
      <c r="J46" s="69">
        <v>807</v>
      </c>
      <c r="K46" s="69">
        <v>861</v>
      </c>
      <c r="L46" s="69">
        <v>887</v>
      </c>
      <c r="M46" s="69">
        <v>978</v>
      </c>
      <c r="N46" s="69">
        <v>903</v>
      </c>
      <c r="O46" s="69">
        <v>948</v>
      </c>
      <c r="P46" s="69">
        <v>929</v>
      </c>
      <c r="Q46" s="69">
        <v>884</v>
      </c>
      <c r="R46" s="69">
        <v>888</v>
      </c>
      <c r="S46" s="69">
        <v>949</v>
      </c>
      <c r="T46" s="127">
        <v>633</v>
      </c>
      <c r="U46" s="142">
        <f t="shared" si="208"/>
        <v>456</v>
      </c>
      <c r="V46" s="119">
        <v>279</v>
      </c>
      <c r="W46" s="119">
        <v>224</v>
      </c>
      <c r="X46" s="119">
        <v>280</v>
      </c>
      <c r="Y46" s="119">
        <v>269</v>
      </c>
      <c r="Z46" s="119">
        <v>250</v>
      </c>
      <c r="AA46" s="119">
        <v>249</v>
      </c>
      <c r="AB46" s="119">
        <v>263</v>
      </c>
      <c r="AC46" s="119">
        <v>264</v>
      </c>
      <c r="AD46" s="119">
        <v>265</v>
      </c>
      <c r="AE46" s="119">
        <v>245</v>
      </c>
      <c r="AF46" s="119">
        <v>241</v>
      </c>
      <c r="AG46" s="119">
        <v>237</v>
      </c>
      <c r="AH46" s="119">
        <v>285</v>
      </c>
      <c r="AI46" s="119">
        <v>260</v>
      </c>
      <c r="AJ46" s="119">
        <v>269</v>
      </c>
      <c r="AK46" s="127">
        <v>63</v>
      </c>
      <c r="AL46" s="142">
        <f t="shared" si="209"/>
        <v>61.5</v>
      </c>
      <c r="AM46" s="119">
        <v>60</v>
      </c>
      <c r="AN46" s="119">
        <v>77</v>
      </c>
      <c r="AO46" s="119">
        <v>80</v>
      </c>
      <c r="AP46" s="119">
        <v>77</v>
      </c>
      <c r="AQ46" s="119">
        <v>76</v>
      </c>
      <c r="AR46" s="119">
        <v>79</v>
      </c>
      <c r="AS46" s="119">
        <v>86</v>
      </c>
      <c r="AT46" s="119">
        <v>87</v>
      </c>
      <c r="AU46" s="119">
        <v>98</v>
      </c>
      <c r="AV46" s="119">
        <v>98</v>
      </c>
      <c r="AW46" s="119">
        <v>109</v>
      </c>
      <c r="AX46" s="119">
        <v>101</v>
      </c>
      <c r="AY46" s="119">
        <v>104</v>
      </c>
      <c r="AZ46" s="119">
        <v>109</v>
      </c>
      <c r="BA46" s="119">
        <v>107</v>
      </c>
      <c r="BB46" s="127">
        <v>129</v>
      </c>
      <c r="BC46" s="142">
        <f>(BB46+BD46)/2</f>
        <v>127</v>
      </c>
      <c r="BD46" s="119">
        <v>125</v>
      </c>
      <c r="BE46" s="119">
        <v>157</v>
      </c>
      <c r="BF46" s="119">
        <v>226</v>
      </c>
      <c r="BG46" s="119">
        <v>203</v>
      </c>
      <c r="BH46" s="119">
        <v>225</v>
      </c>
      <c r="BI46" s="119">
        <v>161</v>
      </c>
      <c r="BJ46" s="119">
        <v>146</v>
      </c>
      <c r="BK46" s="119">
        <v>172</v>
      </c>
      <c r="BL46" s="119">
        <v>167</v>
      </c>
      <c r="BM46" s="119">
        <v>190</v>
      </c>
      <c r="BN46" s="119">
        <v>188</v>
      </c>
      <c r="BO46" s="119">
        <v>200</v>
      </c>
      <c r="BP46" s="119">
        <v>175</v>
      </c>
      <c r="BQ46" s="119">
        <v>139</v>
      </c>
      <c r="BR46" s="119">
        <v>152</v>
      </c>
      <c r="BS46" s="127"/>
      <c r="BT46" s="142">
        <f t="shared" si="210"/>
        <v>0</v>
      </c>
      <c r="BU46" s="119"/>
      <c r="BV46" s="119"/>
      <c r="BW46" s="119"/>
      <c r="BX46" s="119"/>
      <c r="BY46" s="119"/>
      <c r="BZ46" s="119"/>
      <c r="CA46" s="119"/>
      <c r="CB46" s="119"/>
      <c r="CC46" s="119"/>
      <c r="CD46" s="119"/>
      <c r="CE46" s="119">
        <v>0</v>
      </c>
      <c r="CF46" s="119">
        <v>0</v>
      </c>
      <c r="CG46" s="119"/>
      <c r="CH46" s="119"/>
      <c r="CI46" s="119"/>
      <c r="CJ46" s="127">
        <v>34</v>
      </c>
      <c r="CK46" s="142">
        <f t="shared" si="211"/>
        <v>36.5</v>
      </c>
      <c r="CL46" s="119">
        <v>39</v>
      </c>
      <c r="CM46" s="119">
        <v>54</v>
      </c>
      <c r="CN46" s="119">
        <v>74</v>
      </c>
      <c r="CO46" s="119">
        <v>89</v>
      </c>
      <c r="CP46" s="119">
        <v>118</v>
      </c>
      <c r="CQ46" s="119">
        <v>123</v>
      </c>
      <c r="CR46" s="119">
        <v>132</v>
      </c>
      <c r="CS46" s="119">
        <v>127</v>
      </c>
      <c r="CT46" s="119">
        <v>161</v>
      </c>
      <c r="CU46" s="119">
        <v>160</v>
      </c>
      <c r="CV46" s="119">
        <v>156</v>
      </c>
      <c r="CW46" s="119">
        <v>154</v>
      </c>
      <c r="CX46" s="119">
        <v>157</v>
      </c>
      <c r="CY46" s="119">
        <v>157</v>
      </c>
      <c r="CZ46" s="119">
        <v>168</v>
      </c>
      <c r="DA46" s="127"/>
      <c r="DB46" s="142">
        <f t="shared" si="212"/>
        <v>0</v>
      </c>
      <c r="DC46" s="119"/>
      <c r="DD46" s="119"/>
      <c r="DE46" s="119"/>
      <c r="DF46" s="119"/>
      <c r="DG46" s="119"/>
      <c r="DH46" s="119"/>
      <c r="DI46" s="119"/>
      <c r="DJ46" s="119"/>
      <c r="DK46" s="119"/>
      <c r="DL46" s="119"/>
      <c r="DM46" s="119">
        <v>0</v>
      </c>
      <c r="DN46" s="119">
        <v>0</v>
      </c>
      <c r="DO46" s="119"/>
      <c r="DP46" s="119"/>
      <c r="DQ46" s="119"/>
      <c r="DR46" s="127">
        <v>56</v>
      </c>
      <c r="DS46" s="142">
        <f t="shared" si="213"/>
        <v>66</v>
      </c>
      <c r="DT46" s="119">
        <v>76</v>
      </c>
      <c r="DU46" s="119">
        <v>71</v>
      </c>
      <c r="DV46" s="119">
        <v>76</v>
      </c>
      <c r="DW46" s="119">
        <v>75</v>
      </c>
      <c r="DX46" s="119">
        <v>72</v>
      </c>
      <c r="DY46" s="119">
        <v>80</v>
      </c>
      <c r="DZ46" s="119">
        <v>76</v>
      </c>
      <c r="EA46" s="119">
        <v>85</v>
      </c>
      <c r="EB46" s="119">
        <v>90</v>
      </c>
      <c r="EC46" s="119">
        <v>86</v>
      </c>
      <c r="ED46" s="119">
        <v>0</v>
      </c>
      <c r="EE46" s="119">
        <v>0</v>
      </c>
      <c r="EF46" s="119"/>
      <c r="EG46" s="119"/>
      <c r="EH46" s="119"/>
      <c r="EI46" s="127">
        <v>160</v>
      </c>
      <c r="EJ46" s="119">
        <v>195</v>
      </c>
      <c r="EK46" s="119">
        <v>145</v>
      </c>
      <c r="EL46" s="119">
        <v>350</v>
      </c>
      <c r="EM46" s="119">
        <v>345</v>
      </c>
      <c r="EN46" s="119">
        <v>397</v>
      </c>
      <c r="EO46" s="119">
        <v>453</v>
      </c>
      <c r="EP46" s="119">
        <v>499</v>
      </c>
      <c r="EQ46" s="119"/>
      <c r="ER46" s="119"/>
      <c r="ET46" s="157" t="s">
        <v>200</v>
      </c>
      <c r="EU46" s="158">
        <v>8816</v>
      </c>
      <c r="EX46" s="178">
        <v>1659</v>
      </c>
      <c r="EY46" s="178">
        <v>1759</v>
      </c>
      <c r="EZ46" s="178">
        <v>1767</v>
      </c>
      <c r="FA46" s="271">
        <f t="shared" si="214"/>
        <v>1499</v>
      </c>
      <c r="FB46" s="178">
        <f t="shared" si="215"/>
        <v>1564</v>
      </c>
      <c r="FC46" s="178">
        <f t="shared" si="216"/>
        <v>1622</v>
      </c>
      <c r="FD46" s="271">
        <f t="shared" si="217"/>
        <v>160</v>
      </c>
      <c r="FE46" s="178">
        <f t="shared" si="218"/>
        <v>195</v>
      </c>
      <c r="FF46" s="178">
        <f t="shared" si="219"/>
        <v>145</v>
      </c>
    </row>
    <row r="47" spans="1:162" x14ac:dyDescent="0.2">
      <c r="A47" s="62" t="s">
        <v>63</v>
      </c>
      <c r="B47" s="69"/>
      <c r="C47" s="136">
        <v>714</v>
      </c>
      <c r="D47" s="113">
        <f t="shared" si="207"/>
        <v>714.5</v>
      </c>
      <c r="E47" s="69">
        <v>715</v>
      </c>
      <c r="F47" s="69">
        <v>696</v>
      </c>
      <c r="G47" s="69">
        <v>695</v>
      </c>
      <c r="H47" s="69">
        <v>707</v>
      </c>
      <c r="I47" s="69">
        <v>751</v>
      </c>
      <c r="J47" s="69">
        <v>789</v>
      </c>
      <c r="K47" s="69">
        <v>786</v>
      </c>
      <c r="L47" s="69">
        <v>796</v>
      </c>
      <c r="M47" s="69">
        <v>844</v>
      </c>
      <c r="N47" s="69">
        <v>828</v>
      </c>
      <c r="O47" s="69">
        <v>908</v>
      </c>
      <c r="P47" s="69">
        <v>886</v>
      </c>
      <c r="Q47" s="69">
        <v>894</v>
      </c>
      <c r="R47" s="69">
        <v>862</v>
      </c>
      <c r="S47" s="69">
        <v>890</v>
      </c>
      <c r="T47" s="127">
        <v>420</v>
      </c>
      <c r="U47" s="142">
        <f t="shared" si="208"/>
        <v>448.5</v>
      </c>
      <c r="V47" s="119">
        <v>477</v>
      </c>
      <c r="W47" s="119">
        <v>437</v>
      </c>
      <c r="X47" s="119">
        <v>439</v>
      </c>
      <c r="Y47" s="119">
        <v>423</v>
      </c>
      <c r="Z47" s="119">
        <v>417</v>
      </c>
      <c r="AA47" s="119">
        <v>441</v>
      </c>
      <c r="AB47" s="119">
        <v>434</v>
      </c>
      <c r="AC47" s="119">
        <v>447</v>
      </c>
      <c r="AD47" s="119">
        <v>452</v>
      </c>
      <c r="AE47" s="119">
        <v>442</v>
      </c>
      <c r="AF47" s="119">
        <v>433</v>
      </c>
      <c r="AG47" s="119">
        <v>469</v>
      </c>
      <c r="AH47" s="119">
        <v>486</v>
      </c>
      <c r="AI47" s="119">
        <v>466</v>
      </c>
      <c r="AJ47" s="119">
        <v>490</v>
      </c>
      <c r="AK47" s="127">
        <v>68</v>
      </c>
      <c r="AL47" s="142">
        <f t="shared" si="209"/>
        <v>70.5</v>
      </c>
      <c r="AM47" s="119">
        <v>73</v>
      </c>
      <c r="AN47" s="119">
        <v>74</v>
      </c>
      <c r="AO47" s="119">
        <v>67</v>
      </c>
      <c r="AP47" s="119">
        <v>76</v>
      </c>
      <c r="AQ47" s="119">
        <v>83</v>
      </c>
      <c r="AR47" s="119">
        <v>78</v>
      </c>
      <c r="AS47" s="119">
        <v>79</v>
      </c>
      <c r="AT47" s="119">
        <v>92</v>
      </c>
      <c r="AU47" s="119">
        <v>152</v>
      </c>
      <c r="AV47" s="119">
        <v>155</v>
      </c>
      <c r="AW47" s="119">
        <v>152</v>
      </c>
      <c r="AX47" s="119">
        <v>155</v>
      </c>
      <c r="AY47" s="119">
        <v>156</v>
      </c>
      <c r="AZ47" s="119">
        <v>164</v>
      </c>
      <c r="BA47" s="119">
        <v>174</v>
      </c>
      <c r="BB47" s="127">
        <v>282</v>
      </c>
      <c r="BC47" s="142">
        <f>(BB47+BD47)/2</f>
        <v>283</v>
      </c>
      <c r="BD47" s="119">
        <v>284</v>
      </c>
      <c r="BE47" s="119">
        <v>388</v>
      </c>
      <c r="BF47" s="119">
        <v>382</v>
      </c>
      <c r="BG47" s="119">
        <v>462</v>
      </c>
      <c r="BH47" s="119">
        <v>313</v>
      </c>
      <c r="BI47" s="119">
        <v>399</v>
      </c>
      <c r="BJ47" s="119">
        <v>365</v>
      </c>
      <c r="BK47" s="119">
        <v>349</v>
      </c>
      <c r="BL47" s="119">
        <v>243</v>
      </c>
      <c r="BM47" s="119">
        <v>277</v>
      </c>
      <c r="BN47" s="119">
        <v>250</v>
      </c>
      <c r="BO47" s="119">
        <v>264</v>
      </c>
      <c r="BP47" s="119">
        <v>256</v>
      </c>
      <c r="BQ47" s="119">
        <v>264</v>
      </c>
      <c r="BR47" s="119">
        <v>219</v>
      </c>
      <c r="BS47" s="127">
        <v>231</v>
      </c>
      <c r="BT47" s="142">
        <f t="shared" si="210"/>
        <v>260</v>
      </c>
      <c r="BU47" s="119">
        <v>289</v>
      </c>
      <c r="BV47" s="119">
        <v>131</v>
      </c>
      <c r="BW47" s="119">
        <v>307</v>
      </c>
      <c r="BX47" s="119">
        <v>340</v>
      </c>
      <c r="BY47" s="119">
        <v>370</v>
      </c>
      <c r="BZ47" s="119">
        <v>346</v>
      </c>
      <c r="CA47" s="119">
        <v>382</v>
      </c>
      <c r="CB47" s="119">
        <v>388</v>
      </c>
      <c r="CC47" s="119">
        <v>376</v>
      </c>
      <c r="CD47" s="119">
        <v>415</v>
      </c>
      <c r="CE47" s="119">
        <v>398</v>
      </c>
      <c r="CF47" s="119">
        <v>404</v>
      </c>
      <c r="CG47" s="119">
        <v>512</v>
      </c>
      <c r="CH47" s="119">
        <v>499</v>
      </c>
      <c r="CI47" s="119">
        <v>498</v>
      </c>
      <c r="CJ47" s="127">
        <v>24</v>
      </c>
      <c r="CK47" s="142">
        <f t="shared" si="211"/>
        <v>33</v>
      </c>
      <c r="CL47" s="119">
        <v>42</v>
      </c>
      <c r="CM47" s="119">
        <v>50</v>
      </c>
      <c r="CN47" s="119">
        <v>74</v>
      </c>
      <c r="CO47" s="119">
        <v>143</v>
      </c>
      <c r="CP47" s="119">
        <v>135</v>
      </c>
      <c r="CQ47" s="119">
        <v>102</v>
      </c>
      <c r="CR47" s="119">
        <v>129</v>
      </c>
      <c r="CS47" s="119">
        <v>214</v>
      </c>
      <c r="CT47" s="119">
        <v>219</v>
      </c>
      <c r="CU47" s="119">
        <v>230</v>
      </c>
      <c r="CV47" s="119">
        <v>220</v>
      </c>
      <c r="CW47" s="119">
        <v>290</v>
      </c>
      <c r="CX47" s="119">
        <v>299</v>
      </c>
      <c r="CY47" s="119">
        <v>287</v>
      </c>
      <c r="CZ47" s="119">
        <v>298</v>
      </c>
      <c r="DA47" s="127">
        <v>40</v>
      </c>
      <c r="DB47" s="142">
        <f t="shared" si="212"/>
        <v>37.5</v>
      </c>
      <c r="DC47" s="119">
        <v>35</v>
      </c>
      <c r="DD47" s="119">
        <v>37</v>
      </c>
      <c r="DE47" s="119">
        <v>38</v>
      </c>
      <c r="DF47" s="119">
        <v>44</v>
      </c>
      <c r="DG47" s="119">
        <v>39</v>
      </c>
      <c r="DH47" s="119">
        <v>35</v>
      </c>
      <c r="DI47" s="119">
        <v>46</v>
      </c>
      <c r="DJ47" s="119">
        <v>34</v>
      </c>
      <c r="DK47" s="119">
        <v>44</v>
      </c>
      <c r="DL47" s="119">
        <v>38</v>
      </c>
      <c r="DM47" s="119">
        <v>44</v>
      </c>
      <c r="DN47" s="119">
        <v>41</v>
      </c>
      <c r="DO47" s="119">
        <v>44</v>
      </c>
      <c r="DP47" s="119">
        <v>47</v>
      </c>
      <c r="DQ47" s="119">
        <v>40</v>
      </c>
      <c r="DR47" s="127">
        <v>63</v>
      </c>
      <c r="DS47" s="142">
        <f t="shared" si="213"/>
        <v>61.5</v>
      </c>
      <c r="DT47" s="119">
        <v>60</v>
      </c>
      <c r="DU47" s="119">
        <v>66</v>
      </c>
      <c r="DV47" s="119">
        <v>64</v>
      </c>
      <c r="DW47" s="119">
        <v>61</v>
      </c>
      <c r="DX47" s="119">
        <v>63</v>
      </c>
      <c r="DY47" s="119">
        <v>64</v>
      </c>
      <c r="DZ47" s="119">
        <v>61</v>
      </c>
      <c r="EA47" s="119">
        <v>64</v>
      </c>
      <c r="EB47" s="119">
        <v>59</v>
      </c>
      <c r="EC47" s="119">
        <v>66</v>
      </c>
      <c r="ED47" s="119">
        <v>70</v>
      </c>
      <c r="EE47" s="119">
        <v>64</v>
      </c>
      <c r="EF47" s="119">
        <v>69</v>
      </c>
      <c r="EG47" s="119">
        <v>70</v>
      </c>
      <c r="EH47" s="119">
        <v>101</v>
      </c>
      <c r="EI47" s="127">
        <v>303</v>
      </c>
      <c r="EJ47" s="119">
        <v>343</v>
      </c>
      <c r="EK47" s="119">
        <v>325</v>
      </c>
      <c r="EL47" s="119">
        <v>328</v>
      </c>
      <c r="EM47" s="119">
        <v>854</v>
      </c>
      <c r="EN47" s="119">
        <v>707</v>
      </c>
      <c r="EO47" s="119">
        <v>677</v>
      </c>
      <c r="EP47" s="119">
        <v>668</v>
      </c>
      <c r="EQ47" s="119"/>
      <c r="ER47" s="119"/>
      <c r="EX47" s="178">
        <v>2557</v>
      </c>
      <c r="EY47" s="178">
        <v>2625</v>
      </c>
      <c r="EZ47" s="178">
        <v>2709</v>
      </c>
      <c r="FA47" s="271">
        <f t="shared" si="214"/>
        <v>2254</v>
      </c>
      <c r="FB47" s="178">
        <f t="shared" si="215"/>
        <v>2282</v>
      </c>
      <c r="FC47" s="178">
        <f t="shared" si="216"/>
        <v>2384</v>
      </c>
      <c r="FD47" s="271">
        <f t="shared" si="217"/>
        <v>303</v>
      </c>
      <c r="FE47" s="178">
        <f t="shared" si="218"/>
        <v>343</v>
      </c>
      <c r="FF47" s="178">
        <f t="shared" si="219"/>
        <v>325</v>
      </c>
    </row>
    <row r="48" spans="1:162" x14ac:dyDescent="0.2">
      <c r="A48" s="62" t="s">
        <v>66</v>
      </c>
      <c r="B48" s="69"/>
      <c r="C48" s="136">
        <v>349</v>
      </c>
      <c r="D48" s="113">
        <f t="shared" si="207"/>
        <v>333</v>
      </c>
      <c r="E48" s="69">
        <v>317</v>
      </c>
      <c r="F48" s="69">
        <v>293</v>
      </c>
      <c r="G48" s="69">
        <v>245</v>
      </c>
      <c r="H48" s="69">
        <v>258</v>
      </c>
      <c r="I48" s="69">
        <v>270</v>
      </c>
      <c r="J48" s="69">
        <v>299</v>
      </c>
      <c r="K48" s="69">
        <v>290</v>
      </c>
      <c r="L48" s="69">
        <v>279</v>
      </c>
      <c r="M48" s="69">
        <v>275</v>
      </c>
      <c r="N48" s="69">
        <v>270</v>
      </c>
      <c r="O48" s="69">
        <v>279</v>
      </c>
      <c r="P48" s="69">
        <v>261</v>
      </c>
      <c r="Q48" s="69">
        <v>282</v>
      </c>
      <c r="R48" s="69">
        <v>291</v>
      </c>
      <c r="S48" s="69">
        <v>250</v>
      </c>
      <c r="T48" s="127">
        <v>223</v>
      </c>
      <c r="U48" s="142">
        <f t="shared" si="208"/>
        <v>236.5</v>
      </c>
      <c r="V48" s="119">
        <v>250</v>
      </c>
      <c r="W48" s="119">
        <v>232</v>
      </c>
      <c r="X48" s="119">
        <v>227</v>
      </c>
      <c r="Y48" s="119">
        <v>233</v>
      </c>
      <c r="Z48" s="119">
        <v>233</v>
      </c>
      <c r="AA48" s="119">
        <v>214</v>
      </c>
      <c r="AB48" s="119">
        <v>214</v>
      </c>
      <c r="AC48" s="119">
        <v>235</v>
      </c>
      <c r="AD48" s="119">
        <v>242</v>
      </c>
      <c r="AE48" s="119">
        <v>236</v>
      </c>
      <c r="AF48" s="119">
        <v>244</v>
      </c>
      <c r="AG48" s="119">
        <v>237</v>
      </c>
      <c r="AH48" s="119">
        <v>229</v>
      </c>
      <c r="AI48" s="119">
        <v>234</v>
      </c>
      <c r="AJ48" s="119">
        <v>255</v>
      </c>
      <c r="AK48" s="127">
        <v>112</v>
      </c>
      <c r="AL48" s="142">
        <f t="shared" si="209"/>
        <v>111.5</v>
      </c>
      <c r="AM48" s="119">
        <v>111</v>
      </c>
      <c r="AN48" s="119">
        <v>125</v>
      </c>
      <c r="AO48" s="119">
        <v>118</v>
      </c>
      <c r="AP48" s="119">
        <v>123</v>
      </c>
      <c r="AQ48" s="119">
        <v>125</v>
      </c>
      <c r="AR48" s="119">
        <v>126</v>
      </c>
      <c r="AS48" s="119">
        <v>136</v>
      </c>
      <c r="AT48" s="119">
        <v>125</v>
      </c>
      <c r="AU48" s="119">
        <v>127</v>
      </c>
      <c r="AV48" s="119">
        <v>127</v>
      </c>
      <c r="AW48" s="119">
        <v>132</v>
      </c>
      <c r="AX48" s="119">
        <v>134</v>
      </c>
      <c r="AY48" s="119">
        <v>122</v>
      </c>
      <c r="AZ48" s="119">
        <v>131</v>
      </c>
      <c r="BA48" s="119">
        <v>132</v>
      </c>
      <c r="BB48" s="127"/>
      <c r="BC48" s="142">
        <f t="shared" ref="BC48:BC52" si="221">(BB48+BD48)/2</f>
        <v>0</v>
      </c>
      <c r="BD48" s="119"/>
      <c r="BE48" s="119"/>
      <c r="BF48" s="119">
        <v>0</v>
      </c>
      <c r="BG48" s="119"/>
      <c r="BH48" s="119"/>
      <c r="BI48" s="119"/>
      <c r="BJ48" s="119"/>
      <c r="BK48" s="119"/>
      <c r="BL48" s="119"/>
      <c r="BM48" s="119"/>
      <c r="BN48" s="119">
        <v>0</v>
      </c>
      <c r="BO48" s="119">
        <v>0</v>
      </c>
      <c r="BP48" s="119"/>
      <c r="BQ48" s="119"/>
      <c r="BR48" s="119"/>
      <c r="BS48" s="127"/>
      <c r="BT48" s="142">
        <f t="shared" si="210"/>
        <v>0</v>
      </c>
      <c r="BU48" s="119"/>
      <c r="BV48" s="119"/>
      <c r="BW48" s="119"/>
      <c r="BX48" s="119"/>
      <c r="BY48" s="119"/>
      <c r="BZ48" s="119"/>
      <c r="CA48" s="119"/>
      <c r="CB48" s="119"/>
      <c r="CC48" s="119"/>
      <c r="CD48" s="119"/>
      <c r="CE48" s="119">
        <v>0</v>
      </c>
      <c r="CF48" s="119">
        <v>0</v>
      </c>
      <c r="CG48" s="119"/>
      <c r="CH48" s="119"/>
      <c r="CI48" s="119"/>
      <c r="CJ48" s="127">
        <v>122</v>
      </c>
      <c r="CK48" s="142">
        <f t="shared" si="211"/>
        <v>134.5</v>
      </c>
      <c r="CL48" s="119">
        <v>147</v>
      </c>
      <c r="CM48" s="119">
        <v>139</v>
      </c>
      <c r="CN48" s="119">
        <v>174</v>
      </c>
      <c r="CO48" s="119">
        <v>180</v>
      </c>
      <c r="CP48" s="119">
        <v>181</v>
      </c>
      <c r="CQ48" s="119">
        <v>174</v>
      </c>
      <c r="CR48" s="119">
        <v>224</v>
      </c>
      <c r="CS48" s="119">
        <v>239</v>
      </c>
      <c r="CT48" s="119">
        <v>226</v>
      </c>
      <c r="CU48" s="119">
        <v>232</v>
      </c>
      <c r="CV48" s="119">
        <v>228</v>
      </c>
      <c r="CW48" s="119">
        <v>232</v>
      </c>
      <c r="CX48" s="119">
        <v>218</v>
      </c>
      <c r="CY48" s="119">
        <v>223</v>
      </c>
      <c r="CZ48" s="119">
        <v>249</v>
      </c>
      <c r="DA48" s="127"/>
      <c r="DB48" s="142">
        <f t="shared" si="212"/>
        <v>0</v>
      </c>
      <c r="DC48" s="119"/>
      <c r="DD48" s="119"/>
      <c r="DE48" s="119"/>
      <c r="DF48" s="119"/>
      <c r="DG48" s="119"/>
      <c r="DH48" s="119"/>
      <c r="DI48" s="119"/>
      <c r="DJ48" s="119"/>
      <c r="DK48" s="119"/>
      <c r="DL48" s="119"/>
      <c r="DM48" s="119">
        <v>0</v>
      </c>
      <c r="DN48" s="119">
        <v>0</v>
      </c>
      <c r="DO48" s="119"/>
      <c r="DP48" s="119"/>
      <c r="DQ48" s="119"/>
      <c r="DR48" s="127"/>
      <c r="DS48" s="142">
        <f t="shared" si="213"/>
        <v>0</v>
      </c>
      <c r="DT48" s="119"/>
      <c r="DU48" s="119"/>
      <c r="DV48" s="119"/>
      <c r="DW48" s="119"/>
      <c r="DX48" s="119"/>
      <c r="DY48" s="119"/>
      <c r="DZ48" s="119"/>
      <c r="EA48" s="119"/>
      <c r="EB48" s="119"/>
      <c r="EC48" s="119"/>
      <c r="ED48" s="119">
        <v>0</v>
      </c>
      <c r="EE48" s="119">
        <v>0</v>
      </c>
      <c r="EF48" s="119"/>
      <c r="EG48" s="119"/>
      <c r="EH48" s="119"/>
      <c r="EI48" s="127">
        <v>0</v>
      </c>
      <c r="EJ48" s="119">
        <v>0</v>
      </c>
      <c r="EK48" s="119">
        <v>0</v>
      </c>
      <c r="EL48" s="119">
        <v>112</v>
      </c>
      <c r="EM48" s="119">
        <v>161</v>
      </c>
      <c r="EN48" s="119">
        <v>150</v>
      </c>
      <c r="EO48" s="119">
        <v>175</v>
      </c>
      <c r="EP48" s="119">
        <v>165</v>
      </c>
      <c r="EQ48" s="119"/>
      <c r="ER48" s="119"/>
      <c r="EX48" s="178">
        <v>813</v>
      </c>
      <c r="EY48" s="178">
        <v>864</v>
      </c>
      <c r="EZ48" s="178">
        <v>878</v>
      </c>
      <c r="FA48" s="271">
        <f t="shared" si="214"/>
        <v>813</v>
      </c>
      <c r="FB48" s="178">
        <f t="shared" si="215"/>
        <v>864</v>
      </c>
      <c r="FC48" s="178">
        <f t="shared" si="216"/>
        <v>878</v>
      </c>
      <c r="FD48" s="271">
        <f t="shared" si="217"/>
        <v>0</v>
      </c>
      <c r="FE48" s="178">
        <f t="shared" si="218"/>
        <v>0</v>
      </c>
      <c r="FF48" s="178">
        <f t="shared" si="219"/>
        <v>0</v>
      </c>
    </row>
    <row r="49" spans="1:162" x14ac:dyDescent="0.2">
      <c r="A49" s="62" t="s">
        <v>65</v>
      </c>
      <c r="B49" s="69"/>
      <c r="C49" s="136">
        <v>82</v>
      </c>
      <c r="D49" s="113">
        <f t="shared" si="207"/>
        <v>80.5</v>
      </c>
      <c r="E49" s="69">
        <v>79</v>
      </c>
      <c r="F49" s="69">
        <v>74</v>
      </c>
      <c r="G49" s="69">
        <v>58</v>
      </c>
      <c r="H49" s="69">
        <v>68</v>
      </c>
      <c r="I49" s="69">
        <v>65</v>
      </c>
      <c r="J49" s="69">
        <v>62</v>
      </c>
      <c r="K49" s="69">
        <v>65</v>
      </c>
      <c r="L49" s="69">
        <v>60</v>
      </c>
      <c r="M49" s="69">
        <v>74</v>
      </c>
      <c r="N49" s="69">
        <v>85</v>
      </c>
      <c r="O49" s="69">
        <v>80</v>
      </c>
      <c r="P49" s="69">
        <v>74</v>
      </c>
      <c r="Q49" s="69">
        <v>81</v>
      </c>
      <c r="R49" s="69">
        <v>89</v>
      </c>
      <c r="S49" s="69">
        <v>77</v>
      </c>
      <c r="T49" s="127">
        <v>45</v>
      </c>
      <c r="U49" s="142">
        <f t="shared" si="208"/>
        <v>53</v>
      </c>
      <c r="V49" s="119">
        <v>61</v>
      </c>
      <c r="W49" s="119">
        <v>59</v>
      </c>
      <c r="X49" s="119">
        <v>55</v>
      </c>
      <c r="Y49" s="119">
        <v>62</v>
      </c>
      <c r="Z49" s="119">
        <v>57</v>
      </c>
      <c r="AA49" s="119">
        <v>54</v>
      </c>
      <c r="AB49" s="119">
        <v>49</v>
      </c>
      <c r="AC49" s="119">
        <v>57</v>
      </c>
      <c r="AD49" s="119">
        <v>51</v>
      </c>
      <c r="AE49" s="119">
        <v>60</v>
      </c>
      <c r="AF49" s="119">
        <v>59</v>
      </c>
      <c r="AG49" s="119">
        <v>56</v>
      </c>
      <c r="AH49" s="119">
        <v>56</v>
      </c>
      <c r="AI49" s="119">
        <v>59</v>
      </c>
      <c r="AJ49" s="119">
        <v>60</v>
      </c>
      <c r="AK49" s="127"/>
      <c r="AL49" s="142">
        <f t="shared" si="209"/>
        <v>0</v>
      </c>
      <c r="AM49" s="119"/>
      <c r="AN49" s="119"/>
      <c r="AO49" s="119">
        <v>0</v>
      </c>
      <c r="AP49" s="119"/>
      <c r="AQ49" s="119"/>
      <c r="AR49" s="119"/>
      <c r="AS49" s="119"/>
      <c r="AT49" s="119"/>
      <c r="AU49" s="119"/>
      <c r="AV49" s="119"/>
      <c r="AW49" s="119">
        <v>0</v>
      </c>
      <c r="AX49" s="119">
        <v>0</v>
      </c>
      <c r="AY49" s="119"/>
      <c r="AZ49" s="119"/>
      <c r="BA49" s="119"/>
      <c r="BB49" s="127"/>
      <c r="BC49" s="142">
        <f t="shared" si="221"/>
        <v>0</v>
      </c>
      <c r="BD49" s="119"/>
      <c r="BE49" s="119"/>
      <c r="BF49" s="119">
        <v>0</v>
      </c>
      <c r="BG49" s="119"/>
      <c r="BH49" s="119"/>
      <c r="BI49" s="119"/>
      <c r="BJ49" s="119"/>
      <c r="BK49" s="119"/>
      <c r="BL49" s="119"/>
      <c r="BM49" s="119"/>
      <c r="BN49" s="119">
        <v>0</v>
      </c>
      <c r="BO49" s="119">
        <v>0</v>
      </c>
      <c r="BP49" s="119"/>
      <c r="BQ49" s="119"/>
      <c r="BR49" s="119"/>
      <c r="BS49" s="127"/>
      <c r="BT49" s="142">
        <f t="shared" si="210"/>
        <v>0</v>
      </c>
      <c r="BU49" s="119"/>
      <c r="BV49" s="119"/>
      <c r="BW49" s="119"/>
      <c r="BX49" s="119"/>
      <c r="BY49" s="119"/>
      <c r="BZ49" s="119"/>
      <c r="CA49" s="119"/>
      <c r="CB49" s="119"/>
      <c r="CC49" s="119"/>
      <c r="CD49" s="119"/>
      <c r="CE49" s="119">
        <v>0</v>
      </c>
      <c r="CF49" s="119">
        <v>0</v>
      </c>
      <c r="CG49" s="119"/>
      <c r="CH49" s="119"/>
      <c r="CI49" s="119"/>
      <c r="CJ49" s="127">
        <v>15</v>
      </c>
      <c r="CK49" s="142">
        <f t="shared" si="211"/>
        <v>31</v>
      </c>
      <c r="CL49" s="119">
        <v>47</v>
      </c>
      <c r="CM49" s="119">
        <v>58</v>
      </c>
      <c r="CN49" s="119">
        <v>65</v>
      </c>
      <c r="CO49" s="119">
        <v>61</v>
      </c>
      <c r="CP49" s="119">
        <v>58</v>
      </c>
      <c r="CQ49" s="119">
        <v>65</v>
      </c>
      <c r="CR49" s="119">
        <v>64</v>
      </c>
      <c r="CS49" s="119">
        <v>89</v>
      </c>
      <c r="CT49" s="119">
        <v>83</v>
      </c>
      <c r="CU49" s="119">
        <v>88</v>
      </c>
      <c r="CV49" s="119">
        <v>84</v>
      </c>
      <c r="CW49" s="119">
        <v>91</v>
      </c>
      <c r="CX49" s="119">
        <v>85</v>
      </c>
      <c r="CY49" s="119">
        <v>85</v>
      </c>
      <c r="CZ49" s="119">
        <v>82</v>
      </c>
      <c r="DA49" s="127"/>
      <c r="DB49" s="142">
        <f t="shared" si="212"/>
        <v>0</v>
      </c>
      <c r="DC49" s="119"/>
      <c r="DD49" s="119"/>
      <c r="DE49" s="119"/>
      <c r="DF49" s="119"/>
      <c r="DG49" s="119"/>
      <c r="DH49" s="119"/>
      <c r="DI49" s="119"/>
      <c r="DJ49" s="119"/>
      <c r="DK49" s="119"/>
      <c r="DL49" s="119"/>
      <c r="DM49" s="119">
        <v>0</v>
      </c>
      <c r="DN49" s="119">
        <v>0</v>
      </c>
      <c r="DO49" s="119"/>
      <c r="DP49" s="119"/>
      <c r="DQ49" s="119"/>
      <c r="DR49" s="127"/>
      <c r="DS49" s="142">
        <f t="shared" si="213"/>
        <v>0</v>
      </c>
      <c r="DT49" s="119"/>
      <c r="DU49" s="119"/>
      <c r="DV49" s="119"/>
      <c r="DW49" s="119"/>
      <c r="DX49" s="119"/>
      <c r="DY49" s="119"/>
      <c r="DZ49" s="119"/>
      <c r="EA49" s="119"/>
      <c r="EB49" s="119"/>
      <c r="EC49" s="119"/>
      <c r="ED49" s="119">
        <v>0</v>
      </c>
      <c r="EE49" s="119">
        <v>0</v>
      </c>
      <c r="EF49" s="119"/>
      <c r="EG49" s="119"/>
      <c r="EH49" s="119"/>
      <c r="EI49" s="127">
        <v>0</v>
      </c>
      <c r="EJ49" s="119">
        <v>0</v>
      </c>
      <c r="EK49" s="119">
        <v>0</v>
      </c>
      <c r="EL49" s="119">
        <v>29</v>
      </c>
      <c r="EM49" s="119">
        <v>90</v>
      </c>
      <c r="EN49" s="119">
        <v>95</v>
      </c>
      <c r="EO49" s="119">
        <v>96</v>
      </c>
      <c r="EP49" s="119">
        <v>93</v>
      </c>
      <c r="EQ49" s="119"/>
      <c r="ER49" s="119"/>
      <c r="EX49" s="178">
        <v>181</v>
      </c>
      <c r="EY49" s="178">
        <v>178</v>
      </c>
      <c r="EZ49" s="178">
        <v>206</v>
      </c>
      <c r="FA49" s="271">
        <f t="shared" si="214"/>
        <v>181</v>
      </c>
      <c r="FB49" s="178">
        <f t="shared" si="215"/>
        <v>178</v>
      </c>
      <c r="FC49" s="178">
        <f t="shared" si="216"/>
        <v>206</v>
      </c>
      <c r="FD49" s="271">
        <f t="shared" si="217"/>
        <v>0</v>
      </c>
      <c r="FE49" s="178">
        <f t="shared" si="218"/>
        <v>0</v>
      </c>
      <c r="FF49" s="178">
        <f t="shared" si="219"/>
        <v>0</v>
      </c>
    </row>
    <row r="50" spans="1:162" x14ac:dyDescent="0.2">
      <c r="A50" s="62" t="s">
        <v>72</v>
      </c>
      <c r="B50" s="69"/>
      <c r="C50" s="136">
        <v>1748</v>
      </c>
      <c r="D50" s="113">
        <f t="shared" si="207"/>
        <v>1657.5</v>
      </c>
      <c r="E50" s="69">
        <v>1567</v>
      </c>
      <c r="F50" s="69">
        <v>1656</v>
      </c>
      <c r="G50" s="69">
        <v>1605</v>
      </c>
      <c r="H50" s="69">
        <v>1490</v>
      </c>
      <c r="I50" s="69">
        <v>1396</v>
      </c>
      <c r="J50" s="69">
        <v>1459</v>
      </c>
      <c r="K50" s="69">
        <v>1586</v>
      </c>
      <c r="L50" s="69">
        <v>1590</v>
      </c>
      <c r="M50" s="69">
        <v>1514</v>
      </c>
      <c r="N50" s="69">
        <v>1420</v>
      </c>
      <c r="O50" s="69">
        <v>1495</v>
      </c>
      <c r="P50" s="69">
        <v>1295</v>
      </c>
      <c r="Q50" s="69">
        <v>1399</v>
      </c>
      <c r="R50" s="69">
        <v>1433</v>
      </c>
      <c r="S50" s="69">
        <v>1481</v>
      </c>
      <c r="T50" s="127">
        <v>780</v>
      </c>
      <c r="U50" s="142">
        <f t="shared" si="208"/>
        <v>779.5</v>
      </c>
      <c r="V50" s="119">
        <v>779</v>
      </c>
      <c r="W50" s="119">
        <v>733</v>
      </c>
      <c r="X50" s="119">
        <v>850</v>
      </c>
      <c r="Y50" s="119">
        <v>785</v>
      </c>
      <c r="Z50" s="119">
        <v>765</v>
      </c>
      <c r="AA50" s="119">
        <v>762</v>
      </c>
      <c r="AB50" s="119">
        <v>812</v>
      </c>
      <c r="AC50" s="119">
        <v>819</v>
      </c>
      <c r="AD50" s="119">
        <v>824</v>
      </c>
      <c r="AE50" s="119">
        <v>824</v>
      </c>
      <c r="AF50" s="119">
        <v>857</v>
      </c>
      <c r="AG50" s="119">
        <v>866</v>
      </c>
      <c r="AH50" s="119">
        <v>931</v>
      </c>
      <c r="AI50" s="119">
        <v>942</v>
      </c>
      <c r="AJ50" s="119">
        <v>949</v>
      </c>
      <c r="AK50" s="127">
        <v>148</v>
      </c>
      <c r="AL50" s="142">
        <f t="shared" si="209"/>
        <v>150.5</v>
      </c>
      <c r="AM50" s="119">
        <v>153</v>
      </c>
      <c r="AN50" s="119">
        <v>142</v>
      </c>
      <c r="AO50" s="119">
        <v>145</v>
      </c>
      <c r="AP50" s="119">
        <v>164</v>
      </c>
      <c r="AQ50" s="119">
        <v>160</v>
      </c>
      <c r="AR50" s="119">
        <v>175</v>
      </c>
      <c r="AS50" s="119">
        <v>173</v>
      </c>
      <c r="AT50" s="119">
        <v>170</v>
      </c>
      <c r="AU50" s="119">
        <v>158</v>
      </c>
      <c r="AV50" s="119">
        <v>172</v>
      </c>
      <c r="AW50" s="119">
        <v>181</v>
      </c>
      <c r="AX50" s="119">
        <v>173</v>
      </c>
      <c r="AY50" s="119">
        <v>186</v>
      </c>
      <c r="AZ50" s="119">
        <v>173</v>
      </c>
      <c r="BA50" s="119">
        <v>171</v>
      </c>
      <c r="BB50" s="127"/>
      <c r="BC50" s="142">
        <f t="shared" si="221"/>
        <v>0</v>
      </c>
      <c r="BD50" s="119"/>
      <c r="BE50" s="119"/>
      <c r="BF50" s="119"/>
      <c r="BG50" s="119"/>
      <c r="BH50" s="119"/>
      <c r="BI50" s="119">
        <v>0</v>
      </c>
      <c r="BJ50" s="119">
        <v>0</v>
      </c>
      <c r="BK50" s="119"/>
      <c r="BL50" s="119">
        <v>0</v>
      </c>
      <c r="BM50" s="119">
        <v>0</v>
      </c>
      <c r="BN50" s="119">
        <v>0</v>
      </c>
      <c r="BO50" s="119">
        <v>0</v>
      </c>
      <c r="BP50" s="119"/>
      <c r="BQ50" s="119"/>
      <c r="BR50" s="119"/>
      <c r="BS50" s="127">
        <v>80</v>
      </c>
      <c r="BT50" s="142">
        <f t="shared" si="210"/>
        <v>82.5</v>
      </c>
      <c r="BU50" s="119">
        <v>85</v>
      </c>
      <c r="BV50" s="119">
        <v>96</v>
      </c>
      <c r="BW50" s="119">
        <v>106</v>
      </c>
      <c r="BX50" s="119">
        <v>102</v>
      </c>
      <c r="BY50" s="119">
        <v>104</v>
      </c>
      <c r="BZ50" s="119">
        <v>102</v>
      </c>
      <c r="CA50" s="119">
        <v>97</v>
      </c>
      <c r="CB50" s="119">
        <v>104</v>
      </c>
      <c r="CC50" s="119">
        <v>104</v>
      </c>
      <c r="CD50" s="119">
        <v>106</v>
      </c>
      <c r="CE50" s="119">
        <v>103</v>
      </c>
      <c r="CF50" s="119">
        <v>110</v>
      </c>
      <c r="CG50" s="119">
        <v>109</v>
      </c>
      <c r="CH50" s="119">
        <v>113</v>
      </c>
      <c r="CI50" s="119">
        <v>113</v>
      </c>
      <c r="CJ50" s="127">
        <v>32</v>
      </c>
      <c r="CK50" s="142">
        <f t="shared" si="211"/>
        <v>21.5</v>
      </c>
      <c r="CL50" s="119">
        <v>11</v>
      </c>
      <c r="CM50" s="119">
        <v>17</v>
      </c>
      <c r="CN50" s="119">
        <v>78</v>
      </c>
      <c r="CO50" s="119">
        <v>162</v>
      </c>
      <c r="CP50" s="119">
        <v>189</v>
      </c>
      <c r="CQ50" s="119">
        <v>265</v>
      </c>
      <c r="CR50" s="119">
        <v>315</v>
      </c>
      <c r="CS50" s="119">
        <v>415</v>
      </c>
      <c r="CT50" s="119">
        <v>455</v>
      </c>
      <c r="CU50" s="119">
        <v>503</v>
      </c>
      <c r="CV50" s="119">
        <v>496</v>
      </c>
      <c r="CW50" s="119">
        <v>439</v>
      </c>
      <c r="CX50" s="119">
        <v>600</v>
      </c>
      <c r="CY50" s="119">
        <v>618</v>
      </c>
      <c r="CZ50" s="119">
        <v>608</v>
      </c>
      <c r="DA50" s="127">
        <v>59</v>
      </c>
      <c r="DB50" s="142">
        <f t="shared" si="212"/>
        <v>57</v>
      </c>
      <c r="DC50" s="119">
        <v>55</v>
      </c>
      <c r="DD50" s="119">
        <v>63</v>
      </c>
      <c r="DE50" s="119">
        <v>70</v>
      </c>
      <c r="DF50" s="119">
        <v>59</v>
      </c>
      <c r="DG50" s="119">
        <v>61</v>
      </c>
      <c r="DH50" s="119">
        <v>56</v>
      </c>
      <c r="DI50" s="119">
        <v>58</v>
      </c>
      <c r="DJ50" s="119">
        <v>62</v>
      </c>
      <c r="DK50" s="119">
        <v>57</v>
      </c>
      <c r="DL50" s="119">
        <v>62</v>
      </c>
      <c r="DM50" s="119">
        <v>68</v>
      </c>
      <c r="DN50" s="119">
        <v>62</v>
      </c>
      <c r="DO50" s="119">
        <v>62</v>
      </c>
      <c r="DP50" s="119">
        <v>60</v>
      </c>
      <c r="DQ50" s="119">
        <v>58</v>
      </c>
      <c r="DR50" s="127">
        <v>121</v>
      </c>
      <c r="DS50" s="142">
        <f t="shared" si="213"/>
        <v>121</v>
      </c>
      <c r="DT50" s="119">
        <v>121</v>
      </c>
      <c r="DU50" s="119">
        <v>123</v>
      </c>
      <c r="DV50" s="119">
        <v>130</v>
      </c>
      <c r="DW50" s="119">
        <v>133</v>
      </c>
      <c r="DX50" s="119">
        <v>135</v>
      </c>
      <c r="DY50" s="119">
        <v>135</v>
      </c>
      <c r="DZ50" s="119">
        <v>130</v>
      </c>
      <c r="EA50" s="119">
        <v>133</v>
      </c>
      <c r="EB50" s="119">
        <v>139</v>
      </c>
      <c r="EC50" s="119">
        <v>135</v>
      </c>
      <c r="ED50" s="119">
        <v>139</v>
      </c>
      <c r="EE50" s="119">
        <v>142</v>
      </c>
      <c r="EF50" s="119">
        <v>138</v>
      </c>
      <c r="EG50" s="119">
        <v>140</v>
      </c>
      <c r="EH50" s="119">
        <v>134</v>
      </c>
      <c r="EI50" s="127">
        <v>258</v>
      </c>
      <c r="EJ50" s="119">
        <v>227</v>
      </c>
      <c r="EK50" s="119">
        <v>227</v>
      </c>
      <c r="EL50" s="119">
        <v>265</v>
      </c>
      <c r="EM50" s="119">
        <v>455</v>
      </c>
      <c r="EN50" s="119">
        <v>606</v>
      </c>
      <c r="EO50" s="119">
        <v>554</v>
      </c>
      <c r="EP50" s="119">
        <v>559</v>
      </c>
      <c r="EQ50" s="119"/>
      <c r="ER50" s="119"/>
      <c r="EX50" s="178">
        <v>3212</v>
      </c>
      <c r="EY50" s="178">
        <v>3398</v>
      </c>
      <c r="EZ50" s="178">
        <v>3520</v>
      </c>
      <c r="FA50" s="271">
        <f t="shared" si="214"/>
        <v>2954</v>
      </c>
      <c r="FB50" s="178">
        <f t="shared" si="215"/>
        <v>3171</v>
      </c>
      <c r="FC50" s="178">
        <f t="shared" si="216"/>
        <v>3293</v>
      </c>
      <c r="FD50" s="271">
        <f t="shared" si="217"/>
        <v>258</v>
      </c>
      <c r="FE50" s="178">
        <f t="shared" si="218"/>
        <v>227</v>
      </c>
      <c r="FF50" s="178">
        <f t="shared" si="219"/>
        <v>227</v>
      </c>
    </row>
    <row r="51" spans="1:162" x14ac:dyDescent="0.2">
      <c r="A51" s="62" t="s">
        <v>76</v>
      </c>
      <c r="B51" s="69"/>
      <c r="C51" s="136">
        <v>72</v>
      </c>
      <c r="D51" s="113">
        <f t="shared" si="207"/>
        <v>68</v>
      </c>
      <c r="E51" s="69">
        <v>64</v>
      </c>
      <c r="F51" s="69">
        <v>75</v>
      </c>
      <c r="G51" s="69">
        <v>63</v>
      </c>
      <c r="H51" s="69">
        <v>80</v>
      </c>
      <c r="I51" s="69">
        <v>58</v>
      </c>
      <c r="J51" s="69">
        <v>77</v>
      </c>
      <c r="K51" s="69">
        <v>84</v>
      </c>
      <c r="L51" s="69">
        <v>85</v>
      </c>
      <c r="M51" s="69">
        <v>73</v>
      </c>
      <c r="N51" s="69">
        <v>87</v>
      </c>
      <c r="O51" s="69">
        <v>73</v>
      </c>
      <c r="P51" s="69">
        <v>63</v>
      </c>
      <c r="Q51" s="69">
        <v>55</v>
      </c>
      <c r="R51" s="69">
        <v>77</v>
      </c>
      <c r="S51" s="69">
        <v>61</v>
      </c>
      <c r="T51" s="127">
        <v>40</v>
      </c>
      <c r="U51" s="142">
        <f t="shared" si="208"/>
        <v>45</v>
      </c>
      <c r="V51" s="119">
        <v>50</v>
      </c>
      <c r="W51" s="119">
        <v>47</v>
      </c>
      <c r="X51" s="119">
        <v>50</v>
      </c>
      <c r="Y51" s="119">
        <v>48</v>
      </c>
      <c r="Z51" s="119">
        <v>48</v>
      </c>
      <c r="AA51" s="119">
        <v>49</v>
      </c>
      <c r="AB51" s="119">
        <v>48</v>
      </c>
      <c r="AC51" s="119">
        <v>51</v>
      </c>
      <c r="AD51" s="119">
        <v>48</v>
      </c>
      <c r="AE51" s="119">
        <v>53</v>
      </c>
      <c r="AF51" s="119">
        <v>47</v>
      </c>
      <c r="AG51" s="119">
        <v>46</v>
      </c>
      <c r="AH51" s="119">
        <v>50</v>
      </c>
      <c r="AI51" s="119">
        <v>51</v>
      </c>
      <c r="AJ51" s="119">
        <v>51</v>
      </c>
      <c r="AK51" s="127"/>
      <c r="AL51" s="142">
        <f t="shared" si="209"/>
        <v>0</v>
      </c>
      <c r="AM51" s="119"/>
      <c r="AN51" s="119"/>
      <c r="AO51" s="119">
        <v>0</v>
      </c>
      <c r="AP51" s="119"/>
      <c r="AQ51" s="119"/>
      <c r="AR51" s="119"/>
      <c r="AS51" s="119"/>
      <c r="AT51" s="119"/>
      <c r="AU51" s="119"/>
      <c r="AV51" s="119"/>
      <c r="AW51" s="119">
        <v>0</v>
      </c>
      <c r="AX51" s="119">
        <v>0</v>
      </c>
      <c r="AY51" s="119"/>
      <c r="AZ51" s="119"/>
      <c r="BA51" s="119"/>
      <c r="BB51" s="127"/>
      <c r="BC51" s="142">
        <f t="shared" si="221"/>
        <v>0</v>
      </c>
      <c r="BD51" s="119"/>
      <c r="BE51" s="119"/>
      <c r="BF51" s="119"/>
      <c r="BG51" s="119"/>
      <c r="BH51" s="119"/>
      <c r="BI51" s="119"/>
      <c r="BJ51" s="119"/>
      <c r="BK51" s="119"/>
      <c r="BL51" s="119"/>
      <c r="BM51" s="119"/>
      <c r="BN51" s="119">
        <v>0</v>
      </c>
      <c r="BO51" s="119">
        <v>0</v>
      </c>
      <c r="BP51" s="119"/>
      <c r="BQ51" s="119"/>
      <c r="BR51" s="119"/>
      <c r="BS51" s="127"/>
      <c r="BT51" s="142">
        <f t="shared" si="210"/>
        <v>0</v>
      </c>
      <c r="BU51" s="119"/>
      <c r="BV51" s="119"/>
      <c r="BW51" s="119"/>
      <c r="BX51" s="119"/>
      <c r="BY51" s="119"/>
      <c r="BZ51" s="119"/>
      <c r="CA51" s="119"/>
      <c r="CB51" s="119"/>
      <c r="CC51" s="119"/>
      <c r="CD51" s="119"/>
      <c r="CE51" s="119">
        <v>0</v>
      </c>
      <c r="CF51" s="119">
        <v>0</v>
      </c>
      <c r="CG51" s="119"/>
      <c r="CH51" s="119"/>
      <c r="CI51" s="119"/>
      <c r="CJ51" s="127"/>
      <c r="CK51" s="142">
        <f t="shared" si="211"/>
        <v>5</v>
      </c>
      <c r="CL51" s="119">
        <v>10</v>
      </c>
      <c r="CM51" s="119">
        <v>7</v>
      </c>
      <c r="CN51" s="119">
        <v>55</v>
      </c>
      <c r="CO51" s="119">
        <v>43</v>
      </c>
      <c r="CP51" s="119">
        <v>46</v>
      </c>
      <c r="CQ51" s="119">
        <v>59</v>
      </c>
      <c r="CR51" s="119">
        <v>57</v>
      </c>
      <c r="CS51" s="119">
        <v>59</v>
      </c>
      <c r="CT51" s="119">
        <v>54</v>
      </c>
      <c r="CU51" s="119">
        <v>62</v>
      </c>
      <c r="CV51" s="119">
        <v>60</v>
      </c>
      <c r="CW51" s="119">
        <v>70</v>
      </c>
      <c r="CX51" s="119">
        <v>66</v>
      </c>
      <c r="CY51" s="119">
        <v>69</v>
      </c>
      <c r="CZ51" s="119">
        <v>68</v>
      </c>
      <c r="DA51" s="127"/>
      <c r="DB51" s="142">
        <f t="shared" si="212"/>
        <v>0</v>
      </c>
      <c r="DC51" s="119"/>
      <c r="DD51" s="119"/>
      <c r="DE51" s="119"/>
      <c r="DF51" s="119"/>
      <c r="DG51" s="119"/>
      <c r="DH51" s="119"/>
      <c r="DI51" s="119"/>
      <c r="DJ51" s="119"/>
      <c r="DK51" s="119"/>
      <c r="DL51" s="119"/>
      <c r="DM51" s="119">
        <v>0</v>
      </c>
      <c r="DN51" s="119">
        <v>0</v>
      </c>
      <c r="DO51" s="119"/>
      <c r="DP51" s="119"/>
      <c r="DQ51" s="119"/>
      <c r="DR51" s="127"/>
      <c r="DS51" s="142">
        <f t="shared" si="213"/>
        <v>0</v>
      </c>
      <c r="DT51" s="119"/>
      <c r="DU51" s="119"/>
      <c r="DV51" s="119"/>
      <c r="DW51" s="119"/>
      <c r="DX51" s="119"/>
      <c r="DY51" s="119"/>
      <c r="DZ51" s="119"/>
      <c r="EA51" s="119"/>
      <c r="EB51" s="119"/>
      <c r="EC51" s="119"/>
      <c r="ED51" s="119">
        <v>0</v>
      </c>
      <c r="EE51" s="119">
        <v>0</v>
      </c>
      <c r="EF51" s="119"/>
      <c r="EG51" s="119"/>
      <c r="EH51" s="119"/>
      <c r="EI51" s="127">
        <v>19</v>
      </c>
      <c r="EJ51" s="119">
        <v>21</v>
      </c>
      <c r="EK51" s="119">
        <v>15</v>
      </c>
      <c r="EL51" s="119">
        <v>0</v>
      </c>
      <c r="EM51" s="119">
        <v>29</v>
      </c>
      <c r="EN51" s="119">
        <v>38</v>
      </c>
      <c r="EO51" s="119">
        <v>43</v>
      </c>
      <c r="EP51" s="119">
        <v>43</v>
      </c>
      <c r="EQ51" s="119"/>
      <c r="ER51" s="119"/>
      <c r="EX51" s="178">
        <v>204</v>
      </c>
      <c r="EY51" s="178">
        <v>210</v>
      </c>
      <c r="EZ51" s="178">
        <v>210</v>
      </c>
      <c r="FA51" s="271">
        <f t="shared" si="214"/>
        <v>185</v>
      </c>
      <c r="FB51" s="178">
        <f t="shared" si="215"/>
        <v>189</v>
      </c>
      <c r="FC51" s="178">
        <f t="shared" si="216"/>
        <v>195</v>
      </c>
      <c r="FD51" s="271">
        <f t="shared" si="217"/>
        <v>19</v>
      </c>
      <c r="FE51" s="178">
        <f t="shared" si="218"/>
        <v>21</v>
      </c>
      <c r="FF51" s="178">
        <f t="shared" si="219"/>
        <v>15</v>
      </c>
    </row>
    <row r="52" spans="1:162" x14ac:dyDescent="0.2">
      <c r="A52" s="74" t="s">
        <v>80</v>
      </c>
      <c r="B52" s="71"/>
      <c r="C52" s="137">
        <v>434</v>
      </c>
      <c r="D52" s="114">
        <f t="shared" si="207"/>
        <v>448.5</v>
      </c>
      <c r="E52" s="71">
        <v>463</v>
      </c>
      <c r="F52" s="71">
        <v>440</v>
      </c>
      <c r="G52" s="71">
        <v>427</v>
      </c>
      <c r="H52" s="71">
        <v>401</v>
      </c>
      <c r="I52" s="71">
        <v>488</v>
      </c>
      <c r="J52" s="71">
        <v>404</v>
      </c>
      <c r="K52" s="71">
        <v>487</v>
      </c>
      <c r="L52" s="71">
        <v>527</v>
      </c>
      <c r="M52" s="71">
        <v>480</v>
      </c>
      <c r="N52" s="71">
        <v>480</v>
      </c>
      <c r="O52" s="71">
        <v>482</v>
      </c>
      <c r="P52" s="71">
        <v>492</v>
      </c>
      <c r="Q52" s="71">
        <v>480</v>
      </c>
      <c r="R52" s="71">
        <v>506</v>
      </c>
      <c r="S52" s="71">
        <v>489</v>
      </c>
      <c r="T52" s="128">
        <v>359</v>
      </c>
      <c r="U52" s="143">
        <f t="shared" si="208"/>
        <v>342</v>
      </c>
      <c r="V52" s="120">
        <v>325</v>
      </c>
      <c r="W52" s="120">
        <v>305</v>
      </c>
      <c r="X52" s="120">
        <v>371</v>
      </c>
      <c r="Y52" s="120">
        <v>341</v>
      </c>
      <c r="Z52" s="120">
        <v>346</v>
      </c>
      <c r="AA52" s="120">
        <v>322</v>
      </c>
      <c r="AB52" s="120">
        <v>339</v>
      </c>
      <c r="AC52" s="120">
        <v>331</v>
      </c>
      <c r="AD52" s="120">
        <v>348</v>
      </c>
      <c r="AE52" s="120">
        <v>321</v>
      </c>
      <c r="AF52" s="120">
        <v>373</v>
      </c>
      <c r="AG52" s="120">
        <v>337</v>
      </c>
      <c r="AH52" s="120">
        <v>356</v>
      </c>
      <c r="AI52" s="120">
        <v>352</v>
      </c>
      <c r="AJ52" s="120">
        <v>344</v>
      </c>
      <c r="AK52" s="128">
        <v>67</v>
      </c>
      <c r="AL52" s="143">
        <f t="shared" si="209"/>
        <v>71</v>
      </c>
      <c r="AM52" s="120">
        <v>75</v>
      </c>
      <c r="AN52" s="120">
        <v>69</v>
      </c>
      <c r="AO52" s="120">
        <v>65</v>
      </c>
      <c r="AP52" s="120">
        <v>74</v>
      </c>
      <c r="AQ52" s="120">
        <v>77</v>
      </c>
      <c r="AR52" s="120">
        <v>72</v>
      </c>
      <c r="AS52" s="120">
        <v>75</v>
      </c>
      <c r="AT52" s="120">
        <v>77</v>
      </c>
      <c r="AU52" s="120">
        <v>76</v>
      </c>
      <c r="AV52" s="120">
        <v>79</v>
      </c>
      <c r="AW52" s="120">
        <v>82</v>
      </c>
      <c r="AX52" s="120">
        <v>75</v>
      </c>
      <c r="AY52" s="120">
        <v>84</v>
      </c>
      <c r="AZ52" s="120">
        <v>75</v>
      </c>
      <c r="BA52" s="120">
        <v>78</v>
      </c>
      <c r="BB52" s="128"/>
      <c r="BC52" s="143">
        <f t="shared" si="221"/>
        <v>0</v>
      </c>
      <c r="BD52" s="120"/>
      <c r="BE52" s="120"/>
      <c r="BF52" s="120"/>
      <c r="BG52" s="120"/>
      <c r="BH52" s="120"/>
      <c r="BI52" s="120"/>
      <c r="BJ52" s="120"/>
      <c r="BK52" s="120"/>
      <c r="BL52" s="120"/>
      <c r="BM52" s="120"/>
      <c r="BN52" s="120">
        <v>0</v>
      </c>
      <c r="BO52" s="120">
        <v>0</v>
      </c>
      <c r="BP52" s="120"/>
      <c r="BQ52" s="120"/>
      <c r="BR52" s="120"/>
      <c r="BS52" s="128"/>
      <c r="BT52" s="143">
        <f t="shared" si="210"/>
        <v>0</v>
      </c>
      <c r="BU52" s="120"/>
      <c r="BV52" s="120"/>
      <c r="BW52" s="120"/>
      <c r="BX52" s="120"/>
      <c r="BY52" s="120"/>
      <c r="BZ52" s="120"/>
      <c r="CA52" s="120"/>
      <c r="CB52" s="120"/>
      <c r="CC52" s="120"/>
      <c r="CD52" s="120"/>
      <c r="CE52" s="120">
        <v>0</v>
      </c>
      <c r="CF52" s="120">
        <v>0</v>
      </c>
      <c r="CG52" s="120"/>
      <c r="CH52" s="120"/>
      <c r="CI52" s="120"/>
      <c r="CJ52" s="128">
        <v>7</v>
      </c>
      <c r="CK52" s="143">
        <f t="shared" si="211"/>
        <v>8</v>
      </c>
      <c r="CL52" s="120">
        <v>9</v>
      </c>
      <c r="CM52" s="120">
        <v>19</v>
      </c>
      <c r="CN52" s="120">
        <v>11</v>
      </c>
      <c r="CO52" s="120">
        <v>41</v>
      </c>
      <c r="CP52" s="120">
        <v>113</v>
      </c>
      <c r="CQ52" s="120">
        <v>139</v>
      </c>
      <c r="CR52" s="120">
        <v>126</v>
      </c>
      <c r="CS52" s="120">
        <v>121</v>
      </c>
      <c r="CT52" s="120">
        <v>139</v>
      </c>
      <c r="CU52" s="120">
        <v>135</v>
      </c>
      <c r="CV52" s="120">
        <v>122</v>
      </c>
      <c r="CW52" s="120">
        <v>123</v>
      </c>
      <c r="CX52" s="120">
        <v>128</v>
      </c>
      <c r="CY52" s="120">
        <v>134</v>
      </c>
      <c r="CZ52" s="120">
        <v>127</v>
      </c>
      <c r="DA52" s="128"/>
      <c r="DB52" s="143">
        <f t="shared" si="212"/>
        <v>0</v>
      </c>
      <c r="DC52" s="120"/>
      <c r="DD52" s="120"/>
      <c r="DE52" s="120"/>
      <c r="DF52" s="120"/>
      <c r="DG52" s="120"/>
      <c r="DH52" s="120"/>
      <c r="DI52" s="120"/>
      <c r="DJ52" s="120"/>
      <c r="DK52" s="120"/>
      <c r="DL52" s="120"/>
      <c r="DM52" s="120">
        <v>0</v>
      </c>
      <c r="DN52" s="120">
        <v>0</v>
      </c>
      <c r="DO52" s="120"/>
      <c r="DP52" s="120"/>
      <c r="DQ52" s="120"/>
      <c r="DR52" s="128">
        <v>74</v>
      </c>
      <c r="DS52" s="143">
        <f t="shared" si="213"/>
        <v>75</v>
      </c>
      <c r="DT52" s="120">
        <v>76</v>
      </c>
      <c r="DU52" s="120">
        <v>73</v>
      </c>
      <c r="DV52" s="120">
        <v>78</v>
      </c>
      <c r="DW52" s="120">
        <v>74</v>
      </c>
      <c r="DX52" s="120">
        <v>77</v>
      </c>
      <c r="DY52" s="120">
        <v>80</v>
      </c>
      <c r="DZ52" s="120">
        <v>74</v>
      </c>
      <c r="EA52" s="120">
        <v>69</v>
      </c>
      <c r="EB52" s="120">
        <v>83</v>
      </c>
      <c r="EC52" s="120">
        <v>79</v>
      </c>
      <c r="ED52" s="120">
        <v>69</v>
      </c>
      <c r="EE52" s="120">
        <v>72</v>
      </c>
      <c r="EF52" s="120">
        <v>84</v>
      </c>
      <c r="EG52" s="120">
        <v>76</v>
      </c>
      <c r="EH52" s="120">
        <v>78</v>
      </c>
      <c r="EI52" s="128">
        <v>19</v>
      </c>
      <c r="EJ52" s="120">
        <v>26</v>
      </c>
      <c r="EK52" s="120">
        <v>19</v>
      </c>
      <c r="EL52" s="120">
        <v>213</v>
      </c>
      <c r="EM52" s="120">
        <v>266</v>
      </c>
      <c r="EN52" s="119">
        <v>251</v>
      </c>
      <c r="EO52" s="119">
        <v>307</v>
      </c>
      <c r="EP52" s="119">
        <v>293</v>
      </c>
      <c r="EQ52" s="119"/>
      <c r="ER52" s="119"/>
      <c r="EX52" s="178">
        <v>1036</v>
      </c>
      <c r="EY52" s="178">
        <v>1127</v>
      </c>
      <c r="EZ52" s="178">
        <v>1144</v>
      </c>
      <c r="FA52" s="271">
        <f t="shared" si="214"/>
        <v>1017</v>
      </c>
      <c r="FB52" s="178">
        <f t="shared" si="215"/>
        <v>1101</v>
      </c>
      <c r="FC52" s="178">
        <f t="shared" si="216"/>
        <v>1125</v>
      </c>
      <c r="FD52" s="271">
        <f t="shared" si="217"/>
        <v>19</v>
      </c>
      <c r="FE52" s="178">
        <f t="shared" si="218"/>
        <v>26</v>
      </c>
      <c r="FF52" s="178">
        <f t="shared" si="219"/>
        <v>19</v>
      </c>
    </row>
    <row r="53" spans="1:162" x14ac:dyDescent="0.2">
      <c r="A53" s="72" t="s">
        <v>139</v>
      </c>
      <c r="B53" s="66">
        <f>SUM(B55:B63)</f>
        <v>0</v>
      </c>
      <c r="C53" s="134">
        <f t="shared" ref="C53:CD53" si="222">SUM(C55:C63)</f>
        <v>10209</v>
      </c>
      <c r="D53" s="66">
        <f t="shared" si="222"/>
        <v>10211.5</v>
      </c>
      <c r="E53" s="66">
        <f t="shared" si="222"/>
        <v>10214</v>
      </c>
      <c r="F53" s="66">
        <f t="shared" si="222"/>
        <v>8795</v>
      </c>
      <c r="G53" s="66">
        <f t="shared" si="222"/>
        <v>10302</v>
      </c>
      <c r="H53" s="66">
        <f t="shared" si="222"/>
        <v>9991</v>
      </c>
      <c r="I53" s="66">
        <f t="shared" si="222"/>
        <v>10082</v>
      </c>
      <c r="J53" s="66">
        <f t="shared" si="222"/>
        <v>10088</v>
      </c>
      <c r="K53" s="66">
        <f t="shared" si="222"/>
        <v>11087</v>
      </c>
      <c r="L53" s="66">
        <f t="shared" si="222"/>
        <v>10995</v>
      </c>
      <c r="M53" s="66">
        <f t="shared" si="222"/>
        <v>10725</v>
      </c>
      <c r="N53" s="66">
        <f t="shared" si="222"/>
        <v>10569</v>
      </c>
      <c r="O53" s="66">
        <f t="shared" si="222"/>
        <v>10895</v>
      </c>
      <c r="P53" s="66">
        <f t="shared" ref="P53:R53" si="223">SUM(P55:P63)</f>
        <v>10864</v>
      </c>
      <c r="Q53" s="66">
        <f t="shared" si="223"/>
        <v>10813</v>
      </c>
      <c r="R53" s="66">
        <f t="shared" si="223"/>
        <v>11289</v>
      </c>
      <c r="S53" s="66">
        <f t="shared" ref="S53" si="224">SUM(S55:S63)</f>
        <v>11243</v>
      </c>
      <c r="T53" s="125">
        <f t="shared" si="222"/>
        <v>3949</v>
      </c>
      <c r="U53" s="117">
        <f t="shared" si="222"/>
        <v>3973</v>
      </c>
      <c r="V53" s="117">
        <f t="shared" si="222"/>
        <v>3997</v>
      </c>
      <c r="W53" s="117">
        <f t="shared" si="222"/>
        <v>3994</v>
      </c>
      <c r="X53" s="117">
        <f t="shared" si="222"/>
        <v>3971</v>
      </c>
      <c r="Y53" s="117">
        <f t="shared" si="222"/>
        <v>4016</v>
      </c>
      <c r="Z53" s="117">
        <f t="shared" si="222"/>
        <v>4002</v>
      </c>
      <c r="AA53" s="117">
        <f t="shared" si="222"/>
        <v>4065</v>
      </c>
      <c r="AB53" s="117">
        <f t="shared" si="222"/>
        <v>4032</v>
      </c>
      <c r="AC53" s="117">
        <f t="shared" si="222"/>
        <v>4053</v>
      </c>
      <c r="AD53" s="117">
        <f t="shared" si="222"/>
        <v>4004</v>
      </c>
      <c r="AE53" s="117">
        <f t="shared" si="222"/>
        <v>3998</v>
      </c>
      <c r="AF53" s="117">
        <f t="shared" si="222"/>
        <v>4155</v>
      </c>
      <c r="AG53" s="117">
        <f t="shared" ref="AG53:AH53" si="225">SUM(AG55:AG63)</f>
        <v>4180</v>
      </c>
      <c r="AH53" s="117">
        <f t="shared" si="225"/>
        <v>4287</v>
      </c>
      <c r="AI53" s="117">
        <f>SUM(AI55:AI63)</f>
        <v>4287</v>
      </c>
      <c r="AJ53" s="117">
        <f>SUM(AJ55:AJ63)</f>
        <v>4212</v>
      </c>
      <c r="AK53" s="125">
        <f t="shared" si="222"/>
        <v>952</v>
      </c>
      <c r="AL53" s="117">
        <f t="shared" si="222"/>
        <v>1073.5</v>
      </c>
      <c r="AM53" s="117">
        <f t="shared" si="222"/>
        <v>1195</v>
      </c>
      <c r="AN53" s="117">
        <f t="shared" si="222"/>
        <v>1085</v>
      </c>
      <c r="AO53" s="117">
        <f t="shared" si="222"/>
        <v>1148</v>
      </c>
      <c r="AP53" s="117">
        <f t="shared" si="222"/>
        <v>1307</v>
      </c>
      <c r="AQ53" s="117">
        <f t="shared" si="222"/>
        <v>1201</v>
      </c>
      <c r="AR53" s="117">
        <f t="shared" si="222"/>
        <v>1361</v>
      </c>
      <c r="AS53" s="117">
        <f t="shared" si="222"/>
        <v>1355</v>
      </c>
      <c r="AT53" s="117">
        <f t="shared" si="222"/>
        <v>1270</v>
      </c>
      <c r="AU53" s="117">
        <f t="shared" si="222"/>
        <v>1322</v>
      </c>
      <c r="AV53" s="117">
        <f t="shared" si="222"/>
        <v>1358</v>
      </c>
      <c r="AW53" s="117">
        <f t="shared" si="222"/>
        <v>1391</v>
      </c>
      <c r="AX53" s="117">
        <f t="shared" ref="AX53:AY53" si="226">SUM(AX55:AX63)</f>
        <v>1503</v>
      </c>
      <c r="AY53" s="117">
        <f t="shared" si="226"/>
        <v>1402</v>
      </c>
      <c r="AZ53" s="117">
        <f t="shared" ref="AZ53:BA53" si="227">SUM(AZ55:AZ63)</f>
        <v>1485</v>
      </c>
      <c r="BA53" s="117">
        <f t="shared" si="227"/>
        <v>1377</v>
      </c>
      <c r="BB53" s="125">
        <f t="shared" si="222"/>
        <v>208</v>
      </c>
      <c r="BC53" s="117">
        <f t="shared" si="222"/>
        <v>234</v>
      </c>
      <c r="BD53" s="117">
        <f t="shared" si="222"/>
        <v>260</v>
      </c>
      <c r="BE53" s="117">
        <f t="shared" si="222"/>
        <v>222.8</v>
      </c>
      <c r="BF53" s="117">
        <f t="shared" si="222"/>
        <v>281</v>
      </c>
      <c r="BG53" s="117">
        <f t="shared" si="222"/>
        <v>287</v>
      </c>
      <c r="BH53" s="117">
        <f t="shared" si="222"/>
        <v>282</v>
      </c>
      <c r="BI53" s="117">
        <f t="shared" si="222"/>
        <v>230</v>
      </c>
      <c r="BJ53" s="117">
        <f t="shared" si="222"/>
        <v>243</v>
      </c>
      <c r="BK53" s="117">
        <f t="shared" si="222"/>
        <v>242</v>
      </c>
      <c r="BL53" s="117">
        <f t="shared" si="222"/>
        <v>201</v>
      </c>
      <c r="BM53" s="117">
        <f t="shared" si="222"/>
        <v>202</v>
      </c>
      <c r="BN53" s="117">
        <f t="shared" si="222"/>
        <v>221</v>
      </c>
      <c r="BO53" s="117">
        <f t="shared" ref="BO53:BP53" si="228">SUM(BO55:BO63)</f>
        <v>222</v>
      </c>
      <c r="BP53" s="117">
        <f t="shared" si="228"/>
        <v>231</v>
      </c>
      <c r="BQ53" s="117">
        <f t="shared" ref="BQ53:BR53" si="229">SUM(BQ55:BQ63)</f>
        <v>235</v>
      </c>
      <c r="BR53" s="117">
        <f t="shared" si="229"/>
        <v>208</v>
      </c>
      <c r="BS53" s="125">
        <f t="shared" si="222"/>
        <v>447</v>
      </c>
      <c r="BT53" s="117">
        <f t="shared" si="222"/>
        <v>496.5</v>
      </c>
      <c r="BU53" s="117">
        <f t="shared" si="222"/>
        <v>546</v>
      </c>
      <c r="BV53" s="117">
        <f t="shared" si="222"/>
        <v>564</v>
      </c>
      <c r="BW53" s="117">
        <f t="shared" si="222"/>
        <v>652</v>
      </c>
      <c r="BX53" s="117">
        <f t="shared" si="222"/>
        <v>759</v>
      </c>
      <c r="BY53" s="117">
        <f t="shared" si="222"/>
        <v>874</v>
      </c>
      <c r="BZ53" s="117">
        <f t="shared" si="222"/>
        <v>982</v>
      </c>
      <c r="CA53" s="117">
        <f t="shared" si="222"/>
        <v>991</v>
      </c>
      <c r="CB53" s="117">
        <f t="shared" si="222"/>
        <v>977</v>
      </c>
      <c r="CC53" s="117">
        <f t="shared" si="222"/>
        <v>1053</v>
      </c>
      <c r="CD53" s="117">
        <f t="shared" si="222"/>
        <v>1250</v>
      </c>
      <c r="CE53" s="117">
        <f t="shared" ref="CE53:ED53" si="230">SUM(CE55:CE63)</f>
        <v>1522</v>
      </c>
      <c r="CF53" s="117">
        <f t="shared" ref="CF53:CG53" si="231">SUM(CF55:CF63)</f>
        <v>1393</v>
      </c>
      <c r="CG53" s="117">
        <f t="shared" si="231"/>
        <v>1330</v>
      </c>
      <c r="CH53" s="117">
        <f t="shared" ref="CH53:CI53" si="232">SUM(CH55:CH63)</f>
        <v>1373</v>
      </c>
      <c r="CI53" s="117">
        <f t="shared" si="232"/>
        <v>1361</v>
      </c>
      <c r="CJ53" s="125">
        <f t="shared" si="230"/>
        <v>79</v>
      </c>
      <c r="CK53" s="117">
        <f t="shared" si="230"/>
        <v>88</v>
      </c>
      <c r="CL53" s="117">
        <f t="shared" si="230"/>
        <v>97</v>
      </c>
      <c r="CM53" s="117">
        <f t="shared" si="230"/>
        <v>215</v>
      </c>
      <c r="CN53" s="117">
        <f t="shared" si="230"/>
        <v>298</v>
      </c>
      <c r="CO53" s="117">
        <f t="shared" si="230"/>
        <v>814</v>
      </c>
      <c r="CP53" s="117">
        <f t="shared" si="230"/>
        <v>1630</v>
      </c>
      <c r="CQ53" s="117">
        <f t="shared" si="230"/>
        <v>2009</v>
      </c>
      <c r="CR53" s="117">
        <f t="shared" si="230"/>
        <v>2017</v>
      </c>
      <c r="CS53" s="117">
        <f t="shared" si="230"/>
        <v>2045</v>
      </c>
      <c r="CT53" s="117">
        <f t="shared" si="230"/>
        <v>2307</v>
      </c>
      <c r="CU53" s="117">
        <f t="shared" si="230"/>
        <v>2577</v>
      </c>
      <c r="CV53" s="117">
        <f t="shared" si="230"/>
        <v>2643</v>
      </c>
      <c r="CW53" s="117">
        <f t="shared" ref="CW53:CX53" si="233">SUM(CW55:CW63)</f>
        <v>2690</v>
      </c>
      <c r="CX53" s="117">
        <f t="shared" si="233"/>
        <v>2695</v>
      </c>
      <c r="CY53" s="117">
        <f t="shared" ref="CY53:CZ53" si="234">SUM(CY55:CY63)</f>
        <v>3036</v>
      </c>
      <c r="CZ53" s="117">
        <f t="shared" si="234"/>
        <v>3234</v>
      </c>
      <c r="DA53" s="125">
        <f t="shared" si="230"/>
        <v>308</v>
      </c>
      <c r="DB53" s="117">
        <f t="shared" si="230"/>
        <v>310.5</v>
      </c>
      <c r="DC53" s="117">
        <f t="shared" si="230"/>
        <v>313</v>
      </c>
      <c r="DD53" s="117">
        <f t="shared" si="230"/>
        <v>299</v>
      </c>
      <c r="DE53" s="117">
        <f t="shared" si="230"/>
        <v>299</v>
      </c>
      <c r="DF53" s="117">
        <f t="shared" si="230"/>
        <v>331</v>
      </c>
      <c r="DG53" s="117">
        <f t="shared" si="230"/>
        <v>327</v>
      </c>
      <c r="DH53" s="117">
        <f t="shared" si="230"/>
        <v>312</v>
      </c>
      <c r="DI53" s="117">
        <f t="shared" si="230"/>
        <v>331</v>
      </c>
      <c r="DJ53" s="117">
        <f t="shared" si="230"/>
        <v>287</v>
      </c>
      <c r="DK53" s="117">
        <f t="shared" si="230"/>
        <v>328</v>
      </c>
      <c r="DL53" s="117">
        <f t="shared" si="230"/>
        <v>343</v>
      </c>
      <c r="DM53" s="117">
        <f t="shared" si="230"/>
        <v>336</v>
      </c>
      <c r="DN53" s="117">
        <f t="shared" ref="DN53:DO53" si="235">SUM(DN55:DN63)</f>
        <v>346</v>
      </c>
      <c r="DO53" s="117">
        <f t="shared" si="235"/>
        <v>331</v>
      </c>
      <c r="DP53" s="117">
        <f t="shared" ref="DP53:DQ53" si="236">SUM(DP55:DP63)</f>
        <v>331</v>
      </c>
      <c r="DQ53" s="117">
        <f t="shared" si="236"/>
        <v>358</v>
      </c>
      <c r="DR53" s="125">
        <f t="shared" si="230"/>
        <v>251</v>
      </c>
      <c r="DS53" s="117">
        <f t="shared" si="230"/>
        <v>248.5</v>
      </c>
      <c r="DT53" s="117">
        <f t="shared" si="230"/>
        <v>246</v>
      </c>
      <c r="DU53" s="117">
        <f t="shared" si="230"/>
        <v>256</v>
      </c>
      <c r="DV53" s="117">
        <f t="shared" si="230"/>
        <v>247</v>
      </c>
      <c r="DW53" s="117">
        <f t="shared" si="230"/>
        <v>248</v>
      </c>
      <c r="DX53" s="117">
        <f t="shared" si="230"/>
        <v>275</v>
      </c>
      <c r="DY53" s="117">
        <f t="shared" si="230"/>
        <v>264</v>
      </c>
      <c r="DZ53" s="117">
        <f t="shared" si="230"/>
        <v>268</v>
      </c>
      <c r="EA53" s="117">
        <f t="shared" si="230"/>
        <v>272</v>
      </c>
      <c r="EB53" s="117">
        <f t="shared" si="230"/>
        <v>264</v>
      </c>
      <c r="EC53" s="117">
        <f t="shared" si="230"/>
        <v>262</v>
      </c>
      <c r="ED53" s="117">
        <f t="shared" si="230"/>
        <v>265</v>
      </c>
      <c r="EE53" s="117">
        <f t="shared" ref="EE53:EF53" si="237">SUM(EE55:EE63)</f>
        <v>273</v>
      </c>
      <c r="EF53" s="117">
        <f t="shared" si="237"/>
        <v>276</v>
      </c>
      <c r="EG53" s="117">
        <f t="shared" ref="EG53:EH53" si="238">SUM(EG55:EG63)</f>
        <v>286</v>
      </c>
      <c r="EH53" s="117">
        <f t="shared" si="238"/>
        <v>289</v>
      </c>
      <c r="EI53" s="125">
        <f t="shared" ref="EI53:EN53" si="239">SUM(EI55:EI63)</f>
        <v>1377</v>
      </c>
      <c r="EJ53" s="117">
        <f t="shared" si="239"/>
        <v>1411</v>
      </c>
      <c r="EK53" s="117">
        <f t="shared" si="239"/>
        <v>1407</v>
      </c>
      <c r="EL53" s="117">
        <f t="shared" si="239"/>
        <v>1875</v>
      </c>
      <c r="EM53" s="117">
        <f t="shared" si="239"/>
        <v>3064</v>
      </c>
      <c r="EN53" s="117">
        <f t="shared" si="239"/>
        <v>3401</v>
      </c>
      <c r="EO53" s="117">
        <f t="shared" ref="EO53:EP53" si="240">SUM(EO55:EO63)</f>
        <v>3466</v>
      </c>
      <c r="EP53" s="117">
        <f t="shared" si="240"/>
        <v>3909</v>
      </c>
      <c r="EQ53" s="142"/>
      <c r="ER53" s="142"/>
      <c r="EX53" s="66">
        <f t="shared" ref="EX53:FA53" si="241">SUM(EX55:EX63)</f>
        <v>20688</v>
      </c>
      <c r="EY53" s="66">
        <f t="shared" ref="EY53:EZ53" si="242">SUM(EY55:EY63)</f>
        <v>21735</v>
      </c>
      <c r="EZ53" s="66">
        <f t="shared" si="242"/>
        <v>21548</v>
      </c>
      <c r="FA53" s="134">
        <f t="shared" si="241"/>
        <v>19311</v>
      </c>
      <c r="FB53" s="66">
        <f t="shared" ref="FB53" si="243">SUM(FB55:FB63)</f>
        <v>20324</v>
      </c>
      <c r="FC53" s="66">
        <f t="shared" ref="FC53" si="244">SUM(FC55:FC63)</f>
        <v>20141</v>
      </c>
      <c r="FD53" s="134">
        <f t="shared" ref="FD53:FE53" si="245">SUM(FD55:FD63)</f>
        <v>1377</v>
      </c>
      <c r="FE53" s="66">
        <f t="shared" si="245"/>
        <v>1411</v>
      </c>
      <c r="FF53" s="66">
        <f t="shared" ref="FF53" si="246">SUM(FF55:FF63)</f>
        <v>1407</v>
      </c>
    </row>
    <row r="54" spans="1:162" x14ac:dyDescent="0.2">
      <c r="A54" s="67" t="s">
        <v>136</v>
      </c>
      <c r="B54" s="68" t="e">
        <f>(B53/B5)*100</f>
        <v>#DIV/0!</v>
      </c>
      <c r="C54" s="135">
        <f t="shared" ref="C54:CD54" si="247">(C53/C5)*100</f>
        <v>25.331249069525086</v>
      </c>
      <c r="D54" s="68">
        <f t="shared" si="247"/>
        <v>25.640607148686144</v>
      </c>
      <c r="E54" s="68">
        <f t="shared" si="247"/>
        <v>25.957457622811255</v>
      </c>
      <c r="F54" s="68">
        <f t="shared" si="247"/>
        <v>24.489739091693817</v>
      </c>
      <c r="G54" s="68">
        <f t="shared" si="247"/>
        <v>26.193079250464013</v>
      </c>
      <c r="H54" s="68">
        <f t="shared" si="247"/>
        <v>26.581705954344702</v>
      </c>
      <c r="I54" s="68">
        <f t="shared" si="247"/>
        <v>25.849956412491665</v>
      </c>
      <c r="J54" s="68">
        <f t="shared" si="247"/>
        <v>25.088910442935664</v>
      </c>
      <c r="K54" s="68">
        <f t="shared" si="247"/>
        <v>25.532551873431132</v>
      </c>
      <c r="L54" s="68">
        <f t="shared" si="247"/>
        <v>25.310773480662984</v>
      </c>
      <c r="M54" s="68">
        <f t="shared" si="247"/>
        <v>24.663109966425974</v>
      </c>
      <c r="N54" s="68">
        <f t="shared" si="247"/>
        <v>24.187568656169901</v>
      </c>
      <c r="O54" s="68">
        <f t="shared" si="247"/>
        <v>24.736065387671697</v>
      </c>
      <c r="P54" s="68">
        <f t="shared" ref="P54:R54" si="248">(P53/P5)*100</f>
        <v>24.663442983949693</v>
      </c>
      <c r="Q54" s="68">
        <f t="shared" si="248"/>
        <v>24.351958201022452</v>
      </c>
      <c r="R54" s="68">
        <f t="shared" si="248"/>
        <v>24.332887873431911</v>
      </c>
      <c r="S54" s="68">
        <f t="shared" ref="S54" si="249">(S53/S5)*100</f>
        <v>24.045597450649101</v>
      </c>
      <c r="T54" s="126">
        <f t="shared" si="247"/>
        <v>25.682882414151926</v>
      </c>
      <c r="U54" s="118">
        <f t="shared" si="247"/>
        <v>25.835609312004159</v>
      </c>
      <c r="V54" s="118">
        <f t="shared" si="247"/>
        <v>25.988296488946684</v>
      </c>
      <c r="W54" s="118">
        <f t="shared" si="247"/>
        <v>26.279773654428212</v>
      </c>
      <c r="X54" s="118">
        <f t="shared" si="247"/>
        <v>25.74559128630705</v>
      </c>
      <c r="Y54" s="118">
        <f t="shared" si="247"/>
        <v>26.272406123250029</v>
      </c>
      <c r="Z54" s="118">
        <f t="shared" si="247"/>
        <v>26.619662099241719</v>
      </c>
      <c r="AA54" s="118">
        <f t="shared" si="247"/>
        <v>26.324310322497084</v>
      </c>
      <c r="AB54" s="118">
        <f t="shared" si="247"/>
        <v>26.07852014746782</v>
      </c>
      <c r="AC54" s="118">
        <f t="shared" si="247"/>
        <v>26.224522808152699</v>
      </c>
      <c r="AD54" s="118">
        <f t="shared" si="247"/>
        <v>25.454545454545453</v>
      </c>
      <c r="AE54" s="118">
        <f t="shared" si="247"/>
        <v>25.552856960245428</v>
      </c>
      <c r="AF54" s="118">
        <f t="shared" si="247"/>
        <v>25.989866766747983</v>
      </c>
      <c r="AG54" s="118">
        <f t="shared" ref="AG54:AH54" si="250">(AG53/AG5)*100</f>
        <v>25.712000984191423</v>
      </c>
      <c r="AH54" s="118">
        <f t="shared" si="250"/>
        <v>25.422522682796654</v>
      </c>
      <c r="AI54" s="118">
        <f>(AI53/AI5)*100</f>
        <v>25.326401606900216</v>
      </c>
      <c r="AJ54" s="118">
        <f>(AJ53/AJ5)*100</f>
        <v>24.397590361445783</v>
      </c>
      <c r="AK54" s="126">
        <f t="shared" si="247"/>
        <v>26.407766990291265</v>
      </c>
      <c r="AL54" s="118">
        <f t="shared" si="247"/>
        <v>28.619034924020259</v>
      </c>
      <c r="AM54" s="118">
        <f t="shared" si="247"/>
        <v>30.664613805491403</v>
      </c>
      <c r="AN54" s="118">
        <f t="shared" si="247"/>
        <v>29.018454132120887</v>
      </c>
      <c r="AO54" s="118">
        <f t="shared" si="247"/>
        <v>28.472222222222221</v>
      </c>
      <c r="AP54" s="118">
        <f t="shared" si="247"/>
        <v>30.752941176470589</v>
      </c>
      <c r="AQ54" s="118">
        <f t="shared" si="247"/>
        <v>27.647329650092079</v>
      </c>
      <c r="AR54" s="118">
        <f t="shared" si="247"/>
        <v>31.395617070357556</v>
      </c>
      <c r="AS54" s="118">
        <f t="shared" si="247"/>
        <v>30.422092501122588</v>
      </c>
      <c r="AT54" s="118">
        <f t="shared" si="247"/>
        <v>28.935976304397361</v>
      </c>
      <c r="AU54" s="118">
        <f t="shared" si="247"/>
        <v>28.764142732811138</v>
      </c>
      <c r="AV54" s="118">
        <f t="shared" si="247"/>
        <v>28.321167883211679</v>
      </c>
      <c r="AW54" s="118">
        <f t="shared" si="247"/>
        <v>28.283855225701505</v>
      </c>
      <c r="AX54" s="118">
        <f t="shared" ref="AX54:AY54" si="251">(AX53/AX5)*100</f>
        <v>29.691821414460691</v>
      </c>
      <c r="AY54" s="118">
        <f t="shared" si="251"/>
        <v>27.647406823111815</v>
      </c>
      <c r="AZ54" s="118">
        <f t="shared" ref="AZ54:BA54" si="252">(AZ53/AZ5)*100</f>
        <v>29.066353493834413</v>
      </c>
      <c r="BA54" s="118">
        <f t="shared" si="252"/>
        <v>26.941890041087852</v>
      </c>
      <c r="BB54" s="126">
        <f t="shared" si="247"/>
        <v>7.4312254376563054</v>
      </c>
      <c r="BC54" s="118">
        <f t="shared" si="247"/>
        <v>8.1151378533032759</v>
      </c>
      <c r="BD54" s="118">
        <f t="shared" si="247"/>
        <v>8.7601078167115904</v>
      </c>
      <c r="BE54" s="118">
        <f t="shared" si="247"/>
        <v>6.2354236244565922</v>
      </c>
      <c r="BF54" s="118">
        <f t="shared" si="247"/>
        <v>7.5234270414993309</v>
      </c>
      <c r="BG54" s="118">
        <f t="shared" si="247"/>
        <v>7.6482345103264491</v>
      </c>
      <c r="BH54" s="118">
        <f t="shared" si="247"/>
        <v>10.375275938189846</v>
      </c>
      <c r="BI54" s="118">
        <f t="shared" si="247"/>
        <v>8.4249084249084252</v>
      </c>
      <c r="BJ54" s="118">
        <f t="shared" si="247"/>
        <v>9.4921875</v>
      </c>
      <c r="BK54" s="118">
        <f t="shared" si="247"/>
        <v>9.4383775351014041</v>
      </c>
      <c r="BL54" s="118">
        <f t="shared" si="247"/>
        <v>7.9603960396039604</v>
      </c>
      <c r="BM54" s="118">
        <f t="shared" si="247"/>
        <v>7.6544145509662753</v>
      </c>
      <c r="BN54" s="118">
        <f t="shared" si="247"/>
        <v>8.7977707006369421</v>
      </c>
      <c r="BO54" s="118">
        <f t="shared" ref="BO54:BP54" si="253">(BO53/BO5)*100</f>
        <v>8.535178777393309</v>
      </c>
      <c r="BP54" s="118">
        <f t="shared" si="253"/>
        <v>8.5746102449888646</v>
      </c>
      <c r="BQ54" s="118">
        <f t="shared" ref="BQ54:BR54" si="254">(BQ53/BQ5)*100</f>
        <v>9.4150641025641022</v>
      </c>
      <c r="BR54" s="118">
        <f t="shared" si="254"/>
        <v>9.6834264432029791</v>
      </c>
      <c r="BS54" s="126">
        <f t="shared" si="247"/>
        <v>27.473878303626304</v>
      </c>
      <c r="BT54" s="118">
        <f t="shared" si="247"/>
        <v>28.52628555012927</v>
      </c>
      <c r="BU54" s="118">
        <f t="shared" si="247"/>
        <v>29.449838187702266</v>
      </c>
      <c r="BV54" s="118">
        <f t="shared" si="247"/>
        <v>31.361209964412812</v>
      </c>
      <c r="BW54" s="118">
        <f t="shared" si="247"/>
        <v>30.900473933649291</v>
      </c>
      <c r="BX54" s="118">
        <f t="shared" si="247"/>
        <v>33.944543828264756</v>
      </c>
      <c r="BY54" s="118">
        <f t="shared" si="247"/>
        <v>34.559114274416764</v>
      </c>
      <c r="BZ54" s="118">
        <f t="shared" si="247"/>
        <v>36.076414401175604</v>
      </c>
      <c r="CA54" s="118">
        <f t="shared" si="247"/>
        <v>35.87979724837075</v>
      </c>
      <c r="CB54" s="118">
        <f t="shared" si="247"/>
        <v>35.945548197203827</v>
      </c>
      <c r="CC54" s="118">
        <f t="shared" si="247"/>
        <v>35.19385026737968</v>
      </c>
      <c r="CD54" s="118">
        <f t="shared" si="247"/>
        <v>38.675742574257427</v>
      </c>
      <c r="CE54" s="118">
        <f t="shared" ref="CE54:ED54" si="255">(CE53/CE5)*100</f>
        <v>41.527967257844473</v>
      </c>
      <c r="CF54" s="118">
        <f t="shared" ref="CF54:CG54" si="256">(CF53/CF5)*100</f>
        <v>38.237716167993412</v>
      </c>
      <c r="CG54" s="118">
        <f t="shared" si="256"/>
        <v>32.117845930934557</v>
      </c>
      <c r="CH54" s="118">
        <f t="shared" ref="CH54:CI54" si="257">(CH53/CH5)*100</f>
        <v>31.665129151291517</v>
      </c>
      <c r="CI54" s="118">
        <f t="shared" si="257"/>
        <v>29.013003623960778</v>
      </c>
      <c r="CJ54" s="126">
        <f t="shared" si="255"/>
        <v>4.1491596638655457</v>
      </c>
      <c r="CK54" s="118">
        <f t="shared" si="255"/>
        <v>4.2277203939466732</v>
      </c>
      <c r="CL54" s="118">
        <f t="shared" si="255"/>
        <v>4.2844522968197882</v>
      </c>
      <c r="CM54" s="118">
        <f t="shared" si="255"/>
        <v>7.9394387001477105</v>
      </c>
      <c r="CN54" s="118">
        <f t="shared" si="255"/>
        <v>8.1420765027322393</v>
      </c>
      <c r="CO54" s="118">
        <f t="shared" si="255"/>
        <v>14.35879343799612</v>
      </c>
      <c r="CP54" s="118">
        <f t="shared" si="255"/>
        <v>21.835231078365709</v>
      </c>
      <c r="CQ54" s="118">
        <f t="shared" si="255"/>
        <v>24.437416372704053</v>
      </c>
      <c r="CR54" s="118">
        <f t="shared" si="255"/>
        <v>22.701181767023073</v>
      </c>
      <c r="CS54" s="118">
        <f t="shared" si="255"/>
        <v>22.008179078777442</v>
      </c>
      <c r="CT54" s="118">
        <f t="shared" si="255"/>
        <v>22.099817990228949</v>
      </c>
      <c r="CU54" s="118">
        <f t="shared" si="255"/>
        <v>23.572996706915479</v>
      </c>
      <c r="CV54" s="118">
        <f t="shared" si="255"/>
        <v>23.445400514503682</v>
      </c>
      <c r="CW54" s="118">
        <f t="shared" ref="CW54:CX54" si="258">(CW53/CW5)*100</f>
        <v>23.113937102594946</v>
      </c>
      <c r="CX54" s="118">
        <f t="shared" si="258"/>
        <v>22.041383822687493</v>
      </c>
      <c r="CY54" s="118">
        <f t="shared" ref="CY54:CZ54" si="259">(CY53/CY5)*100</f>
        <v>23.534883720930232</v>
      </c>
      <c r="CZ54" s="118">
        <f t="shared" si="259"/>
        <v>24.264705882352942</v>
      </c>
      <c r="DA54" s="126">
        <f t="shared" si="255"/>
        <v>26.829268292682929</v>
      </c>
      <c r="DB54" s="118">
        <f t="shared" si="255"/>
        <v>26.618088298328335</v>
      </c>
      <c r="DC54" s="118">
        <f t="shared" si="255"/>
        <v>26.413502109704641</v>
      </c>
      <c r="DD54" s="118">
        <f t="shared" si="255"/>
        <v>25.727069351230426</v>
      </c>
      <c r="DE54" s="118">
        <f t="shared" si="255"/>
        <v>23.469387755102041</v>
      </c>
      <c r="DF54" s="118">
        <f t="shared" si="255"/>
        <v>25.599381283836042</v>
      </c>
      <c r="DG54" s="118">
        <f t="shared" si="255"/>
        <v>25.526932084309134</v>
      </c>
      <c r="DH54" s="118">
        <f t="shared" si="255"/>
        <v>24.47058823529412</v>
      </c>
      <c r="DI54" s="118">
        <f t="shared" si="255"/>
        <v>26.437699680511184</v>
      </c>
      <c r="DJ54" s="118">
        <f t="shared" si="255"/>
        <v>23.956594323873119</v>
      </c>
      <c r="DK54" s="118">
        <f t="shared" si="255"/>
        <v>25.019069412662091</v>
      </c>
      <c r="DL54" s="118">
        <f t="shared" si="255"/>
        <v>26.30368098159509</v>
      </c>
      <c r="DM54" s="118">
        <f t="shared" si="255"/>
        <v>25.112107623318387</v>
      </c>
      <c r="DN54" s="118">
        <f t="shared" ref="DN54:DO54" si="260">(DN53/DN5)*100</f>
        <v>25.917602996254679</v>
      </c>
      <c r="DO54" s="118">
        <f t="shared" si="260"/>
        <v>25.037821482602119</v>
      </c>
      <c r="DP54" s="118">
        <f t="shared" ref="DP54:DQ54" si="261">(DP53/DP5)*100</f>
        <v>24.320352681851578</v>
      </c>
      <c r="DQ54" s="118">
        <f t="shared" si="261"/>
        <v>23.537146614069691</v>
      </c>
      <c r="DR54" s="126">
        <f t="shared" si="255"/>
        <v>12.20223626640739</v>
      </c>
      <c r="DS54" s="118">
        <f t="shared" si="255"/>
        <v>11.819262782401903</v>
      </c>
      <c r="DT54" s="118">
        <f t="shared" si="255"/>
        <v>11.452513966480447</v>
      </c>
      <c r="DU54" s="118">
        <f t="shared" si="255"/>
        <v>11.70018281535649</v>
      </c>
      <c r="DV54" s="118">
        <f t="shared" si="255"/>
        <v>11.26310989512084</v>
      </c>
      <c r="DW54" s="118">
        <f t="shared" si="255"/>
        <v>11.017325633051978</v>
      </c>
      <c r="DX54" s="118">
        <f t="shared" si="255"/>
        <v>11.682242990654206</v>
      </c>
      <c r="DY54" s="118">
        <f t="shared" si="255"/>
        <v>11.8491921005386</v>
      </c>
      <c r="DZ54" s="118">
        <f t="shared" si="255"/>
        <v>11.384876805437553</v>
      </c>
      <c r="EA54" s="118">
        <f t="shared" si="255"/>
        <v>11.476793248945148</v>
      </c>
      <c r="EB54" s="118">
        <f t="shared" si="255"/>
        <v>10.806385591485878</v>
      </c>
      <c r="EC54" s="118">
        <f t="shared" si="255"/>
        <v>10.463258785942491</v>
      </c>
      <c r="ED54" s="118">
        <f t="shared" si="255"/>
        <v>11.148506520824569</v>
      </c>
      <c r="EE54" s="118">
        <f t="shared" ref="EE54:EF54" si="262">(EE53/EE5)*100</f>
        <v>11.016949152542372</v>
      </c>
      <c r="EF54" s="118">
        <f t="shared" si="262"/>
        <v>10.764430577223088</v>
      </c>
      <c r="EG54" s="118">
        <f t="shared" ref="EG54:EH54" si="263">(EG53/EG5)*100</f>
        <v>10.932721712538227</v>
      </c>
      <c r="EH54" s="118">
        <f t="shared" si="263"/>
        <v>11.072796934865901</v>
      </c>
      <c r="EI54" s="126">
        <f t="shared" ref="EI54:EN54" si="264">(EI53/EI5)*100</f>
        <v>23.422350739921754</v>
      </c>
      <c r="EJ54" s="118">
        <f t="shared" si="264"/>
        <v>22.987943955685893</v>
      </c>
      <c r="EK54" s="118">
        <f t="shared" si="264"/>
        <v>22.587895328303098</v>
      </c>
      <c r="EL54" s="118">
        <f t="shared" si="264"/>
        <v>21.26814882032668</v>
      </c>
      <c r="EM54" s="118">
        <f t="shared" si="264"/>
        <v>24.817754738376802</v>
      </c>
      <c r="EN54" s="118">
        <f t="shared" si="264"/>
        <v>25.140449438202246</v>
      </c>
      <c r="EO54" s="118">
        <f t="shared" ref="EO54:EP54" si="265">(EO53/EO5)*100</f>
        <v>23.760882977994104</v>
      </c>
      <c r="EP54" s="118">
        <f t="shared" si="265"/>
        <v>25.25520093035276</v>
      </c>
      <c r="EQ54" s="118"/>
      <c r="ER54" s="118"/>
      <c r="EX54" s="180">
        <f t="shared" ref="EX54:FA54" si="266">(EX53/EX5)*100</f>
        <v>24.912994785708264</v>
      </c>
      <c r="EY54" s="180">
        <f t="shared" ref="EY54:EZ54" si="267">(EY53/EY5)*100</f>
        <v>24.900044679169199</v>
      </c>
      <c r="EZ54" s="180">
        <f t="shared" si="267"/>
        <v>24.582739147795333</v>
      </c>
      <c r="FA54" s="270">
        <f t="shared" si="266"/>
        <v>25.026567481402761</v>
      </c>
      <c r="FB54" s="180">
        <f t="shared" ref="FB54" si="268">(FB53/FB5)*100</f>
        <v>25.044669813064534</v>
      </c>
      <c r="FC54" s="180">
        <f t="shared" ref="FC54" si="269">(FC53/FC5)*100</f>
        <v>24.73534251958834</v>
      </c>
      <c r="FD54" s="270">
        <f t="shared" ref="FD54:FE54" si="270">(FD53/FD5)*100</f>
        <v>23.422350739921754</v>
      </c>
      <c r="FE54" s="180">
        <f t="shared" si="270"/>
        <v>22.987943955685893</v>
      </c>
      <c r="FF54" s="180">
        <f t="shared" ref="FF54" si="271">(FF53/FF5)*100</f>
        <v>22.587895328303098</v>
      </c>
    </row>
    <row r="55" spans="1:162" x14ac:dyDescent="0.2">
      <c r="A55" s="62" t="s">
        <v>51</v>
      </c>
      <c r="B55" s="69"/>
      <c r="C55" s="136">
        <v>379</v>
      </c>
      <c r="D55" s="113">
        <f t="shared" ref="D55:D63" si="272">(C55+E55)/2</f>
        <v>497.5</v>
      </c>
      <c r="E55" s="69">
        <v>616</v>
      </c>
      <c r="F55" s="69">
        <v>658</v>
      </c>
      <c r="G55" s="69">
        <v>595</v>
      </c>
      <c r="H55" s="69">
        <v>612</v>
      </c>
      <c r="I55" s="69">
        <v>633</v>
      </c>
      <c r="J55" s="69">
        <v>533</v>
      </c>
      <c r="K55" s="69">
        <v>623</v>
      </c>
      <c r="L55" s="69">
        <v>634</v>
      </c>
      <c r="M55" s="69">
        <v>564</v>
      </c>
      <c r="N55" s="69">
        <v>513</v>
      </c>
      <c r="O55" s="69">
        <v>510</v>
      </c>
      <c r="P55" s="69">
        <v>529</v>
      </c>
      <c r="Q55" s="69">
        <v>512</v>
      </c>
      <c r="R55" s="69">
        <v>578</v>
      </c>
      <c r="S55" s="69">
        <v>528</v>
      </c>
      <c r="T55" s="127">
        <v>167</v>
      </c>
      <c r="U55" s="142">
        <f t="shared" ref="U55:U64" si="273">(T55+V55)/2</f>
        <v>170</v>
      </c>
      <c r="V55" s="119">
        <v>173</v>
      </c>
      <c r="W55" s="119">
        <v>97</v>
      </c>
      <c r="X55" s="119">
        <v>182</v>
      </c>
      <c r="Y55" s="119">
        <v>193</v>
      </c>
      <c r="Z55" s="119">
        <v>178</v>
      </c>
      <c r="AA55" s="119">
        <v>178</v>
      </c>
      <c r="AB55" s="119">
        <v>168</v>
      </c>
      <c r="AC55" s="119">
        <v>177</v>
      </c>
      <c r="AD55" s="119">
        <v>163</v>
      </c>
      <c r="AE55" s="119">
        <v>175</v>
      </c>
      <c r="AF55" s="119">
        <v>171</v>
      </c>
      <c r="AG55" s="119">
        <v>184</v>
      </c>
      <c r="AH55" s="119">
        <v>162</v>
      </c>
      <c r="AI55" s="119">
        <v>187</v>
      </c>
      <c r="AJ55" s="119">
        <v>163</v>
      </c>
      <c r="AK55" s="127">
        <v>32</v>
      </c>
      <c r="AL55" s="142">
        <f t="shared" ref="AL55:AL64" si="274">(AK55+AM55)/2</f>
        <v>31</v>
      </c>
      <c r="AM55" s="119">
        <v>30</v>
      </c>
      <c r="AN55" s="119"/>
      <c r="AO55" s="119">
        <v>39</v>
      </c>
      <c r="AP55" s="119">
        <v>44</v>
      </c>
      <c r="AQ55" s="119">
        <v>32</v>
      </c>
      <c r="AR55" s="119">
        <v>35</v>
      </c>
      <c r="AS55" s="119">
        <v>36</v>
      </c>
      <c r="AT55" s="119">
        <v>45</v>
      </c>
      <c r="AU55" s="119">
        <v>36</v>
      </c>
      <c r="AV55" s="119">
        <v>40</v>
      </c>
      <c r="AW55" s="119">
        <v>40</v>
      </c>
      <c r="AX55" s="119">
        <v>40</v>
      </c>
      <c r="AY55" s="119">
        <v>42</v>
      </c>
      <c r="AZ55" s="119">
        <v>47</v>
      </c>
      <c r="BA55" s="119">
        <v>34</v>
      </c>
      <c r="BB55" s="127"/>
      <c r="BC55" s="142">
        <f t="shared" ref="BC55:BC64" si="275">(BB55+BD55)/2</f>
        <v>0</v>
      </c>
      <c r="BD55" s="119"/>
      <c r="BE55" s="119"/>
      <c r="BF55" s="119">
        <v>0</v>
      </c>
      <c r="BG55" s="119">
        <v>43</v>
      </c>
      <c r="BH55" s="119">
        <v>35</v>
      </c>
      <c r="BI55" s="119">
        <v>43</v>
      </c>
      <c r="BJ55" s="119">
        <v>39</v>
      </c>
      <c r="BK55" s="119">
        <v>38</v>
      </c>
      <c r="BL55" s="119">
        <v>24</v>
      </c>
      <c r="BM55" s="119">
        <v>34</v>
      </c>
      <c r="BN55" s="119">
        <v>36</v>
      </c>
      <c r="BO55" s="119">
        <v>43</v>
      </c>
      <c r="BP55" s="119">
        <v>33</v>
      </c>
      <c r="BQ55" s="119">
        <v>41</v>
      </c>
      <c r="BR55" s="119">
        <v>31</v>
      </c>
      <c r="BS55" s="127"/>
      <c r="BT55" s="142">
        <f t="shared" ref="BT55:BT64" si="276">(BS55+BU55)/2</f>
        <v>0</v>
      </c>
      <c r="BU55" s="119"/>
      <c r="BV55" s="119"/>
      <c r="BW55" s="119"/>
      <c r="BX55" s="119"/>
      <c r="BY55" s="119"/>
      <c r="BZ55" s="119"/>
      <c r="CA55" s="119"/>
      <c r="CB55" s="119"/>
      <c r="CC55" s="119"/>
      <c r="CD55" s="119"/>
      <c r="CE55" s="119">
        <v>0</v>
      </c>
      <c r="CF55" s="119">
        <v>0</v>
      </c>
      <c r="CG55" s="119"/>
      <c r="CH55" s="119"/>
      <c r="CI55" s="119"/>
      <c r="CJ55" s="127"/>
      <c r="CK55" s="142">
        <f t="shared" ref="CK55:CK64" si="277">(CJ55+CL55)/2</f>
        <v>0</v>
      </c>
      <c r="CL55" s="119"/>
      <c r="CM55" s="119"/>
      <c r="CN55" s="119">
        <v>0</v>
      </c>
      <c r="CO55" s="119"/>
      <c r="CP55" s="119">
        <v>60</v>
      </c>
      <c r="CQ55" s="119">
        <v>79</v>
      </c>
      <c r="CR55" s="119">
        <v>76</v>
      </c>
      <c r="CS55" s="119">
        <v>88</v>
      </c>
      <c r="CT55" s="119">
        <v>89</v>
      </c>
      <c r="CU55" s="119">
        <v>103</v>
      </c>
      <c r="CV55" s="119">
        <v>98</v>
      </c>
      <c r="CW55" s="119">
        <v>100</v>
      </c>
      <c r="CX55" s="119">
        <v>103</v>
      </c>
      <c r="CY55" s="119">
        <v>94</v>
      </c>
      <c r="CZ55" s="119">
        <v>94</v>
      </c>
      <c r="DA55" s="127"/>
      <c r="DB55" s="142">
        <f t="shared" ref="DB55:DB64" si="278">(DA55+DC55)/2</f>
        <v>0</v>
      </c>
      <c r="DC55" s="119"/>
      <c r="DD55" s="119"/>
      <c r="DE55" s="119"/>
      <c r="DF55" s="119"/>
      <c r="DG55" s="119"/>
      <c r="DH55" s="119"/>
      <c r="DI55" s="119"/>
      <c r="DJ55" s="119"/>
      <c r="DK55" s="119"/>
      <c r="DL55" s="119"/>
      <c r="DM55" s="119">
        <v>0</v>
      </c>
      <c r="DN55" s="119">
        <v>0</v>
      </c>
      <c r="DO55" s="119"/>
      <c r="DP55" s="119"/>
      <c r="DQ55" s="119"/>
      <c r="DR55" s="127"/>
      <c r="DS55" s="142">
        <f t="shared" ref="DS55:DS64" si="279">(DR55+DT55)/2</f>
        <v>0</v>
      </c>
      <c r="DT55" s="119"/>
      <c r="DU55" s="119"/>
      <c r="DV55" s="119"/>
      <c r="DW55" s="119"/>
      <c r="DX55" s="119"/>
      <c r="DY55" s="119"/>
      <c r="DZ55" s="119"/>
      <c r="EA55" s="119"/>
      <c r="EB55" s="119"/>
      <c r="EC55" s="119"/>
      <c r="ED55" s="119">
        <v>0</v>
      </c>
      <c r="EE55" s="119">
        <v>0</v>
      </c>
      <c r="EF55" s="119"/>
      <c r="EG55" s="119"/>
      <c r="EH55" s="119"/>
      <c r="EI55" s="127">
        <v>81</v>
      </c>
      <c r="EJ55" s="119">
        <v>72</v>
      </c>
      <c r="EK55" s="119">
        <v>72</v>
      </c>
      <c r="EL55" s="119">
        <v>129</v>
      </c>
      <c r="EM55" s="119">
        <v>268</v>
      </c>
      <c r="EN55" s="119">
        <v>288</v>
      </c>
      <c r="EO55" s="119">
        <v>237</v>
      </c>
      <c r="EP55" s="119">
        <v>338</v>
      </c>
      <c r="EQ55" s="119"/>
      <c r="ER55" s="119"/>
      <c r="EX55" s="178">
        <v>949</v>
      </c>
      <c r="EY55" s="178">
        <v>1014</v>
      </c>
      <c r="EZ55" s="178">
        <v>1054</v>
      </c>
      <c r="FA55" s="271">
        <f t="shared" ref="FA55:FA64" si="280">J55+AA55+AR55+BI55+BZ55+CQ55+DH55+DY55</f>
        <v>868</v>
      </c>
      <c r="FB55" s="178">
        <f t="shared" ref="FB55:FB64" si="281">K55+AB55+AS55+BJ55+CA55+CR55+DI55+DZ55</f>
        <v>942</v>
      </c>
      <c r="FC55" s="178">
        <f t="shared" ref="FC55:FC64" si="282">L55+AC55+AT55+BK55+CB55+CS55+DJ55+EA55</f>
        <v>982</v>
      </c>
      <c r="FD55" s="271">
        <f t="shared" ref="FD55:FD64" si="283">EX55-FA55</f>
        <v>81</v>
      </c>
      <c r="FE55" s="178">
        <f t="shared" ref="FE55:FE64" si="284">EY55-FB55</f>
        <v>72</v>
      </c>
      <c r="FF55" s="178">
        <f t="shared" ref="FF55:FF64" si="285">EZ55-FC55</f>
        <v>72</v>
      </c>
    </row>
    <row r="56" spans="1:162" x14ac:dyDescent="0.2">
      <c r="A56" s="62" t="s">
        <v>60</v>
      </c>
      <c r="B56" s="69"/>
      <c r="C56" s="136">
        <v>80</v>
      </c>
      <c r="D56" s="113">
        <f t="shared" si="272"/>
        <v>79.5</v>
      </c>
      <c r="E56" s="69">
        <v>79</v>
      </c>
      <c r="F56" s="69">
        <v>91</v>
      </c>
      <c r="G56" s="69">
        <v>91</v>
      </c>
      <c r="H56" s="69">
        <v>87</v>
      </c>
      <c r="I56" s="69">
        <v>63</v>
      </c>
      <c r="J56" s="69">
        <v>82</v>
      </c>
      <c r="K56" s="69">
        <v>95</v>
      </c>
      <c r="L56" s="69">
        <v>95</v>
      </c>
      <c r="M56" s="69">
        <v>87</v>
      </c>
      <c r="N56" s="69">
        <v>72</v>
      </c>
      <c r="O56" s="69">
        <v>91</v>
      </c>
      <c r="P56" s="69">
        <v>83</v>
      </c>
      <c r="Q56" s="69">
        <v>90</v>
      </c>
      <c r="R56" s="69">
        <v>86</v>
      </c>
      <c r="S56" s="69">
        <v>97</v>
      </c>
      <c r="T56" s="127"/>
      <c r="U56" s="142">
        <f t="shared" si="273"/>
        <v>0</v>
      </c>
      <c r="V56" s="119"/>
      <c r="W56" s="119"/>
      <c r="X56" s="119">
        <v>0</v>
      </c>
      <c r="Y56" s="119"/>
      <c r="Z56" s="119"/>
      <c r="AA56" s="119"/>
      <c r="AB56" s="119"/>
      <c r="AC56" s="119"/>
      <c r="AD56" s="119"/>
      <c r="AE56" s="119"/>
      <c r="AF56" s="119"/>
      <c r="AG56" s="119">
        <v>0</v>
      </c>
      <c r="AH56" s="119"/>
      <c r="AI56" s="119"/>
      <c r="AJ56" s="119"/>
      <c r="AK56" s="127"/>
      <c r="AL56" s="142">
        <f t="shared" si="274"/>
        <v>0</v>
      </c>
      <c r="AM56" s="119"/>
      <c r="AN56" s="119"/>
      <c r="AO56" s="119">
        <v>0</v>
      </c>
      <c r="AP56" s="119"/>
      <c r="AQ56" s="119"/>
      <c r="AR56" s="119"/>
      <c r="AS56" s="119"/>
      <c r="AT56" s="119"/>
      <c r="AU56" s="119"/>
      <c r="AV56" s="119"/>
      <c r="AW56" s="119">
        <v>0</v>
      </c>
      <c r="AX56" s="119">
        <v>0</v>
      </c>
      <c r="AY56" s="119"/>
      <c r="AZ56" s="119"/>
      <c r="BA56" s="119"/>
      <c r="BB56" s="127"/>
      <c r="BC56" s="142">
        <f t="shared" si="275"/>
        <v>0</v>
      </c>
      <c r="BD56" s="119"/>
      <c r="BE56" s="119"/>
      <c r="BF56" s="119">
        <v>0</v>
      </c>
      <c r="BG56" s="119"/>
      <c r="BH56" s="119"/>
      <c r="BI56" s="119"/>
      <c r="BJ56" s="119"/>
      <c r="BK56" s="119"/>
      <c r="BL56" s="119"/>
      <c r="BM56" s="119"/>
      <c r="BN56" s="119">
        <v>0</v>
      </c>
      <c r="BO56" s="119">
        <v>0</v>
      </c>
      <c r="BP56" s="119"/>
      <c r="BQ56" s="119"/>
      <c r="BR56" s="119"/>
      <c r="BS56" s="127">
        <v>69</v>
      </c>
      <c r="BT56" s="142">
        <f t="shared" si="276"/>
        <v>75.5</v>
      </c>
      <c r="BU56" s="119">
        <v>82</v>
      </c>
      <c r="BV56" s="119">
        <v>79</v>
      </c>
      <c r="BW56" s="119">
        <v>75</v>
      </c>
      <c r="BX56" s="119">
        <v>111</v>
      </c>
      <c r="BY56" s="119">
        <v>98</v>
      </c>
      <c r="BZ56" s="119">
        <v>104</v>
      </c>
      <c r="CA56" s="119">
        <v>108</v>
      </c>
      <c r="CB56" s="119">
        <v>107</v>
      </c>
      <c r="CC56" s="119">
        <v>106</v>
      </c>
      <c r="CD56" s="119">
        <v>126</v>
      </c>
      <c r="CE56" s="119">
        <v>119</v>
      </c>
      <c r="CF56" s="119">
        <v>109</v>
      </c>
      <c r="CG56" s="119">
        <v>113</v>
      </c>
      <c r="CH56" s="119">
        <v>129</v>
      </c>
      <c r="CI56" s="119">
        <v>118</v>
      </c>
      <c r="CJ56" s="127"/>
      <c r="CK56" s="142">
        <f t="shared" si="277"/>
        <v>0</v>
      </c>
      <c r="CL56" s="119"/>
      <c r="CM56" s="119"/>
      <c r="CN56" s="119">
        <v>0</v>
      </c>
      <c r="CO56" s="119"/>
      <c r="CP56" s="119"/>
      <c r="CQ56" s="119"/>
      <c r="CR56" s="119"/>
      <c r="CS56" s="119"/>
      <c r="CT56" s="119"/>
      <c r="CU56" s="119"/>
      <c r="CV56" s="119">
        <v>0</v>
      </c>
      <c r="CW56" s="119">
        <v>0</v>
      </c>
      <c r="CX56" s="119"/>
      <c r="CY56" s="119"/>
      <c r="CZ56" s="119">
        <v>133</v>
      </c>
      <c r="DA56" s="127"/>
      <c r="DB56" s="142">
        <f t="shared" si="278"/>
        <v>0</v>
      </c>
      <c r="DC56" s="119"/>
      <c r="DD56" s="119"/>
      <c r="DE56" s="119"/>
      <c r="DF56" s="119"/>
      <c r="DG56" s="119"/>
      <c r="DH56" s="119"/>
      <c r="DI56" s="119"/>
      <c r="DJ56" s="119"/>
      <c r="DK56" s="119"/>
      <c r="DL56" s="119"/>
      <c r="DM56" s="119">
        <v>0</v>
      </c>
      <c r="DN56" s="119">
        <v>0</v>
      </c>
      <c r="DO56" s="119"/>
      <c r="DP56" s="119"/>
      <c r="DQ56" s="119"/>
      <c r="DR56" s="127"/>
      <c r="DS56" s="142">
        <f t="shared" si="279"/>
        <v>0</v>
      </c>
      <c r="DT56" s="119"/>
      <c r="DU56" s="119"/>
      <c r="DV56" s="119"/>
      <c r="DW56" s="119"/>
      <c r="DX56" s="119"/>
      <c r="DY56" s="119"/>
      <c r="DZ56" s="119"/>
      <c r="EA56" s="119"/>
      <c r="EB56" s="119"/>
      <c r="EC56" s="119"/>
      <c r="ED56" s="119">
        <v>0</v>
      </c>
      <c r="EE56" s="119">
        <v>0</v>
      </c>
      <c r="EF56" s="119"/>
      <c r="EG56" s="119"/>
      <c r="EH56" s="119"/>
      <c r="EI56" s="127">
        <v>16</v>
      </c>
      <c r="EJ56" s="119">
        <v>14</v>
      </c>
      <c r="EK56" s="119">
        <v>12</v>
      </c>
      <c r="EL56" s="119">
        <v>55</v>
      </c>
      <c r="EM56" s="119">
        <v>95</v>
      </c>
      <c r="EN56" s="119">
        <v>104</v>
      </c>
      <c r="EO56" s="119">
        <v>107</v>
      </c>
      <c r="EP56" s="119">
        <v>82</v>
      </c>
      <c r="EQ56" s="119"/>
      <c r="ER56" s="119"/>
      <c r="EX56" s="178">
        <v>202</v>
      </c>
      <c r="EY56" s="178">
        <v>217</v>
      </c>
      <c r="EZ56" s="178">
        <v>214</v>
      </c>
      <c r="FA56" s="271">
        <f t="shared" si="280"/>
        <v>186</v>
      </c>
      <c r="FB56" s="178">
        <f t="shared" si="281"/>
        <v>203</v>
      </c>
      <c r="FC56" s="178">
        <f t="shared" si="282"/>
        <v>202</v>
      </c>
      <c r="FD56" s="271">
        <f t="shared" si="283"/>
        <v>16</v>
      </c>
      <c r="FE56" s="178">
        <f t="shared" si="284"/>
        <v>14</v>
      </c>
      <c r="FF56" s="178">
        <f t="shared" si="285"/>
        <v>12</v>
      </c>
    </row>
    <row r="57" spans="1:162" x14ac:dyDescent="0.2">
      <c r="A57" s="62" t="s">
        <v>59</v>
      </c>
      <c r="B57" s="69"/>
      <c r="C57" s="136">
        <v>2472</v>
      </c>
      <c r="D57" s="113">
        <f t="shared" si="272"/>
        <v>2443</v>
      </c>
      <c r="E57" s="69">
        <v>2414</v>
      </c>
      <c r="F57" s="69">
        <v>2073</v>
      </c>
      <c r="G57" s="69">
        <v>2577</v>
      </c>
      <c r="H57" s="69">
        <v>2439</v>
      </c>
      <c r="I57" s="69">
        <v>2321</v>
      </c>
      <c r="J57" s="69">
        <v>2257</v>
      </c>
      <c r="K57" s="69">
        <v>2422</v>
      </c>
      <c r="L57" s="69">
        <v>2536</v>
      </c>
      <c r="M57" s="69">
        <v>2550</v>
      </c>
      <c r="N57" s="69">
        <v>2481</v>
      </c>
      <c r="O57" s="69">
        <v>2520</v>
      </c>
      <c r="P57" s="69">
        <v>2491</v>
      </c>
      <c r="Q57" s="69">
        <v>2524</v>
      </c>
      <c r="R57" s="69">
        <v>2616</v>
      </c>
      <c r="S57" s="69">
        <v>2594</v>
      </c>
      <c r="T57" s="127">
        <v>531</v>
      </c>
      <c r="U57" s="142">
        <f t="shared" si="273"/>
        <v>538.5</v>
      </c>
      <c r="V57" s="119">
        <v>546</v>
      </c>
      <c r="W57" s="119">
        <v>590</v>
      </c>
      <c r="X57" s="119">
        <v>580</v>
      </c>
      <c r="Y57" s="119">
        <v>566</v>
      </c>
      <c r="Z57" s="119">
        <v>587</v>
      </c>
      <c r="AA57" s="119">
        <v>581</v>
      </c>
      <c r="AB57" s="119">
        <v>551</v>
      </c>
      <c r="AC57" s="119">
        <v>573</v>
      </c>
      <c r="AD57" s="119">
        <v>584</v>
      </c>
      <c r="AE57" s="119">
        <v>602</v>
      </c>
      <c r="AF57" s="119">
        <v>597</v>
      </c>
      <c r="AG57" s="119">
        <v>576</v>
      </c>
      <c r="AH57" s="119">
        <v>592</v>
      </c>
      <c r="AI57" s="119">
        <v>642</v>
      </c>
      <c r="AJ57" s="119">
        <v>662</v>
      </c>
      <c r="AK57" s="127">
        <v>242</v>
      </c>
      <c r="AL57" s="142">
        <f t="shared" si="274"/>
        <v>264.5</v>
      </c>
      <c r="AM57" s="119">
        <v>287</v>
      </c>
      <c r="AN57" s="119">
        <v>286</v>
      </c>
      <c r="AO57" s="119">
        <v>326</v>
      </c>
      <c r="AP57" s="119">
        <v>367</v>
      </c>
      <c r="AQ57" s="119">
        <v>244</v>
      </c>
      <c r="AR57" s="119">
        <v>431</v>
      </c>
      <c r="AS57" s="119">
        <v>382</v>
      </c>
      <c r="AT57" s="119">
        <v>351</v>
      </c>
      <c r="AU57" s="119">
        <v>353</v>
      </c>
      <c r="AV57" s="119">
        <v>378</v>
      </c>
      <c r="AW57" s="119">
        <v>379</v>
      </c>
      <c r="AX57" s="119">
        <v>441</v>
      </c>
      <c r="AY57" s="119">
        <v>377</v>
      </c>
      <c r="AZ57" s="119">
        <v>401</v>
      </c>
      <c r="BA57" s="119">
        <v>424</v>
      </c>
      <c r="BB57" s="127"/>
      <c r="BC57" s="142">
        <f t="shared" si="275"/>
        <v>0</v>
      </c>
      <c r="BD57" s="119"/>
      <c r="BE57" s="119"/>
      <c r="BF57" s="119">
        <v>0</v>
      </c>
      <c r="BG57" s="119"/>
      <c r="BH57" s="119"/>
      <c r="BI57" s="119"/>
      <c r="BJ57" s="119"/>
      <c r="BK57" s="119"/>
      <c r="BL57" s="119"/>
      <c r="BM57" s="119"/>
      <c r="BN57" s="119">
        <v>0</v>
      </c>
      <c r="BO57" s="119">
        <v>0</v>
      </c>
      <c r="BP57" s="119"/>
      <c r="BQ57" s="119"/>
      <c r="BR57" s="119"/>
      <c r="BS57" s="127"/>
      <c r="BT57" s="142">
        <f t="shared" si="276"/>
        <v>0</v>
      </c>
      <c r="BU57" s="119"/>
      <c r="BV57" s="119"/>
      <c r="BW57" s="119"/>
      <c r="BX57" s="119"/>
      <c r="BY57" s="119"/>
      <c r="BZ57" s="119"/>
      <c r="CA57" s="119"/>
      <c r="CB57" s="119"/>
      <c r="CC57" s="119"/>
      <c r="CD57" s="119"/>
      <c r="CE57" s="119">
        <v>0</v>
      </c>
      <c r="CF57" s="119">
        <v>0</v>
      </c>
      <c r="CG57" s="119"/>
      <c r="CH57" s="119"/>
      <c r="CI57" s="119"/>
      <c r="CJ57" s="127">
        <v>12</v>
      </c>
      <c r="CK57" s="142">
        <f t="shared" si="277"/>
        <v>10</v>
      </c>
      <c r="CL57" s="119">
        <v>8</v>
      </c>
      <c r="CM57" s="119">
        <v>26</v>
      </c>
      <c r="CN57" s="119">
        <v>35</v>
      </c>
      <c r="CO57" s="119">
        <v>97</v>
      </c>
      <c r="CP57" s="119">
        <v>382</v>
      </c>
      <c r="CQ57" s="119">
        <v>496</v>
      </c>
      <c r="CR57" s="119">
        <v>414</v>
      </c>
      <c r="CS57" s="119">
        <v>388</v>
      </c>
      <c r="CT57" s="119">
        <v>523</v>
      </c>
      <c r="CU57" s="119">
        <v>568</v>
      </c>
      <c r="CV57" s="119">
        <v>551</v>
      </c>
      <c r="CW57" s="119">
        <v>591</v>
      </c>
      <c r="CX57" s="119">
        <v>539</v>
      </c>
      <c r="CY57" s="119">
        <v>691</v>
      </c>
      <c r="CZ57" s="119">
        <v>720</v>
      </c>
      <c r="DA57" s="127">
        <v>108</v>
      </c>
      <c r="DB57" s="142">
        <f t="shared" si="278"/>
        <v>101.5</v>
      </c>
      <c r="DC57" s="119">
        <v>95</v>
      </c>
      <c r="DD57" s="119">
        <f>(2*((DF57-DC57)/5))+DC57</f>
        <v>103</v>
      </c>
      <c r="DE57" s="119">
        <v>95</v>
      </c>
      <c r="DF57" s="119">
        <v>115</v>
      </c>
      <c r="DG57" s="119">
        <v>116</v>
      </c>
      <c r="DH57" s="119">
        <v>106</v>
      </c>
      <c r="DI57" s="119">
        <v>116</v>
      </c>
      <c r="DJ57" s="119">
        <v>91</v>
      </c>
      <c r="DK57" s="119">
        <v>115</v>
      </c>
      <c r="DL57" s="119">
        <v>119</v>
      </c>
      <c r="DM57" s="119">
        <v>119</v>
      </c>
      <c r="DN57" s="119">
        <v>114</v>
      </c>
      <c r="DO57" s="119">
        <v>115</v>
      </c>
      <c r="DP57" s="119">
        <v>120</v>
      </c>
      <c r="DQ57" s="119">
        <v>124</v>
      </c>
      <c r="DR57" s="127">
        <v>72</v>
      </c>
      <c r="DS57" s="142">
        <f t="shared" si="279"/>
        <v>68</v>
      </c>
      <c r="DT57" s="119">
        <v>64</v>
      </c>
      <c r="DU57" s="119">
        <v>69</v>
      </c>
      <c r="DV57" s="119">
        <v>75</v>
      </c>
      <c r="DW57" s="119">
        <v>77</v>
      </c>
      <c r="DX57" s="119">
        <v>81</v>
      </c>
      <c r="DY57" s="119">
        <v>78</v>
      </c>
      <c r="DZ57" s="119">
        <v>79</v>
      </c>
      <c r="EA57" s="119">
        <v>76</v>
      </c>
      <c r="EB57" s="119">
        <v>81</v>
      </c>
      <c r="EC57" s="119">
        <v>77</v>
      </c>
      <c r="ED57" s="119">
        <v>78</v>
      </c>
      <c r="EE57" s="119">
        <v>74</v>
      </c>
      <c r="EF57" s="119">
        <v>77</v>
      </c>
      <c r="EG57" s="119">
        <v>80</v>
      </c>
      <c r="EH57" s="119">
        <v>85</v>
      </c>
      <c r="EI57" s="127">
        <v>279</v>
      </c>
      <c r="EJ57" s="119">
        <v>341</v>
      </c>
      <c r="EK57" s="119">
        <v>306</v>
      </c>
      <c r="EL57" s="119">
        <v>157</v>
      </c>
      <c r="EM57" s="119">
        <v>341</v>
      </c>
      <c r="EN57" s="119">
        <v>424</v>
      </c>
      <c r="EO57" s="119">
        <v>485</v>
      </c>
      <c r="EP57" s="119">
        <v>470</v>
      </c>
      <c r="EQ57" s="119"/>
      <c r="ER57" s="119"/>
      <c r="EX57" s="178">
        <v>4228</v>
      </c>
      <c r="EY57" s="178">
        <v>4305</v>
      </c>
      <c r="EZ57" s="178">
        <v>4321</v>
      </c>
      <c r="FA57" s="271">
        <f t="shared" si="280"/>
        <v>3949</v>
      </c>
      <c r="FB57" s="178">
        <f t="shared" si="281"/>
        <v>3964</v>
      </c>
      <c r="FC57" s="178">
        <f t="shared" si="282"/>
        <v>4015</v>
      </c>
      <c r="FD57" s="271">
        <f t="shared" si="283"/>
        <v>279</v>
      </c>
      <c r="FE57" s="178">
        <f t="shared" si="284"/>
        <v>341</v>
      </c>
      <c r="FF57" s="178">
        <f t="shared" si="285"/>
        <v>306</v>
      </c>
    </row>
    <row r="58" spans="1:162" x14ac:dyDescent="0.2">
      <c r="A58" s="62" t="s">
        <v>67</v>
      </c>
      <c r="B58" s="69"/>
      <c r="C58" s="136">
        <v>134</v>
      </c>
      <c r="D58" s="113">
        <f t="shared" si="272"/>
        <v>130.5</v>
      </c>
      <c r="E58" s="69">
        <v>127</v>
      </c>
      <c r="F58" s="69">
        <v>126</v>
      </c>
      <c r="G58" s="69">
        <v>118</v>
      </c>
      <c r="H58" s="69">
        <v>122</v>
      </c>
      <c r="I58" s="69">
        <v>131</v>
      </c>
      <c r="J58" s="69">
        <v>109</v>
      </c>
      <c r="K58" s="69">
        <v>114</v>
      </c>
      <c r="L58" s="69">
        <v>150</v>
      </c>
      <c r="M58" s="69">
        <v>144</v>
      </c>
      <c r="N58" s="69">
        <v>115</v>
      </c>
      <c r="O58" s="69">
        <v>146</v>
      </c>
      <c r="P58" s="69">
        <v>128</v>
      </c>
      <c r="Q58" s="69">
        <v>146</v>
      </c>
      <c r="R58" s="69">
        <v>138</v>
      </c>
      <c r="S58" s="69">
        <v>107</v>
      </c>
      <c r="T58" s="127">
        <v>61</v>
      </c>
      <c r="U58" s="142">
        <f t="shared" si="273"/>
        <v>63.5</v>
      </c>
      <c r="V58" s="119">
        <v>66</v>
      </c>
      <c r="W58" s="119">
        <v>60</v>
      </c>
      <c r="X58" s="119">
        <v>71</v>
      </c>
      <c r="Y58" s="119">
        <v>61</v>
      </c>
      <c r="Z58" s="119">
        <v>60</v>
      </c>
      <c r="AA58" s="119">
        <v>49</v>
      </c>
      <c r="AB58" s="119">
        <v>69</v>
      </c>
      <c r="AC58" s="119">
        <v>56</v>
      </c>
      <c r="AD58" s="119">
        <v>54</v>
      </c>
      <c r="AE58" s="119">
        <v>62</v>
      </c>
      <c r="AF58" s="119">
        <v>63</v>
      </c>
      <c r="AG58" s="119">
        <v>86</v>
      </c>
      <c r="AH58" s="119">
        <v>68</v>
      </c>
      <c r="AI58" s="119">
        <v>69</v>
      </c>
      <c r="AJ58" s="119">
        <v>103</v>
      </c>
      <c r="AK58" s="127"/>
      <c r="AL58" s="142">
        <f t="shared" si="274"/>
        <v>0</v>
      </c>
      <c r="AM58" s="119"/>
      <c r="AN58" s="119"/>
      <c r="AO58" s="119">
        <v>0</v>
      </c>
      <c r="AP58" s="119"/>
      <c r="AQ58" s="119"/>
      <c r="AR58" s="119"/>
      <c r="AS58" s="119"/>
      <c r="AT58" s="119"/>
      <c r="AU58" s="119"/>
      <c r="AV58" s="119"/>
      <c r="AW58" s="119">
        <v>0</v>
      </c>
      <c r="AX58" s="119">
        <v>0</v>
      </c>
      <c r="AY58" s="119"/>
      <c r="AZ58" s="119"/>
      <c r="BA58" s="119"/>
      <c r="BB58" s="127"/>
      <c r="BC58" s="142">
        <f t="shared" si="275"/>
        <v>0</v>
      </c>
      <c r="BD58" s="119"/>
      <c r="BE58" s="119"/>
      <c r="BF58" s="119">
        <v>0</v>
      </c>
      <c r="BG58" s="119"/>
      <c r="BH58" s="119"/>
      <c r="BI58" s="119"/>
      <c r="BJ58" s="119"/>
      <c r="BK58" s="119"/>
      <c r="BL58" s="119"/>
      <c r="BM58" s="119"/>
      <c r="BN58" s="119">
        <v>0</v>
      </c>
      <c r="BO58" s="119">
        <v>0</v>
      </c>
      <c r="BP58" s="119"/>
      <c r="BQ58" s="119"/>
      <c r="BR58" s="119"/>
      <c r="BS58" s="127"/>
      <c r="BT58" s="142">
        <f t="shared" si="276"/>
        <v>0</v>
      </c>
      <c r="BU58" s="119"/>
      <c r="BV58" s="119"/>
      <c r="BW58" s="119"/>
      <c r="BX58" s="119"/>
      <c r="BY58" s="119"/>
      <c r="BZ58" s="119"/>
      <c r="CA58" s="119"/>
      <c r="CB58" s="119"/>
      <c r="CC58" s="119"/>
      <c r="CD58" s="119"/>
      <c r="CE58" s="119">
        <v>0</v>
      </c>
      <c r="CF58" s="119">
        <v>0</v>
      </c>
      <c r="CG58" s="119"/>
      <c r="CH58" s="119"/>
      <c r="CI58" s="119"/>
      <c r="CJ58" s="127"/>
      <c r="CK58" s="142">
        <f t="shared" si="277"/>
        <v>0</v>
      </c>
      <c r="CL58" s="119"/>
      <c r="CM58" s="119"/>
      <c r="CN58" s="119">
        <v>0</v>
      </c>
      <c r="CO58" s="119"/>
      <c r="CP58" s="119"/>
      <c r="CQ58" s="119"/>
      <c r="CR58" s="119"/>
      <c r="CS58" s="119"/>
      <c r="CT58" s="119"/>
      <c r="CU58" s="119"/>
      <c r="CV58" s="119">
        <v>0</v>
      </c>
      <c r="CW58" s="119">
        <v>0</v>
      </c>
      <c r="CX58" s="119"/>
      <c r="CY58" s="119"/>
      <c r="CZ58" s="119"/>
      <c r="DA58" s="127"/>
      <c r="DB58" s="142">
        <f t="shared" si="278"/>
        <v>0</v>
      </c>
      <c r="DC58" s="119"/>
      <c r="DD58" s="119"/>
      <c r="DE58" s="119"/>
      <c r="DF58" s="119"/>
      <c r="DG58" s="119"/>
      <c r="DH58" s="119"/>
      <c r="DI58" s="119"/>
      <c r="DJ58" s="119"/>
      <c r="DK58" s="119"/>
      <c r="DL58" s="119"/>
      <c r="DM58" s="119">
        <v>0</v>
      </c>
      <c r="DN58" s="119">
        <v>0</v>
      </c>
      <c r="DO58" s="119"/>
      <c r="DP58" s="119"/>
      <c r="DQ58" s="119"/>
      <c r="DR58" s="127"/>
      <c r="DS58" s="142">
        <f t="shared" si="279"/>
        <v>0</v>
      </c>
      <c r="DT58" s="119"/>
      <c r="DU58" s="119"/>
      <c r="DV58" s="119"/>
      <c r="DW58" s="119"/>
      <c r="DX58" s="119"/>
      <c r="DY58" s="119"/>
      <c r="DZ58" s="119"/>
      <c r="EA58" s="119"/>
      <c r="EB58" s="119"/>
      <c r="EC58" s="119"/>
      <c r="ED58" s="119">
        <v>0</v>
      </c>
      <c r="EE58" s="119">
        <v>0</v>
      </c>
      <c r="EF58" s="119"/>
      <c r="EG58" s="119"/>
      <c r="EH58" s="119"/>
      <c r="EI58" s="127">
        <v>0</v>
      </c>
      <c r="EJ58" s="119">
        <v>0</v>
      </c>
      <c r="EK58" s="119">
        <v>0</v>
      </c>
      <c r="EL58" s="119">
        <v>35</v>
      </c>
      <c r="EM58" s="119">
        <v>64</v>
      </c>
      <c r="EN58" s="119">
        <v>64</v>
      </c>
      <c r="EO58" s="119">
        <v>76</v>
      </c>
      <c r="EP58" s="119">
        <v>93</v>
      </c>
      <c r="EQ58" s="119"/>
      <c r="ER58" s="119"/>
      <c r="EX58" s="178">
        <v>158</v>
      </c>
      <c r="EY58" s="178">
        <v>183</v>
      </c>
      <c r="EZ58" s="178">
        <v>206</v>
      </c>
      <c r="FA58" s="271">
        <f t="shared" si="280"/>
        <v>158</v>
      </c>
      <c r="FB58" s="178">
        <f t="shared" si="281"/>
        <v>183</v>
      </c>
      <c r="FC58" s="178">
        <f t="shared" si="282"/>
        <v>206</v>
      </c>
      <c r="FD58" s="271">
        <f t="shared" si="283"/>
        <v>0</v>
      </c>
      <c r="FE58" s="178">
        <f t="shared" si="284"/>
        <v>0</v>
      </c>
      <c r="FF58" s="178">
        <f t="shared" si="285"/>
        <v>0</v>
      </c>
    </row>
    <row r="59" spans="1:162" x14ac:dyDescent="0.2">
      <c r="A59" s="62" t="s">
        <v>68</v>
      </c>
      <c r="B59" s="69"/>
      <c r="C59" s="136">
        <v>881</v>
      </c>
      <c r="D59" s="113">
        <f t="shared" si="272"/>
        <v>854</v>
      </c>
      <c r="E59" s="69">
        <v>827</v>
      </c>
      <c r="F59" s="69">
        <v>872</v>
      </c>
      <c r="G59" s="69">
        <v>860</v>
      </c>
      <c r="H59" s="69">
        <v>775</v>
      </c>
      <c r="I59" s="69">
        <v>795</v>
      </c>
      <c r="J59" s="69">
        <v>821</v>
      </c>
      <c r="K59" s="69">
        <v>907</v>
      </c>
      <c r="L59" s="69">
        <v>822</v>
      </c>
      <c r="M59" s="69">
        <v>847</v>
      </c>
      <c r="N59" s="69">
        <v>828</v>
      </c>
      <c r="O59" s="69">
        <v>787</v>
      </c>
      <c r="P59" s="69">
        <v>862</v>
      </c>
      <c r="Q59" s="69">
        <v>785</v>
      </c>
      <c r="R59" s="69">
        <v>819</v>
      </c>
      <c r="S59" s="69">
        <v>851</v>
      </c>
      <c r="T59" s="127">
        <v>306</v>
      </c>
      <c r="U59" s="142">
        <f t="shared" si="273"/>
        <v>311</v>
      </c>
      <c r="V59" s="119">
        <v>316</v>
      </c>
      <c r="W59" s="119">
        <v>318</v>
      </c>
      <c r="X59" s="119">
        <v>332</v>
      </c>
      <c r="Y59" s="119">
        <v>297</v>
      </c>
      <c r="Z59" s="119">
        <v>329</v>
      </c>
      <c r="AA59" s="119">
        <v>311</v>
      </c>
      <c r="AB59" s="119">
        <v>307</v>
      </c>
      <c r="AC59" s="119">
        <v>308</v>
      </c>
      <c r="AD59" s="119">
        <v>312</v>
      </c>
      <c r="AE59" s="119">
        <v>299</v>
      </c>
      <c r="AF59" s="119">
        <v>310</v>
      </c>
      <c r="AG59" s="119">
        <v>319</v>
      </c>
      <c r="AH59" s="119">
        <v>337</v>
      </c>
      <c r="AI59" s="119">
        <v>333</v>
      </c>
      <c r="AJ59" s="119"/>
      <c r="AK59" s="127">
        <v>83</v>
      </c>
      <c r="AL59" s="142">
        <f t="shared" si="274"/>
        <v>72.5</v>
      </c>
      <c r="AM59" s="119">
        <v>62</v>
      </c>
      <c r="AN59" s="119">
        <v>75</v>
      </c>
      <c r="AO59" s="119">
        <v>68</v>
      </c>
      <c r="AP59" s="119">
        <v>70</v>
      </c>
      <c r="AQ59" s="119">
        <v>74</v>
      </c>
      <c r="AR59" s="119">
        <v>69</v>
      </c>
      <c r="AS59" s="119">
        <v>74</v>
      </c>
      <c r="AT59" s="119">
        <v>80</v>
      </c>
      <c r="AU59" s="119">
        <v>80</v>
      </c>
      <c r="AV59" s="119">
        <v>67</v>
      </c>
      <c r="AW59" s="119">
        <v>96</v>
      </c>
      <c r="AX59" s="119">
        <v>103</v>
      </c>
      <c r="AY59" s="119">
        <v>100</v>
      </c>
      <c r="AZ59" s="119">
        <v>111</v>
      </c>
      <c r="BA59" s="119"/>
      <c r="BB59" s="127"/>
      <c r="BC59" s="142">
        <f t="shared" si="275"/>
        <v>0</v>
      </c>
      <c r="BD59" s="119"/>
      <c r="BE59" s="119"/>
      <c r="BF59" s="119">
        <v>0</v>
      </c>
      <c r="BG59" s="119"/>
      <c r="BH59" s="119"/>
      <c r="BI59" s="119"/>
      <c r="BJ59" s="119"/>
      <c r="BK59" s="119"/>
      <c r="BL59" s="119"/>
      <c r="BM59" s="119"/>
      <c r="BN59" s="119">
        <v>0</v>
      </c>
      <c r="BO59" s="119">
        <v>0</v>
      </c>
      <c r="BP59" s="119"/>
      <c r="BQ59" s="119"/>
      <c r="BR59" s="119"/>
      <c r="BS59" s="127">
        <v>49</v>
      </c>
      <c r="BT59" s="142">
        <f t="shared" si="276"/>
        <v>54.5</v>
      </c>
      <c r="BU59" s="119">
        <v>60</v>
      </c>
      <c r="BV59" s="119">
        <v>62</v>
      </c>
      <c r="BW59" s="119">
        <v>71</v>
      </c>
      <c r="BX59" s="119">
        <v>75</v>
      </c>
      <c r="BY59" s="119">
        <v>70</v>
      </c>
      <c r="BZ59" s="119">
        <v>77</v>
      </c>
      <c r="CA59" s="119">
        <v>82</v>
      </c>
      <c r="CB59" s="119">
        <v>89</v>
      </c>
      <c r="CC59" s="119">
        <v>88</v>
      </c>
      <c r="CD59" s="119">
        <v>91</v>
      </c>
      <c r="CE59" s="119">
        <v>92</v>
      </c>
      <c r="CF59" s="119">
        <v>100</v>
      </c>
      <c r="CG59" s="119">
        <v>103</v>
      </c>
      <c r="CH59" s="119">
        <v>109</v>
      </c>
      <c r="CI59" s="119"/>
      <c r="CJ59" s="127">
        <v>12</v>
      </c>
      <c r="CK59" s="142">
        <f t="shared" si="277"/>
        <v>14.5</v>
      </c>
      <c r="CL59" s="119">
        <v>17</v>
      </c>
      <c r="CM59" s="119">
        <v>39</v>
      </c>
      <c r="CN59" s="119">
        <v>31</v>
      </c>
      <c r="CO59" s="119">
        <v>83</v>
      </c>
      <c r="CP59" s="119">
        <v>113</v>
      </c>
      <c r="CQ59" s="119">
        <v>171</v>
      </c>
      <c r="CR59" s="119">
        <v>189</v>
      </c>
      <c r="CS59" s="119">
        <v>166</v>
      </c>
      <c r="CT59" s="119">
        <v>198</v>
      </c>
      <c r="CU59" s="119">
        <v>247</v>
      </c>
      <c r="CV59" s="119">
        <v>257</v>
      </c>
      <c r="CW59" s="119">
        <v>218</v>
      </c>
      <c r="CX59" s="119">
        <v>213</v>
      </c>
      <c r="CY59" s="119">
        <v>191</v>
      </c>
      <c r="CZ59" s="119">
        <v>203</v>
      </c>
      <c r="DA59" s="127"/>
      <c r="DB59" s="142">
        <f t="shared" si="278"/>
        <v>0</v>
      </c>
      <c r="DC59" s="119"/>
      <c r="DD59" s="119"/>
      <c r="DE59" s="119"/>
      <c r="DF59" s="119"/>
      <c r="DG59" s="119"/>
      <c r="DH59" s="119"/>
      <c r="DI59" s="119"/>
      <c r="DJ59" s="119"/>
      <c r="DK59" s="119"/>
      <c r="DL59" s="119"/>
      <c r="DM59" s="119">
        <v>0</v>
      </c>
      <c r="DN59" s="119">
        <v>0</v>
      </c>
      <c r="DO59" s="119"/>
      <c r="DP59" s="119"/>
      <c r="DQ59" s="119"/>
      <c r="DR59" s="127"/>
      <c r="DS59" s="142">
        <f t="shared" si="279"/>
        <v>0</v>
      </c>
      <c r="DT59" s="119"/>
      <c r="DU59" s="119"/>
      <c r="DV59" s="119"/>
      <c r="DW59" s="119"/>
      <c r="DX59" s="119"/>
      <c r="DY59" s="119"/>
      <c r="DZ59" s="119"/>
      <c r="EA59" s="119"/>
      <c r="EB59" s="119"/>
      <c r="EC59" s="119"/>
      <c r="ED59" s="119">
        <v>0</v>
      </c>
      <c r="EE59" s="119">
        <v>0</v>
      </c>
      <c r="EF59" s="119"/>
      <c r="EG59" s="119"/>
      <c r="EH59" s="119"/>
      <c r="EI59" s="127">
        <v>213</v>
      </c>
      <c r="EJ59" s="119">
        <v>258</v>
      </c>
      <c r="EK59" s="119">
        <v>231</v>
      </c>
      <c r="EL59" s="119">
        <v>191</v>
      </c>
      <c r="EM59" s="119">
        <v>107</v>
      </c>
      <c r="EN59" s="119">
        <v>158</v>
      </c>
      <c r="EO59" s="119">
        <v>161</v>
      </c>
      <c r="EP59" s="119">
        <v>160</v>
      </c>
      <c r="EQ59" s="119"/>
      <c r="ER59" s="119"/>
      <c r="EX59" s="178">
        <v>1662</v>
      </c>
      <c r="EY59" s="178">
        <v>1817</v>
      </c>
      <c r="EZ59" s="178">
        <v>1696</v>
      </c>
      <c r="FA59" s="271">
        <f t="shared" si="280"/>
        <v>1449</v>
      </c>
      <c r="FB59" s="178">
        <f t="shared" si="281"/>
        <v>1559</v>
      </c>
      <c r="FC59" s="178">
        <f t="shared" si="282"/>
        <v>1465</v>
      </c>
      <c r="FD59" s="271">
        <f t="shared" si="283"/>
        <v>213</v>
      </c>
      <c r="FE59" s="178">
        <f t="shared" si="284"/>
        <v>258</v>
      </c>
      <c r="FF59" s="178">
        <f t="shared" si="285"/>
        <v>231</v>
      </c>
    </row>
    <row r="60" spans="1:162" x14ac:dyDescent="0.2">
      <c r="A60" s="62" t="s">
        <v>71</v>
      </c>
      <c r="B60" s="69"/>
      <c r="C60" s="136">
        <v>4665</v>
      </c>
      <c r="D60" s="113">
        <f t="shared" si="272"/>
        <v>4611.5</v>
      </c>
      <c r="E60" s="69">
        <v>4558</v>
      </c>
      <c r="F60" s="69">
        <v>3315</v>
      </c>
      <c r="G60" s="69">
        <v>4277</v>
      </c>
      <c r="H60" s="69">
        <v>4281</v>
      </c>
      <c r="I60" s="69">
        <v>4387</v>
      </c>
      <c r="J60" s="69">
        <v>4440</v>
      </c>
      <c r="K60" s="69">
        <v>4860</v>
      </c>
      <c r="L60" s="69">
        <v>4808</v>
      </c>
      <c r="M60" s="69">
        <v>4615</v>
      </c>
      <c r="N60" s="69">
        <v>4689</v>
      </c>
      <c r="O60" s="69">
        <v>4771</v>
      </c>
      <c r="P60" s="69">
        <v>4785</v>
      </c>
      <c r="Q60" s="69">
        <v>4702</v>
      </c>
      <c r="R60" s="69">
        <v>4967</v>
      </c>
      <c r="S60" s="69">
        <v>5007</v>
      </c>
      <c r="T60" s="127">
        <v>1681</v>
      </c>
      <c r="U60" s="142">
        <f t="shared" si="273"/>
        <v>1689</v>
      </c>
      <c r="V60" s="119">
        <v>1697</v>
      </c>
      <c r="W60" s="119">
        <v>1658</v>
      </c>
      <c r="X60" s="119">
        <v>1571</v>
      </c>
      <c r="Y60" s="119">
        <v>1711</v>
      </c>
      <c r="Z60" s="119">
        <v>1672</v>
      </c>
      <c r="AA60" s="119">
        <v>1707</v>
      </c>
      <c r="AB60" s="119">
        <v>1710</v>
      </c>
      <c r="AC60" s="119">
        <v>1698</v>
      </c>
      <c r="AD60" s="119">
        <v>1633</v>
      </c>
      <c r="AE60" s="119">
        <v>1665</v>
      </c>
      <c r="AF60" s="119">
        <v>1735</v>
      </c>
      <c r="AG60" s="119">
        <v>1712</v>
      </c>
      <c r="AH60" s="119">
        <v>1768</v>
      </c>
      <c r="AI60" s="119">
        <v>1777</v>
      </c>
      <c r="AJ60" s="119">
        <v>1851</v>
      </c>
      <c r="AK60" s="127">
        <v>343</v>
      </c>
      <c r="AL60" s="142">
        <f t="shared" si="274"/>
        <v>435.5</v>
      </c>
      <c r="AM60" s="119">
        <v>528</v>
      </c>
      <c r="AN60" s="119">
        <v>447</v>
      </c>
      <c r="AO60" s="119">
        <v>423</v>
      </c>
      <c r="AP60" s="119">
        <v>518</v>
      </c>
      <c r="AQ60" s="119">
        <v>527</v>
      </c>
      <c r="AR60" s="119">
        <v>529</v>
      </c>
      <c r="AS60" s="119">
        <v>542</v>
      </c>
      <c r="AT60" s="119">
        <v>490</v>
      </c>
      <c r="AU60" s="119">
        <v>514</v>
      </c>
      <c r="AV60" s="119">
        <v>535</v>
      </c>
      <c r="AW60" s="119">
        <v>562</v>
      </c>
      <c r="AX60" s="119">
        <v>559</v>
      </c>
      <c r="AY60" s="119">
        <v>532</v>
      </c>
      <c r="AZ60" s="119">
        <v>571</v>
      </c>
      <c r="BA60" s="119">
        <v>566</v>
      </c>
      <c r="BB60" s="127">
        <v>159</v>
      </c>
      <c r="BC60" s="142">
        <f t="shared" si="275"/>
        <v>171.5</v>
      </c>
      <c r="BD60" s="119">
        <v>184</v>
      </c>
      <c r="BE60" s="119">
        <f>(2*((BF60-BD60)/5))+BD60</f>
        <v>222.8</v>
      </c>
      <c r="BF60" s="119">
        <v>281</v>
      </c>
      <c r="BG60" s="119">
        <v>244</v>
      </c>
      <c r="BH60" s="119">
        <v>247</v>
      </c>
      <c r="BI60" s="119">
        <v>187</v>
      </c>
      <c r="BJ60" s="119">
        <v>204</v>
      </c>
      <c r="BK60" s="119">
        <v>204</v>
      </c>
      <c r="BL60" s="119">
        <v>177</v>
      </c>
      <c r="BM60" s="119">
        <v>168</v>
      </c>
      <c r="BN60" s="119">
        <v>185</v>
      </c>
      <c r="BO60" s="119">
        <v>179</v>
      </c>
      <c r="BP60" s="119">
        <v>198</v>
      </c>
      <c r="BQ60" s="119">
        <v>194</v>
      </c>
      <c r="BR60" s="119">
        <v>177</v>
      </c>
      <c r="BS60" s="127">
        <v>138</v>
      </c>
      <c r="BT60" s="142">
        <f t="shared" si="276"/>
        <v>162</v>
      </c>
      <c r="BU60" s="119">
        <v>186</v>
      </c>
      <c r="BV60" s="119">
        <v>197</v>
      </c>
      <c r="BW60" s="119">
        <v>210</v>
      </c>
      <c r="BX60" s="119">
        <v>221</v>
      </c>
      <c r="BY60" s="119">
        <v>339</v>
      </c>
      <c r="BZ60" s="119">
        <v>396</v>
      </c>
      <c r="CA60" s="119">
        <v>376</v>
      </c>
      <c r="CB60" s="119">
        <v>356</v>
      </c>
      <c r="CC60" s="119">
        <v>418</v>
      </c>
      <c r="CD60" s="119">
        <v>460</v>
      </c>
      <c r="CE60" s="119">
        <v>586</v>
      </c>
      <c r="CF60" s="119">
        <v>517</v>
      </c>
      <c r="CG60" s="119">
        <v>373</v>
      </c>
      <c r="CH60" s="119">
        <v>405</v>
      </c>
      <c r="CI60" s="119">
        <v>405</v>
      </c>
      <c r="CJ60" s="127">
        <v>23</v>
      </c>
      <c r="CK60" s="142">
        <f t="shared" si="277"/>
        <v>21.5</v>
      </c>
      <c r="CL60" s="119">
        <v>20</v>
      </c>
      <c r="CM60" s="119">
        <v>32</v>
      </c>
      <c r="CN60" s="119">
        <v>45</v>
      </c>
      <c r="CO60" s="119">
        <v>68</v>
      </c>
      <c r="CP60" s="119">
        <v>400</v>
      </c>
      <c r="CQ60" s="119">
        <v>585</v>
      </c>
      <c r="CR60" s="119">
        <v>561</v>
      </c>
      <c r="CS60" s="119">
        <v>603</v>
      </c>
      <c r="CT60" s="119">
        <v>652</v>
      </c>
      <c r="CU60" s="119">
        <v>779</v>
      </c>
      <c r="CV60" s="119">
        <v>766</v>
      </c>
      <c r="CW60" s="119">
        <v>836</v>
      </c>
      <c r="CX60" s="119">
        <v>820</v>
      </c>
      <c r="CY60" s="119">
        <v>913</v>
      </c>
      <c r="CZ60" s="119">
        <v>948</v>
      </c>
      <c r="DA60" s="127">
        <v>59</v>
      </c>
      <c r="DB60" s="142">
        <f t="shared" si="278"/>
        <v>61.5</v>
      </c>
      <c r="DC60" s="119">
        <v>64</v>
      </c>
      <c r="DD60" s="119">
        <v>58</v>
      </c>
      <c r="DE60" s="119">
        <v>66</v>
      </c>
      <c r="DF60" s="119">
        <v>70</v>
      </c>
      <c r="DG60" s="119">
        <v>69</v>
      </c>
      <c r="DH60" s="119">
        <v>63</v>
      </c>
      <c r="DI60" s="119">
        <v>66</v>
      </c>
      <c r="DJ60" s="119">
        <v>59</v>
      </c>
      <c r="DK60" s="119">
        <v>67</v>
      </c>
      <c r="DL60" s="119">
        <v>78</v>
      </c>
      <c r="DM60" s="119">
        <v>69</v>
      </c>
      <c r="DN60" s="119">
        <v>73</v>
      </c>
      <c r="DO60" s="119">
        <v>65</v>
      </c>
      <c r="DP60" s="119">
        <v>69</v>
      </c>
      <c r="DQ60" s="119">
        <v>76</v>
      </c>
      <c r="DR60" s="127">
        <v>78</v>
      </c>
      <c r="DS60" s="142">
        <f t="shared" si="279"/>
        <v>78</v>
      </c>
      <c r="DT60" s="119">
        <v>78</v>
      </c>
      <c r="DU60" s="119">
        <v>75</v>
      </c>
      <c r="DV60" s="119">
        <v>81</v>
      </c>
      <c r="DW60" s="119">
        <v>73</v>
      </c>
      <c r="DX60" s="119">
        <v>80</v>
      </c>
      <c r="DY60" s="119">
        <v>80</v>
      </c>
      <c r="DZ60" s="119">
        <v>81</v>
      </c>
      <c r="EA60" s="119">
        <v>86</v>
      </c>
      <c r="EB60" s="119">
        <v>78</v>
      </c>
      <c r="EC60" s="119">
        <v>83</v>
      </c>
      <c r="ED60" s="119">
        <v>81</v>
      </c>
      <c r="EE60" s="119">
        <v>87</v>
      </c>
      <c r="EF60" s="119">
        <v>87</v>
      </c>
      <c r="EG60" s="119">
        <v>82</v>
      </c>
      <c r="EH60" s="119">
        <v>89</v>
      </c>
      <c r="EI60" s="127">
        <v>386</v>
      </c>
      <c r="EJ60" s="119">
        <v>332</v>
      </c>
      <c r="EK60" s="119">
        <v>335</v>
      </c>
      <c r="EL60" s="119">
        <v>585</v>
      </c>
      <c r="EM60" s="119">
        <v>969</v>
      </c>
      <c r="EN60" s="119">
        <v>1105</v>
      </c>
      <c r="EO60" s="119">
        <v>1205</v>
      </c>
      <c r="EP60" s="119">
        <v>1350</v>
      </c>
      <c r="EQ60" s="119"/>
      <c r="ER60" s="119"/>
      <c r="EX60" s="178">
        <v>8373</v>
      </c>
      <c r="EY60" s="178">
        <v>8732</v>
      </c>
      <c r="EZ60" s="178">
        <v>8639</v>
      </c>
      <c r="FA60" s="271">
        <f t="shared" si="280"/>
        <v>7987</v>
      </c>
      <c r="FB60" s="178">
        <f t="shared" si="281"/>
        <v>8400</v>
      </c>
      <c r="FC60" s="178">
        <f t="shared" si="282"/>
        <v>8304</v>
      </c>
      <c r="FD60" s="271">
        <f t="shared" si="283"/>
        <v>386</v>
      </c>
      <c r="FE60" s="178">
        <f t="shared" si="284"/>
        <v>332</v>
      </c>
      <c r="FF60" s="178">
        <f t="shared" si="285"/>
        <v>335</v>
      </c>
    </row>
    <row r="61" spans="1:162" x14ac:dyDescent="0.2">
      <c r="A61" s="62" t="s">
        <v>74</v>
      </c>
      <c r="B61" s="69"/>
      <c r="C61" s="136">
        <v>1598</v>
      </c>
      <c r="D61" s="113">
        <f t="shared" si="272"/>
        <v>1595.5</v>
      </c>
      <c r="E61" s="69">
        <v>1593</v>
      </c>
      <c r="F61" s="69">
        <v>1660</v>
      </c>
      <c r="G61" s="69">
        <v>1503</v>
      </c>
      <c r="H61" s="69">
        <v>1415</v>
      </c>
      <c r="I61" s="69">
        <v>1486</v>
      </c>
      <c r="J61" s="69">
        <v>1533</v>
      </c>
      <c r="K61" s="69">
        <v>1730</v>
      </c>
      <c r="L61" s="69">
        <v>1597</v>
      </c>
      <c r="M61" s="69">
        <v>1558</v>
      </c>
      <c r="N61" s="69">
        <v>1492</v>
      </c>
      <c r="O61" s="69">
        <v>1695</v>
      </c>
      <c r="P61" s="69">
        <v>1650</v>
      </c>
      <c r="Q61" s="69">
        <v>1721</v>
      </c>
      <c r="R61" s="69">
        <v>1699</v>
      </c>
      <c r="S61" s="69">
        <v>1682</v>
      </c>
      <c r="T61" s="127">
        <v>1031</v>
      </c>
      <c r="U61" s="142">
        <f t="shared" si="273"/>
        <v>1034</v>
      </c>
      <c r="V61" s="119">
        <v>1037</v>
      </c>
      <c r="W61" s="119">
        <v>1093</v>
      </c>
      <c r="X61" s="119">
        <v>1067</v>
      </c>
      <c r="Y61" s="119">
        <v>1014</v>
      </c>
      <c r="Z61" s="119">
        <v>999</v>
      </c>
      <c r="AA61" s="119">
        <v>1062</v>
      </c>
      <c r="AB61" s="119">
        <v>1066</v>
      </c>
      <c r="AC61" s="119">
        <v>1055</v>
      </c>
      <c r="AD61" s="119">
        <v>1068</v>
      </c>
      <c r="AE61" s="119">
        <v>1044</v>
      </c>
      <c r="AF61" s="119">
        <v>1084</v>
      </c>
      <c r="AG61" s="119">
        <v>1098</v>
      </c>
      <c r="AH61" s="119">
        <v>1149</v>
      </c>
      <c r="AI61" s="119">
        <v>1087</v>
      </c>
      <c r="AJ61" s="119">
        <v>1214</v>
      </c>
      <c r="AK61" s="127">
        <v>252</v>
      </c>
      <c r="AL61" s="142">
        <f t="shared" si="274"/>
        <v>270</v>
      </c>
      <c r="AM61" s="119">
        <v>288</v>
      </c>
      <c r="AN61" s="119">
        <v>277</v>
      </c>
      <c r="AO61" s="119">
        <v>292</v>
      </c>
      <c r="AP61" s="119">
        <v>308</v>
      </c>
      <c r="AQ61" s="119">
        <v>324</v>
      </c>
      <c r="AR61" s="119">
        <v>297</v>
      </c>
      <c r="AS61" s="119">
        <v>321</v>
      </c>
      <c r="AT61" s="119">
        <v>304</v>
      </c>
      <c r="AU61" s="119">
        <v>339</v>
      </c>
      <c r="AV61" s="119">
        <v>338</v>
      </c>
      <c r="AW61" s="119">
        <v>314</v>
      </c>
      <c r="AX61" s="119">
        <v>360</v>
      </c>
      <c r="AY61" s="119">
        <v>351</v>
      </c>
      <c r="AZ61" s="119">
        <v>355</v>
      </c>
      <c r="BA61" s="119">
        <v>353</v>
      </c>
      <c r="BB61" s="127">
        <v>49</v>
      </c>
      <c r="BC61" s="142">
        <f t="shared" si="275"/>
        <v>62.5</v>
      </c>
      <c r="BD61" s="119">
        <v>76</v>
      </c>
      <c r="BE61" s="119"/>
      <c r="BF61" s="119"/>
      <c r="BG61" s="119"/>
      <c r="BH61" s="119"/>
      <c r="BI61" s="119"/>
      <c r="BJ61" s="119"/>
      <c r="BK61" s="119"/>
      <c r="BL61" s="119"/>
      <c r="BM61" s="119"/>
      <c r="BN61" s="119">
        <v>0</v>
      </c>
      <c r="BO61" s="119">
        <v>0</v>
      </c>
      <c r="BP61" s="119"/>
      <c r="BQ61" s="119"/>
      <c r="BR61" s="119"/>
      <c r="BS61" s="127">
        <v>191</v>
      </c>
      <c r="BT61" s="142">
        <f t="shared" si="276"/>
        <v>204.5</v>
      </c>
      <c r="BU61" s="119">
        <v>218</v>
      </c>
      <c r="BV61" s="119">
        <v>226</v>
      </c>
      <c r="BW61" s="119">
        <v>296</v>
      </c>
      <c r="BX61" s="119">
        <v>352</v>
      </c>
      <c r="BY61" s="119">
        <v>367</v>
      </c>
      <c r="BZ61" s="119">
        <v>405</v>
      </c>
      <c r="CA61" s="119">
        <v>425</v>
      </c>
      <c r="CB61" s="119">
        <v>425</v>
      </c>
      <c r="CC61" s="119">
        <v>441</v>
      </c>
      <c r="CD61" s="119">
        <v>573</v>
      </c>
      <c r="CE61" s="119">
        <v>725</v>
      </c>
      <c r="CF61" s="119">
        <v>667</v>
      </c>
      <c r="CG61" s="119">
        <v>741</v>
      </c>
      <c r="CH61" s="119">
        <v>730</v>
      </c>
      <c r="CI61" s="119">
        <v>838</v>
      </c>
      <c r="CJ61" s="127">
        <v>27</v>
      </c>
      <c r="CK61" s="142">
        <f t="shared" si="277"/>
        <v>37.5</v>
      </c>
      <c r="CL61" s="119">
        <v>48</v>
      </c>
      <c r="CM61" s="119">
        <v>102</v>
      </c>
      <c r="CN61" s="119">
        <v>169</v>
      </c>
      <c r="CO61" s="119">
        <v>502</v>
      </c>
      <c r="CP61" s="119">
        <v>620</v>
      </c>
      <c r="CQ61" s="119">
        <v>600</v>
      </c>
      <c r="CR61" s="119">
        <v>697</v>
      </c>
      <c r="CS61" s="119">
        <v>713</v>
      </c>
      <c r="CT61" s="119">
        <v>760</v>
      </c>
      <c r="CU61" s="119">
        <v>793</v>
      </c>
      <c r="CV61" s="119">
        <v>878</v>
      </c>
      <c r="CW61" s="119">
        <v>854</v>
      </c>
      <c r="CX61" s="119">
        <v>931</v>
      </c>
      <c r="CY61" s="119">
        <v>1047</v>
      </c>
      <c r="CZ61" s="119">
        <v>1039</v>
      </c>
      <c r="DA61" s="127">
        <v>141</v>
      </c>
      <c r="DB61" s="142">
        <f t="shared" si="278"/>
        <v>147.5</v>
      </c>
      <c r="DC61" s="119">
        <v>154</v>
      </c>
      <c r="DD61" s="119">
        <v>138</v>
      </c>
      <c r="DE61" s="119">
        <v>138</v>
      </c>
      <c r="DF61" s="119">
        <v>146</v>
      </c>
      <c r="DG61" s="119">
        <v>142</v>
      </c>
      <c r="DH61" s="119">
        <v>143</v>
      </c>
      <c r="DI61" s="119">
        <v>149</v>
      </c>
      <c r="DJ61" s="119">
        <v>137</v>
      </c>
      <c r="DK61" s="119">
        <v>146</v>
      </c>
      <c r="DL61" s="119">
        <v>146</v>
      </c>
      <c r="DM61" s="119">
        <v>148</v>
      </c>
      <c r="DN61" s="119">
        <v>159</v>
      </c>
      <c r="DO61" s="119">
        <v>151</v>
      </c>
      <c r="DP61" s="119">
        <v>142</v>
      </c>
      <c r="DQ61" s="119">
        <v>158</v>
      </c>
      <c r="DR61" s="127">
        <v>101</v>
      </c>
      <c r="DS61" s="142">
        <f t="shared" si="279"/>
        <v>102.5</v>
      </c>
      <c r="DT61" s="119">
        <v>104</v>
      </c>
      <c r="DU61" s="119">
        <v>112</v>
      </c>
      <c r="DV61" s="119">
        <v>91</v>
      </c>
      <c r="DW61" s="119">
        <v>98</v>
      </c>
      <c r="DX61" s="119">
        <v>114</v>
      </c>
      <c r="DY61" s="119">
        <v>106</v>
      </c>
      <c r="DZ61" s="119">
        <v>108</v>
      </c>
      <c r="EA61" s="119">
        <v>110</v>
      </c>
      <c r="EB61" s="119">
        <v>105</v>
      </c>
      <c r="EC61" s="119">
        <v>102</v>
      </c>
      <c r="ED61" s="119">
        <v>106</v>
      </c>
      <c r="EE61" s="119">
        <v>112</v>
      </c>
      <c r="EF61" s="119">
        <v>112</v>
      </c>
      <c r="EG61" s="119">
        <v>124</v>
      </c>
      <c r="EH61" s="119">
        <v>115</v>
      </c>
      <c r="EI61" s="127">
        <v>402</v>
      </c>
      <c r="EJ61" s="119">
        <v>394</v>
      </c>
      <c r="EK61" s="119">
        <v>451</v>
      </c>
      <c r="EL61" s="119">
        <v>704</v>
      </c>
      <c r="EM61" s="119">
        <v>1164</v>
      </c>
      <c r="EN61" s="119">
        <v>1193</v>
      </c>
      <c r="EO61" s="119">
        <v>1124</v>
      </c>
      <c r="EP61" s="119">
        <v>1352</v>
      </c>
      <c r="EQ61" s="119"/>
      <c r="ER61" s="119"/>
      <c r="EX61" s="178">
        <v>4548</v>
      </c>
      <c r="EY61" s="178">
        <v>4890</v>
      </c>
      <c r="EZ61" s="178">
        <v>4792</v>
      </c>
      <c r="FA61" s="271">
        <f t="shared" si="280"/>
        <v>4146</v>
      </c>
      <c r="FB61" s="178">
        <f t="shared" si="281"/>
        <v>4496</v>
      </c>
      <c r="FC61" s="178">
        <f t="shared" si="282"/>
        <v>4341</v>
      </c>
      <c r="FD61" s="271">
        <f t="shared" si="283"/>
        <v>402</v>
      </c>
      <c r="FE61" s="178">
        <f t="shared" si="284"/>
        <v>394</v>
      </c>
      <c r="FF61" s="178">
        <f t="shared" si="285"/>
        <v>451</v>
      </c>
    </row>
    <row r="62" spans="1:162" x14ac:dyDescent="0.2">
      <c r="A62" s="62" t="s">
        <v>75</v>
      </c>
      <c r="B62" s="69"/>
      <c r="C62" s="136"/>
      <c r="D62" s="113">
        <f t="shared" si="272"/>
        <v>0</v>
      </c>
      <c r="E62" s="69">
        <v>0</v>
      </c>
      <c r="F62" s="69"/>
      <c r="G62" s="69">
        <v>137</v>
      </c>
      <c r="H62" s="69">
        <v>120</v>
      </c>
      <c r="I62" s="69">
        <v>112</v>
      </c>
      <c r="J62" s="69">
        <v>156</v>
      </c>
      <c r="K62" s="69">
        <v>165</v>
      </c>
      <c r="L62" s="69">
        <v>178</v>
      </c>
      <c r="M62" s="69">
        <v>175</v>
      </c>
      <c r="N62" s="69">
        <v>206</v>
      </c>
      <c r="O62" s="69">
        <v>184</v>
      </c>
      <c r="P62" s="69">
        <v>171</v>
      </c>
      <c r="Q62" s="69">
        <v>158</v>
      </c>
      <c r="R62" s="69">
        <v>180</v>
      </c>
      <c r="S62" s="69">
        <v>174</v>
      </c>
      <c r="T62" s="127">
        <v>76</v>
      </c>
      <c r="U62" s="142">
        <f t="shared" si="273"/>
        <v>74</v>
      </c>
      <c r="V62" s="119">
        <v>72</v>
      </c>
      <c r="W62" s="119">
        <v>88</v>
      </c>
      <c r="X62" s="119">
        <v>76</v>
      </c>
      <c r="Y62" s="119">
        <v>81</v>
      </c>
      <c r="Z62" s="119">
        <v>83</v>
      </c>
      <c r="AA62" s="119">
        <v>87</v>
      </c>
      <c r="AB62" s="119">
        <v>73</v>
      </c>
      <c r="AC62" s="119">
        <v>89</v>
      </c>
      <c r="AD62" s="119">
        <v>93</v>
      </c>
      <c r="AE62" s="119">
        <v>70</v>
      </c>
      <c r="AF62" s="119">
        <v>90</v>
      </c>
      <c r="AG62" s="119">
        <v>97</v>
      </c>
      <c r="AH62" s="119">
        <v>100</v>
      </c>
      <c r="AI62" s="119">
        <v>78</v>
      </c>
      <c r="AJ62" s="119">
        <v>113</v>
      </c>
      <c r="AK62" s="127"/>
      <c r="AL62" s="142">
        <f t="shared" si="274"/>
        <v>0</v>
      </c>
      <c r="AM62" s="119"/>
      <c r="AN62" s="119"/>
      <c r="AO62" s="119">
        <v>0</v>
      </c>
      <c r="AP62" s="119"/>
      <c r="AQ62" s="119"/>
      <c r="AR62" s="119"/>
      <c r="AS62" s="119"/>
      <c r="AT62" s="119"/>
      <c r="AU62" s="119"/>
      <c r="AV62" s="119"/>
      <c r="AW62" s="119">
        <v>0</v>
      </c>
      <c r="AX62" s="119">
        <v>0</v>
      </c>
      <c r="AY62" s="119"/>
      <c r="AZ62" s="119"/>
      <c r="BA62" s="119"/>
      <c r="BB62" s="127"/>
      <c r="BC62" s="142">
        <f t="shared" si="275"/>
        <v>0</v>
      </c>
      <c r="BD62" s="119"/>
      <c r="BE62" s="119"/>
      <c r="BF62" s="119"/>
      <c r="BG62" s="119"/>
      <c r="BH62" s="119"/>
      <c r="BI62" s="119"/>
      <c r="BJ62" s="119"/>
      <c r="BK62" s="119"/>
      <c r="BL62" s="119"/>
      <c r="BM62" s="119"/>
      <c r="BN62" s="119">
        <v>0</v>
      </c>
      <c r="BO62" s="119">
        <v>0</v>
      </c>
      <c r="BP62" s="119"/>
      <c r="BQ62" s="119"/>
      <c r="BR62" s="119"/>
      <c r="BS62" s="127"/>
      <c r="BT62" s="142">
        <f t="shared" si="276"/>
        <v>0</v>
      </c>
      <c r="BU62" s="119"/>
      <c r="BV62" s="119"/>
      <c r="BW62" s="119"/>
      <c r="BX62" s="119"/>
      <c r="BY62" s="119"/>
      <c r="BZ62" s="119"/>
      <c r="CA62" s="119"/>
      <c r="CB62" s="119"/>
      <c r="CC62" s="119"/>
      <c r="CD62" s="119"/>
      <c r="CE62" s="119">
        <v>0</v>
      </c>
      <c r="CF62" s="119">
        <v>0</v>
      </c>
      <c r="CG62" s="119"/>
      <c r="CH62" s="119"/>
      <c r="CI62" s="119"/>
      <c r="CJ62" s="127">
        <v>5</v>
      </c>
      <c r="CK62" s="142">
        <f t="shared" si="277"/>
        <v>4.5</v>
      </c>
      <c r="CL62" s="119">
        <v>4</v>
      </c>
      <c r="CM62" s="119">
        <v>16</v>
      </c>
      <c r="CN62" s="119">
        <v>18</v>
      </c>
      <c r="CO62" s="119">
        <v>64</v>
      </c>
      <c r="CP62" s="119">
        <v>55</v>
      </c>
      <c r="CQ62" s="119">
        <v>78</v>
      </c>
      <c r="CR62" s="119">
        <v>80</v>
      </c>
      <c r="CS62" s="119">
        <v>87</v>
      </c>
      <c r="CT62" s="119">
        <v>85</v>
      </c>
      <c r="CU62" s="119">
        <v>87</v>
      </c>
      <c r="CV62" s="119">
        <v>93</v>
      </c>
      <c r="CW62" s="119">
        <v>91</v>
      </c>
      <c r="CX62" s="119">
        <v>89</v>
      </c>
      <c r="CY62" s="119">
        <v>100</v>
      </c>
      <c r="CZ62" s="119">
        <v>97</v>
      </c>
      <c r="DA62" s="127"/>
      <c r="DB62" s="142">
        <f t="shared" si="278"/>
        <v>0</v>
      </c>
      <c r="DC62" s="119"/>
      <c r="DD62" s="119"/>
      <c r="DE62" s="119"/>
      <c r="DF62" s="119"/>
      <c r="DG62" s="119"/>
      <c r="DH62" s="119"/>
      <c r="DI62" s="119"/>
      <c r="DJ62" s="119"/>
      <c r="DK62" s="119"/>
      <c r="DL62" s="119"/>
      <c r="DM62" s="119">
        <v>0</v>
      </c>
      <c r="DN62" s="119">
        <v>0</v>
      </c>
      <c r="DO62" s="119"/>
      <c r="DP62" s="119"/>
      <c r="DQ62" s="119"/>
      <c r="DR62" s="127"/>
      <c r="DS62" s="142">
        <f t="shared" si="279"/>
        <v>0</v>
      </c>
      <c r="DT62" s="119"/>
      <c r="DU62" s="119"/>
      <c r="DV62" s="119"/>
      <c r="DW62" s="119"/>
      <c r="DX62" s="119"/>
      <c r="DY62" s="119"/>
      <c r="DZ62" s="119"/>
      <c r="EA62" s="119"/>
      <c r="EB62" s="119"/>
      <c r="EC62" s="119"/>
      <c r="ED62" s="119">
        <v>0</v>
      </c>
      <c r="EE62" s="119">
        <v>0</v>
      </c>
      <c r="EF62" s="119"/>
      <c r="EG62" s="119"/>
      <c r="EH62" s="119"/>
      <c r="EI62" s="127">
        <v>0</v>
      </c>
      <c r="EJ62" s="119">
        <v>0</v>
      </c>
      <c r="EK62" s="119">
        <v>0</v>
      </c>
      <c r="EL62" s="119">
        <v>0</v>
      </c>
      <c r="EM62" s="119">
        <v>28</v>
      </c>
      <c r="EN62" s="119">
        <v>26</v>
      </c>
      <c r="EO62" s="119">
        <v>40</v>
      </c>
      <c r="EP62" s="119">
        <v>26</v>
      </c>
      <c r="EQ62" s="119"/>
      <c r="ER62" s="119"/>
      <c r="EX62" s="178">
        <v>321</v>
      </c>
      <c r="EY62" s="178">
        <v>318</v>
      </c>
      <c r="EZ62" s="178">
        <v>354</v>
      </c>
      <c r="FA62" s="271">
        <f t="shared" si="280"/>
        <v>321</v>
      </c>
      <c r="FB62" s="178">
        <f t="shared" si="281"/>
        <v>318</v>
      </c>
      <c r="FC62" s="178">
        <f t="shared" si="282"/>
        <v>354</v>
      </c>
      <c r="FD62" s="271">
        <f t="shared" si="283"/>
        <v>0</v>
      </c>
      <c r="FE62" s="178">
        <f t="shared" si="284"/>
        <v>0</v>
      </c>
      <c r="FF62" s="178">
        <f t="shared" si="285"/>
        <v>0</v>
      </c>
    </row>
    <row r="63" spans="1:162" x14ac:dyDescent="0.2">
      <c r="A63" s="74" t="s">
        <v>78</v>
      </c>
      <c r="B63" s="71"/>
      <c r="C63" s="137"/>
      <c r="D63" s="114">
        <f t="shared" si="272"/>
        <v>0</v>
      </c>
      <c r="E63" s="71"/>
      <c r="F63" s="71"/>
      <c r="G63" s="71">
        <v>144</v>
      </c>
      <c r="H63" s="71">
        <v>140</v>
      </c>
      <c r="I63" s="71">
        <v>154</v>
      </c>
      <c r="J63" s="71">
        <v>157</v>
      </c>
      <c r="K63" s="71">
        <v>171</v>
      </c>
      <c r="L63" s="71">
        <v>175</v>
      </c>
      <c r="M63" s="71">
        <v>185</v>
      </c>
      <c r="N63" s="71">
        <v>173</v>
      </c>
      <c r="O63" s="71">
        <v>191</v>
      </c>
      <c r="P63" s="71">
        <v>165</v>
      </c>
      <c r="Q63" s="71">
        <v>175</v>
      </c>
      <c r="R63" s="71">
        <v>206</v>
      </c>
      <c r="S63" s="71">
        <v>203</v>
      </c>
      <c r="T63" s="128">
        <v>96</v>
      </c>
      <c r="U63" s="143">
        <f t="shared" si="273"/>
        <v>93</v>
      </c>
      <c r="V63" s="120">
        <v>90</v>
      </c>
      <c r="W63" s="120">
        <v>90</v>
      </c>
      <c r="X63" s="120">
        <v>92</v>
      </c>
      <c r="Y63" s="120">
        <v>93</v>
      </c>
      <c r="Z63" s="120">
        <v>94</v>
      </c>
      <c r="AA63" s="120">
        <v>90</v>
      </c>
      <c r="AB63" s="120">
        <v>88</v>
      </c>
      <c r="AC63" s="120">
        <v>97</v>
      </c>
      <c r="AD63" s="120">
        <v>97</v>
      </c>
      <c r="AE63" s="120">
        <v>81</v>
      </c>
      <c r="AF63" s="120">
        <v>105</v>
      </c>
      <c r="AG63" s="120">
        <v>108</v>
      </c>
      <c r="AH63" s="120">
        <v>111</v>
      </c>
      <c r="AI63" s="120">
        <v>114</v>
      </c>
      <c r="AJ63" s="120">
        <v>106</v>
      </c>
      <c r="AK63" s="128"/>
      <c r="AL63" s="143">
        <f t="shared" si="274"/>
        <v>0</v>
      </c>
      <c r="AM63" s="120"/>
      <c r="AN63" s="120"/>
      <c r="AO63" s="120">
        <v>0</v>
      </c>
      <c r="AP63" s="120"/>
      <c r="AQ63" s="120"/>
      <c r="AR63" s="120"/>
      <c r="AS63" s="120"/>
      <c r="AT63" s="120"/>
      <c r="AU63" s="120"/>
      <c r="AV63" s="120"/>
      <c r="AW63" s="120">
        <v>0</v>
      </c>
      <c r="AX63" s="120">
        <v>0</v>
      </c>
      <c r="AY63" s="120"/>
      <c r="AZ63" s="120"/>
      <c r="BA63" s="120"/>
      <c r="BB63" s="128"/>
      <c r="BC63" s="143">
        <f t="shared" si="275"/>
        <v>0</v>
      </c>
      <c r="BD63" s="120"/>
      <c r="BE63" s="120"/>
      <c r="BF63" s="120"/>
      <c r="BG63" s="120"/>
      <c r="BH63" s="120"/>
      <c r="BI63" s="120"/>
      <c r="BJ63" s="120"/>
      <c r="BK63" s="120"/>
      <c r="BL63" s="120"/>
      <c r="BM63" s="120"/>
      <c r="BN63" s="120">
        <v>0</v>
      </c>
      <c r="BO63" s="120">
        <v>0</v>
      </c>
      <c r="BP63" s="120"/>
      <c r="BQ63" s="120"/>
      <c r="BR63" s="120"/>
      <c r="BS63" s="128"/>
      <c r="BT63" s="143">
        <f t="shared" si="276"/>
        <v>0</v>
      </c>
      <c r="BU63" s="120"/>
      <c r="BV63" s="120"/>
      <c r="BW63" s="120"/>
      <c r="BX63" s="120"/>
      <c r="BY63" s="120"/>
      <c r="BZ63" s="120"/>
      <c r="CA63" s="120"/>
      <c r="CB63" s="120"/>
      <c r="CC63" s="120"/>
      <c r="CD63" s="120"/>
      <c r="CE63" s="120">
        <v>0</v>
      </c>
      <c r="CF63" s="120">
        <v>0</v>
      </c>
      <c r="CG63" s="120"/>
      <c r="CH63" s="120"/>
      <c r="CI63" s="120"/>
      <c r="CJ63" s="128"/>
      <c r="CK63" s="143">
        <f t="shared" si="277"/>
        <v>0</v>
      </c>
      <c r="CL63" s="120"/>
      <c r="CM63" s="120"/>
      <c r="CN63" s="120">
        <v>0</v>
      </c>
      <c r="CO63" s="120"/>
      <c r="CP63" s="120"/>
      <c r="CQ63" s="120"/>
      <c r="CR63" s="120"/>
      <c r="CS63" s="120"/>
      <c r="CT63" s="120"/>
      <c r="CU63" s="120"/>
      <c r="CV63" s="120">
        <v>0</v>
      </c>
      <c r="CW63" s="120">
        <v>0</v>
      </c>
      <c r="CX63" s="120"/>
      <c r="CY63" s="120"/>
      <c r="CZ63" s="120"/>
      <c r="DA63" s="128"/>
      <c r="DB63" s="143">
        <f t="shared" si="278"/>
        <v>0</v>
      </c>
      <c r="DC63" s="120"/>
      <c r="DD63" s="120"/>
      <c r="DE63" s="120"/>
      <c r="DF63" s="120"/>
      <c r="DG63" s="120"/>
      <c r="DH63" s="120"/>
      <c r="DI63" s="120"/>
      <c r="DJ63" s="120"/>
      <c r="DK63" s="120"/>
      <c r="DL63" s="120"/>
      <c r="DM63" s="120">
        <v>0</v>
      </c>
      <c r="DN63" s="120">
        <v>0</v>
      </c>
      <c r="DO63" s="120"/>
      <c r="DP63" s="120"/>
      <c r="DQ63" s="120"/>
      <c r="DR63" s="128"/>
      <c r="DS63" s="143">
        <f t="shared" si="279"/>
        <v>0</v>
      </c>
      <c r="DT63" s="120"/>
      <c r="DU63" s="120"/>
      <c r="DV63" s="120"/>
      <c r="DW63" s="120"/>
      <c r="DX63" s="120"/>
      <c r="DY63" s="120"/>
      <c r="DZ63" s="120"/>
      <c r="EA63" s="120"/>
      <c r="EB63" s="120"/>
      <c r="EC63" s="120"/>
      <c r="ED63" s="120">
        <v>0</v>
      </c>
      <c r="EE63" s="120">
        <v>0</v>
      </c>
      <c r="EF63" s="120"/>
      <c r="EG63" s="120"/>
      <c r="EH63" s="120"/>
      <c r="EI63" s="128">
        <v>0</v>
      </c>
      <c r="EJ63" s="120">
        <v>0</v>
      </c>
      <c r="EK63" s="120">
        <v>0</v>
      </c>
      <c r="EL63" s="120">
        <v>19</v>
      </c>
      <c r="EM63" s="120">
        <v>28</v>
      </c>
      <c r="EN63" s="119">
        <v>39</v>
      </c>
      <c r="EO63" s="120">
        <v>31</v>
      </c>
      <c r="EP63" s="119">
        <v>38</v>
      </c>
      <c r="EQ63" s="119"/>
      <c r="ER63" s="119"/>
      <c r="EX63" s="178">
        <v>247</v>
      </c>
      <c r="EY63" s="178">
        <v>259</v>
      </c>
      <c r="EZ63" s="178">
        <v>272</v>
      </c>
      <c r="FA63" s="271">
        <f t="shared" si="280"/>
        <v>247</v>
      </c>
      <c r="FB63" s="178">
        <f t="shared" si="281"/>
        <v>259</v>
      </c>
      <c r="FC63" s="178">
        <f t="shared" si="282"/>
        <v>272</v>
      </c>
      <c r="FD63" s="271">
        <f t="shared" si="283"/>
        <v>0</v>
      </c>
      <c r="FE63" s="178">
        <f t="shared" si="284"/>
        <v>0</v>
      </c>
      <c r="FF63" s="178">
        <f t="shared" si="285"/>
        <v>0</v>
      </c>
    </row>
    <row r="64" spans="1:162" x14ac:dyDescent="0.2">
      <c r="A64" s="75" t="s">
        <v>52</v>
      </c>
      <c r="B64" s="76"/>
      <c r="C64" s="139">
        <v>1737</v>
      </c>
      <c r="D64" s="115">
        <f>(C64+E64)/2</f>
        <v>1805</v>
      </c>
      <c r="E64" s="76">
        <v>1873</v>
      </c>
      <c r="F64" s="76">
        <v>1884</v>
      </c>
      <c r="G64" s="76">
        <v>2012</v>
      </c>
      <c r="H64" s="76">
        <v>1868</v>
      </c>
      <c r="I64" s="76">
        <v>1936</v>
      </c>
      <c r="J64" s="76">
        <v>1956</v>
      </c>
      <c r="K64" s="76">
        <v>2238</v>
      </c>
      <c r="L64" s="76">
        <v>2017</v>
      </c>
      <c r="M64" s="76">
        <v>2137</v>
      </c>
      <c r="N64" s="76">
        <v>2143</v>
      </c>
      <c r="O64" s="76">
        <v>2107</v>
      </c>
      <c r="P64" s="76">
        <v>2131</v>
      </c>
      <c r="Q64" s="76">
        <v>2124</v>
      </c>
      <c r="R64" s="76">
        <v>2156</v>
      </c>
      <c r="S64" s="76">
        <v>2208</v>
      </c>
      <c r="T64" s="130">
        <v>413</v>
      </c>
      <c r="U64" s="144">
        <f t="shared" si="273"/>
        <v>422</v>
      </c>
      <c r="V64" s="122">
        <v>431</v>
      </c>
      <c r="W64" s="122">
        <v>440</v>
      </c>
      <c r="X64" s="122">
        <v>437</v>
      </c>
      <c r="Y64" s="122">
        <v>407</v>
      </c>
      <c r="Z64" s="122">
        <v>378</v>
      </c>
      <c r="AA64" s="122">
        <v>411</v>
      </c>
      <c r="AB64" s="122">
        <v>405</v>
      </c>
      <c r="AC64" s="122">
        <v>392</v>
      </c>
      <c r="AD64" s="122">
        <v>426</v>
      </c>
      <c r="AE64" s="122">
        <v>412</v>
      </c>
      <c r="AF64" s="122">
        <v>460</v>
      </c>
      <c r="AG64" s="122">
        <v>475</v>
      </c>
      <c r="AH64" s="122">
        <v>451</v>
      </c>
      <c r="AI64" s="122">
        <v>477</v>
      </c>
      <c r="AJ64" s="122">
        <v>455</v>
      </c>
      <c r="AK64" s="130">
        <v>36</v>
      </c>
      <c r="AL64" s="144">
        <f t="shared" si="274"/>
        <v>43</v>
      </c>
      <c r="AM64" s="122">
        <v>50</v>
      </c>
      <c r="AN64" s="122">
        <v>72</v>
      </c>
      <c r="AO64" s="122">
        <v>46</v>
      </c>
      <c r="AP64" s="122">
        <v>72</v>
      </c>
      <c r="AQ64" s="122">
        <v>74</v>
      </c>
      <c r="AR64" s="122">
        <v>67</v>
      </c>
      <c r="AS64" s="122">
        <v>70</v>
      </c>
      <c r="AT64" s="122">
        <v>67</v>
      </c>
      <c r="AU64" s="122">
        <v>39</v>
      </c>
      <c r="AV64" s="122">
        <v>70</v>
      </c>
      <c r="AW64" s="122">
        <v>80</v>
      </c>
      <c r="AX64" s="122">
        <v>71</v>
      </c>
      <c r="AY64" s="122">
        <v>90</v>
      </c>
      <c r="AZ64" s="122">
        <v>65</v>
      </c>
      <c r="BA64" s="122">
        <v>66</v>
      </c>
      <c r="BB64" s="130"/>
      <c r="BC64" s="144">
        <f t="shared" si="275"/>
        <v>0</v>
      </c>
      <c r="BD64" s="122"/>
      <c r="BE64" s="122"/>
      <c r="BF64" s="122"/>
      <c r="BG64" s="122"/>
      <c r="BH64" s="122"/>
      <c r="BI64" s="122"/>
      <c r="BJ64" s="122"/>
      <c r="BK64" s="122"/>
      <c r="BL64" s="122"/>
      <c r="BM64" s="122"/>
      <c r="BN64" s="122">
        <v>0</v>
      </c>
      <c r="BO64" s="122">
        <v>0</v>
      </c>
      <c r="BP64" s="122"/>
      <c r="BQ64" s="122"/>
      <c r="BR64" s="122"/>
      <c r="BS64" s="130"/>
      <c r="BT64" s="144">
        <f t="shared" si="276"/>
        <v>0</v>
      </c>
      <c r="BU64" s="122"/>
      <c r="BV64" s="122"/>
      <c r="BW64" s="122"/>
      <c r="BX64" s="122"/>
      <c r="BY64" s="122"/>
      <c r="BZ64" s="122"/>
      <c r="CA64" s="122"/>
      <c r="CB64" s="122"/>
      <c r="CC64" s="122"/>
      <c r="CD64" s="122"/>
      <c r="CE64" s="122">
        <v>0</v>
      </c>
      <c r="CF64" s="122">
        <v>0</v>
      </c>
      <c r="CG64" s="122"/>
      <c r="CH64" s="122"/>
      <c r="CI64" s="122"/>
      <c r="CJ64" s="130">
        <v>11</v>
      </c>
      <c r="CK64" s="144">
        <f t="shared" si="277"/>
        <v>12.5</v>
      </c>
      <c r="CL64" s="122">
        <v>14</v>
      </c>
      <c r="CM64" s="122">
        <v>23</v>
      </c>
      <c r="CN64" s="122">
        <v>37</v>
      </c>
      <c r="CO64" s="122">
        <v>101</v>
      </c>
      <c r="CP64" s="122">
        <v>60</v>
      </c>
      <c r="CQ64" s="122">
        <v>66</v>
      </c>
      <c r="CR64" s="122">
        <v>84</v>
      </c>
      <c r="CS64" s="122">
        <v>90</v>
      </c>
      <c r="CT64" s="122">
        <v>81</v>
      </c>
      <c r="CU64" s="122">
        <v>93</v>
      </c>
      <c r="CV64" s="122">
        <v>105</v>
      </c>
      <c r="CW64" s="122">
        <v>0</v>
      </c>
      <c r="CX64" s="122">
        <v>74</v>
      </c>
      <c r="CY64" s="122">
        <v>74</v>
      </c>
      <c r="CZ64" s="122">
        <v>68</v>
      </c>
      <c r="DA64" s="130"/>
      <c r="DB64" s="144">
        <f t="shared" si="278"/>
        <v>0</v>
      </c>
      <c r="DC64" s="122"/>
      <c r="DD64" s="122"/>
      <c r="DE64" s="122"/>
      <c r="DF64" s="122"/>
      <c r="DG64" s="122"/>
      <c r="DH64" s="122"/>
      <c r="DI64" s="122"/>
      <c r="DJ64" s="122"/>
      <c r="DK64" s="122"/>
      <c r="DL64" s="122"/>
      <c r="DM64" s="122">
        <v>0</v>
      </c>
      <c r="DN64" s="122">
        <v>0</v>
      </c>
      <c r="DO64" s="122"/>
      <c r="DP64" s="122"/>
      <c r="DQ64" s="122"/>
      <c r="DR64" s="130"/>
      <c r="DS64" s="144">
        <f t="shared" si="279"/>
        <v>0</v>
      </c>
      <c r="DT64" s="122"/>
      <c r="DU64" s="122"/>
      <c r="DV64" s="122"/>
      <c r="DW64" s="122"/>
      <c r="DX64" s="122"/>
      <c r="DY64" s="122"/>
      <c r="DZ64" s="122"/>
      <c r="EA64" s="122"/>
      <c r="EB64" s="122"/>
      <c r="EC64" s="122"/>
      <c r="ED64" s="122">
        <v>0</v>
      </c>
      <c r="EE64" s="122">
        <v>0</v>
      </c>
      <c r="EF64" s="122"/>
      <c r="EG64" s="122"/>
      <c r="EH64" s="122"/>
      <c r="EI64" s="130">
        <v>155</v>
      </c>
      <c r="EJ64" s="122">
        <v>153</v>
      </c>
      <c r="EK64" s="122">
        <v>158</v>
      </c>
      <c r="EL64" s="122">
        <v>108</v>
      </c>
      <c r="EM64" s="122">
        <v>185</v>
      </c>
      <c r="EN64" s="122">
        <v>151</v>
      </c>
      <c r="EO64" s="120">
        <v>169</v>
      </c>
      <c r="EP64" s="122">
        <v>175</v>
      </c>
      <c r="EQ64" s="119"/>
      <c r="ER64" s="119"/>
      <c r="EX64" s="179">
        <v>2655</v>
      </c>
      <c r="EY64" s="179">
        <v>2950</v>
      </c>
      <c r="EZ64" s="179">
        <v>2724</v>
      </c>
      <c r="FA64" s="272">
        <f t="shared" si="280"/>
        <v>2500</v>
      </c>
      <c r="FB64" s="179">
        <f t="shared" si="281"/>
        <v>2797</v>
      </c>
      <c r="FC64" s="179">
        <f t="shared" si="282"/>
        <v>2566</v>
      </c>
      <c r="FD64" s="272">
        <f t="shared" si="283"/>
        <v>155</v>
      </c>
      <c r="FE64" s="179">
        <f t="shared" si="284"/>
        <v>153</v>
      </c>
      <c r="FF64" s="179">
        <f t="shared" si="285"/>
        <v>158</v>
      </c>
    </row>
    <row r="65" spans="2:154" x14ac:dyDescent="0.2">
      <c r="C65" s="53"/>
      <c r="D65" s="109"/>
      <c r="G65" s="53"/>
      <c r="H65" s="53"/>
      <c r="I65" s="53"/>
      <c r="J65" s="53"/>
      <c r="K65" s="53"/>
      <c r="L65" s="53"/>
      <c r="M65" s="53"/>
      <c r="N65" s="53"/>
      <c r="O65" s="53"/>
      <c r="P65" s="53"/>
      <c r="Q65" s="53"/>
      <c r="R65" s="53"/>
      <c r="S65" s="53"/>
      <c r="T65" s="53"/>
      <c r="U65" s="151"/>
      <c r="V65" s="53"/>
      <c r="X65" s="53"/>
      <c r="Y65" s="53"/>
      <c r="Z65" s="53"/>
      <c r="AA65" s="53"/>
      <c r="AB65" s="53"/>
      <c r="AC65" s="53"/>
      <c r="AD65" s="53"/>
      <c r="AE65" s="53"/>
      <c r="AF65" s="53"/>
      <c r="AG65" s="53"/>
      <c r="AH65" s="53"/>
      <c r="AI65" s="53"/>
      <c r="AJ65" s="53"/>
      <c r="AK65" s="53"/>
      <c r="AL65" s="109"/>
      <c r="AM65" s="53"/>
      <c r="AO65" s="53"/>
      <c r="AP65" s="53"/>
      <c r="AQ65" s="53"/>
      <c r="AR65" s="53"/>
      <c r="AS65" s="53"/>
      <c r="AT65" s="53"/>
      <c r="AU65" s="53"/>
      <c r="AV65" s="53"/>
      <c r="AW65" s="53"/>
      <c r="AX65" s="53"/>
      <c r="AY65" s="53"/>
      <c r="AZ65" s="53"/>
      <c r="BA65" s="53"/>
      <c r="BB65" s="53"/>
      <c r="BC65" s="109"/>
      <c r="BD65" s="53"/>
      <c r="BF65" s="53"/>
      <c r="BG65" s="53"/>
      <c r="BH65" s="53"/>
      <c r="BI65" s="53"/>
      <c r="BJ65" s="53"/>
      <c r="BK65" s="53"/>
      <c r="BL65" s="53"/>
      <c r="BM65" s="53"/>
      <c r="BN65" s="53"/>
      <c r="BO65" s="53"/>
      <c r="BP65" s="53"/>
      <c r="BQ65" s="53"/>
      <c r="BR65" s="53"/>
      <c r="BS65" s="53"/>
      <c r="BT65" s="109"/>
      <c r="BU65" s="53"/>
      <c r="BY65" s="53"/>
      <c r="BZ65" s="53"/>
      <c r="CA65" s="53"/>
      <c r="CB65" s="53"/>
      <c r="CC65" s="53"/>
      <c r="CD65" s="53"/>
      <c r="CE65" s="53"/>
      <c r="CF65" s="53"/>
      <c r="CG65" s="53"/>
      <c r="CH65" s="53"/>
      <c r="CI65" s="53"/>
      <c r="CJ65" s="53"/>
      <c r="CK65" s="109"/>
      <c r="CL65" s="53"/>
      <c r="CN65" s="53"/>
      <c r="CO65" s="53"/>
      <c r="CP65" s="53"/>
      <c r="CQ65" s="53"/>
      <c r="CR65" s="53"/>
      <c r="CS65" s="53"/>
      <c r="CT65" s="53"/>
      <c r="CU65" s="53"/>
      <c r="CV65" s="53"/>
      <c r="CW65" s="53"/>
      <c r="CX65" s="53"/>
      <c r="CY65" s="53"/>
      <c r="CZ65" s="53"/>
      <c r="DA65" s="53"/>
      <c r="DB65" s="109"/>
      <c r="DC65" s="53"/>
      <c r="DG65" s="53"/>
      <c r="DH65" s="53"/>
      <c r="DI65" s="53"/>
      <c r="DJ65" s="53"/>
      <c r="DK65" s="53"/>
      <c r="DL65" s="53"/>
      <c r="DM65" s="53"/>
      <c r="DN65" s="53"/>
      <c r="DO65" s="53"/>
      <c r="DP65" s="53"/>
      <c r="DQ65" s="53"/>
      <c r="DR65" s="53"/>
      <c r="DS65" s="109"/>
      <c r="DT65" s="53"/>
      <c r="DW65" s="53"/>
      <c r="DX65" s="53"/>
      <c r="EA65" s="53"/>
      <c r="EB65" s="53"/>
      <c r="EC65" s="53"/>
      <c r="ED65" s="53"/>
      <c r="EE65" s="53"/>
      <c r="EF65" s="53"/>
      <c r="EG65" s="53"/>
      <c r="EH65" s="53"/>
    </row>
    <row r="66" spans="2:154" x14ac:dyDescent="0.2">
      <c r="B66" s="61"/>
      <c r="C66" s="56" t="s">
        <v>34</v>
      </c>
      <c r="D66" s="140" t="s">
        <v>155</v>
      </c>
      <c r="E66" s="56" t="s">
        <v>34</v>
      </c>
      <c r="F66" s="56" t="s">
        <v>34</v>
      </c>
      <c r="G66" s="56" t="s">
        <v>34</v>
      </c>
      <c r="H66" s="56" t="s">
        <v>34</v>
      </c>
      <c r="I66" s="56" t="s">
        <v>34</v>
      </c>
      <c r="J66" s="56"/>
      <c r="K66" s="56"/>
      <c r="L66" s="56"/>
      <c r="M66" s="56"/>
      <c r="N66" s="56" t="s">
        <v>34</v>
      </c>
      <c r="O66" s="54" t="s">
        <v>34</v>
      </c>
      <c r="P66" s="54"/>
      <c r="Q66" s="54"/>
      <c r="R66" s="54" t="s">
        <v>34</v>
      </c>
      <c r="S66" s="54"/>
      <c r="T66" s="56" t="s">
        <v>34</v>
      </c>
      <c r="U66" s="140" t="s">
        <v>155</v>
      </c>
      <c r="V66" s="56" t="s">
        <v>34</v>
      </c>
      <c r="W66" s="56" t="s">
        <v>34</v>
      </c>
      <c r="X66" s="56" t="s">
        <v>34</v>
      </c>
      <c r="Y66" s="56" t="s">
        <v>34</v>
      </c>
      <c r="Z66" s="56" t="s">
        <v>34</v>
      </c>
      <c r="AA66" s="56"/>
      <c r="AB66" s="56"/>
      <c r="AC66" s="56"/>
      <c r="AD66" s="56"/>
      <c r="AE66" s="56" t="s">
        <v>34</v>
      </c>
      <c r="AF66" s="54" t="s">
        <v>34</v>
      </c>
      <c r="AG66" s="54"/>
      <c r="AH66" s="54"/>
      <c r="AI66" s="54" t="s">
        <v>34</v>
      </c>
      <c r="AJ66" s="54"/>
      <c r="AK66" s="56" t="s">
        <v>34</v>
      </c>
      <c r="AL66" s="140" t="s">
        <v>155</v>
      </c>
      <c r="AM66" s="56" t="s">
        <v>34</v>
      </c>
      <c r="AN66" s="56" t="s">
        <v>34</v>
      </c>
      <c r="AO66" s="56" t="s">
        <v>34</v>
      </c>
      <c r="AP66" s="56" t="s">
        <v>34</v>
      </c>
      <c r="AQ66" s="56" t="s">
        <v>34</v>
      </c>
      <c r="AR66" s="56"/>
      <c r="AS66" s="56"/>
      <c r="AT66" s="56"/>
      <c r="AU66" s="56"/>
      <c r="AV66" s="56" t="s">
        <v>34</v>
      </c>
      <c r="AW66" s="54" t="s">
        <v>34</v>
      </c>
      <c r="AX66" s="54"/>
      <c r="AY66" s="54"/>
      <c r="AZ66" s="54" t="s">
        <v>34</v>
      </c>
      <c r="BA66" s="54"/>
      <c r="BB66" s="56" t="s">
        <v>34</v>
      </c>
      <c r="BC66" s="140" t="s">
        <v>155</v>
      </c>
      <c r="BD66" s="56" t="s">
        <v>34</v>
      </c>
      <c r="BE66" s="56" t="s">
        <v>34</v>
      </c>
      <c r="BF66" s="56" t="s">
        <v>34</v>
      </c>
      <c r="BG66" s="56" t="s">
        <v>34</v>
      </c>
      <c r="BH66" s="56" t="s">
        <v>34</v>
      </c>
      <c r="BI66" s="56"/>
      <c r="BJ66" s="56"/>
      <c r="BK66" s="56"/>
      <c r="BL66" s="56"/>
      <c r="BM66" s="56" t="s">
        <v>34</v>
      </c>
      <c r="BN66" s="54" t="s">
        <v>34</v>
      </c>
      <c r="BO66" s="54"/>
      <c r="BP66" s="54"/>
      <c r="BQ66" s="54" t="s">
        <v>34</v>
      </c>
      <c r="BR66" s="54"/>
      <c r="BS66" s="56" t="s">
        <v>34</v>
      </c>
      <c r="BT66" s="140" t="s">
        <v>155</v>
      </c>
      <c r="BU66" s="56" t="s">
        <v>34</v>
      </c>
      <c r="BV66" s="56" t="s">
        <v>34</v>
      </c>
      <c r="BW66" s="56"/>
      <c r="BX66" s="56" t="s">
        <v>34</v>
      </c>
      <c r="BY66" s="56" t="s">
        <v>34</v>
      </c>
      <c r="BZ66" s="56"/>
      <c r="CA66" s="56"/>
      <c r="CB66" s="56"/>
      <c r="CC66" s="56"/>
      <c r="CD66" s="56" t="s">
        <v>34</v>
      </c>
      <c r="CE66" s="54" t="s">
        <v>34</v>
      </c>
      <c r="CF66" s="54"/>
      <c r="CG66" s="54"/>
      <c r="CH66" s="54" t="s">
        <v>34</v>
      </c>
      <c r="CI66" s="54"/>
      <c r="CJ66" s="56" t="s">
        <v>34</v>
      </c>
      <c r="CK66" s="140" t="s">
        <v>155</v>
      </c>
      <c r="CL66" s="56" t="s">
        <v>34</v>
      </c>
      <c r="CM66" s="56" t="s">
        <v>34</v>
      </c>
      <c r="CN66" s="56" t="s">
        <v>34</v>
      </c>
      <c r="CO66" s="56" t="s">
        <v>34</v>
      </c>
      <c r="CP66" s="56" t="s">
        <v>34</v>
      </c>
      <c r="CQ66" s="56"/>
      <c r="CR66" s="56"/>
      <c r="CS66" s="56"/>
      <c r="CT66" s="56"/>
      <c r="CU66" s="56" t="s">
        <v>34</v>
      </c>
      <c r="CV66" s="54" t="s">
        <v>34</v>
      </c>
      <c r="CW66" s="54"/>
      <c r="CX66" s="54"/>
      <c r="CY66" s="54"/>
      <c r="CZ66" s="54"/>
      <c r="DA66" s="56" t="s">
        <v>34</v>
      </c>
      <c r="DB66" s="140" t="s">
        <v>155</v>
      </c>
      <c r="DC66" s="56" t="s">
        <v>34</v>
      </c>
      <c r="DD66" s="56" t="s">
        <v>34</v>
      </c>
      <c r="DE66" s="56"/>
      <c r="DF66" s="56" t="s">
        <v>34</v>
      </c>
      <c r="DG66" s="56" t="s">
        <v>34</v>
      </c>
      <c r="DH66" s="56"/>
      <c r="DI66" s="56"/>
      <c r="DJ66" s="56"/>
      <c r="DK66" s="56"/>
      <c r="DL66" s="56" t="s">
        <v>34</v>
      </c>
      <c r="DM66" s="54" t="s">
        <v>34</v>
      </c>
      <c r="DN66" s="54"/>
      <c r="DO66" s="54"/>
      <c r="DP66" s="54" t="s">
        <v>34</v>
      </c>
      <c r="DQ66" s="54"/>
      <c r="DR66" s="56" t="s">
        <v>34</v>
      </c>
      <c r="DS66" s="140" t="s">
        <v>155</v>
      </c>
      <c r="DT66" s="56" t="s">
        <v>34</v>
      </c>
      <c r="DU66" s="56" t="s">
        <v>34</v>
      </c>
      <c r="DV66" s="56"/>
      <c r="DW66" s="56" t="s">
        <v>34</v>
      </c>
      <c r="DX66" s="56" t="s">
        <v>34</v>
      </c>
      <c r="EA66" s="56"/>
      <c r="EB66" s="56"/>
      <c r="EC66" s="56" t="s">
        <v>34</v>
      </c>
      <c r="ED66" s="54" t="s">
        <v>34</v>
      </c>
      <c r="EE66" s="54"/>
      <c r="EF66" s="54"/>
      <c r="EG66" s="54" t="s">
        <v>34</v>
      </c>
      <c r="EH66" s="54"/>
      <c r="EI66" s="54"/>
      <c r="EJ66" s="54"/>
      <c r="EK66" s="54"/>
      <c r="EL66" s="54" t="s">
        <v>34</v>
      </c>
      <c r="EM66" s="54"/>
      <c r="EN66" s="54"/>
      <c r="EO66" s="54" t="s">
        <v>34</v>
      </c>
      <c r="EP66" s="54"/>
      <c r="EQ66" s="54"/>
      <c r="ER66" s="54"/>
    </row>
    <row r="67" spans="2:154" x14ac:dyDescent="0.2">
      <c r="B67" s="61"/>
      <c r="C67" s="56" t="s">
        <v>35</v>
      </c>
      <c r="D67" s="140" t="s">
        <v>156</v>
      </c>
      <c r="E67" s="56" t="s">
        <v>35</v>
      </c>
      <c r="F67" s="56" t="s">
        <v>89</v>
      </c>
      <c r="G67" s="56" t="s">
        <v>35</v>
      </c>
      <c r="H67" s="56" t="s">
        <v>35</v>
      </c>
      <c r="I67" s="56" t="s">
        <v>89</v>
      </c>
      <c r="J67" s="56"/>
      <c r="K67" s="56"/>
      <c r="L67" s="56"/>
      <c r="M67" s="56"/>
      <c r="N67" s="56" t="s">
        <v>89</v>
      </c>
      <c r="O67" s="55" t="s">
        <v>89</v>
      </c>
      <c r="P67" s="55"/>
      <c r="Q67" s="55"/>
      <c r="R67" s="55" t="s">
        <v>89</v>
      </c>
      <c r="S67" s="55"/>
      <c r="T67" s="56" t="s">
        <v>35</v>
      </c>
      <c r="U67" s="140" t="s">
        <v>156</v>
      </c>
      <c r="V67" s="56" t="s">
        <v>35</v>
      </c>
      <c r="W67" s="56" t="s">
        <v>89</v>
      </c>
      <c r="X67" s="56" t="s">
        <v>35</v>
      </c>
      <c r="Y67" s="56" t="s">
        <v>35</v>
      </c>
      <c r="Z67" s="56" t="s">
        <v>89</v>
      </c>
      <c r="AA67" s="56"/>
      <c r="AB67" s="56"/>
      <c r="AC67" s="56"/>
      <c r="AD67" s="56"/>
      <c r="AE67" s="56" t="s">
        <v>89</v>
      </c>
      <c r="AF67" s="55" t="s">
        <v>89</v>
      </c>
      <c r="AG67" s="55"/>
      <c r="AH67" s="55"/>
      <c r="AI67" s="55" t="s">
        <v>89</v>
      </c>
      <c r="AJ67" s="55"/>
      <c r="AK67" s="56" t="s">
        <v>35</v>
      </c>
      <c r="AL67" s="140" t="s">
        <v>156</v>
      </c>
      <c r="AM67" s="56" t="s">
        <v>35</v>
      </c>
      <c r="AN67" s="56" t="s">
        <v>89</v>
      </c>
      <c r="AO67" s="56" t="s">
        <v>35</v>
      </c>
      <c r="AP67" s="56" t="s">
        <v>35</v>
      </c>
      <c r="AQ67" s="56" t="s">
        <v>89</v>
      </c>
      <c r="AR67" s="56"/>
      <c r="AS67" s="56"/>
      <c r="AT67" s="56"/>
      <c r="AU67" s="56"/>
      <c r="AV67" s="56" t="s">
        <v>89</v>
      </c>
      <c r="AW67" s="55" t="s">
        <v>89</v>
      </c>
      <c r="AX67" s="55"/>
      <c r="AY67" s="55"/>
      <c r="AZ67" s="55" t="s">
        <v>89</v>
      </c>
      <c r="BA67" s="55"/>
      <c r="BB67" s="56" t="s">
        <v>35</v>
      </c>
      <c r="BC67" s="140" t="s">
        <v>156</v>
      </c>
      <c r="BD67" s="56" t="s">
        <v>35</v>
      </c>
      <c r="BE67" s="56" t="s">
        <v>89</v>
      </c>
      <c r="BF67" s="56" t="s">
        <v>35</v>
      </c>
      <c r="BG67" s="56" t="s">
        <v>35</v>
      </c>
      <c r="BH67" s="56" t="s">
        <v>89</v>
      </c>
      <c r="BI67" s="56"/>
      <c r="BJ67" s="56"/>
      <c r="BK67" s="56"/>
      <c r="BL67" s="56"/>
      <c r="BM67" s="56" t="s">
        <v>89</v>
      </c>
      <c r="BN67" s="55" t="s">
        <v>89</v>
      </c>
      <c r="BO67" s="55"/>
      <c r="BP67" s="55"/>
      <c r="BQ67" s="55" t="s">
        <v>89</v>
      </c>
      <c r="BR67" s="55"/>
      <c r="BS67" s="56" t="s">
        <v>35</v>
      </c>
      <c r="BT67" s="140" t="s">
        <v>156</v>
      </c>
      <c r="BU67" s="56" t="s">
        <v>35</v>
      </c>
      <c r="BV67" s="56" t="s">
        <v>89</v>
      </c>
      <c r="BW67" s="56"/>
      <c r="BX67" s="56" t="s">
        <v>35</v>
      </c>
      <c r="BY67" s="56" t="s">
        <v>89</v>
      </c>
      <c r="BZ67" s="56"/>
      <c r="CA67" s="56"/>
      <c r="CB67" s="56"/>
      <c r="CC67" s="56"/>
      <c r="CD67" s="56" t="s">
        <v>89</v>
      </c>
      <c r="CE67" s="55" t="s">
        <v>89</v>
      </c>
      <c r="CF67" s="55"/>
      <c r="CG67" s="55"/>
      <c r="CH67" s="55" t="s">
        <v>89</v>
      </c>
      <c r="CI67" s="55"/>
      <c r="CJ67" s="56" t="s">
        <v>35</v>
      </c>
      <c r="CK67" s="140" t="s">
        <v>156</v>
      </c>
      <c r="CL67" s="56" t="s">
        <v>35</v>
      </c>
      <c r="CM67" s="56" t="s">
        <v>89</v>
      </c>
      <c r="CN67" s="56" t="s">
        <v>35</v>
      </c>
      <c r="CO67" s="56" t="s">
        <v>35</v>
      </c>
      <c r="CP67" s="56" t="s">
        <v>89</v>
      </c>
      <c r="CQ67" s="56"/>
      <c r="CR67" s="56"/>
      <c r="CS67" s="56"/>
      <c r="CT67" s="56"/>
      <c r="CU67" s="56" t="s">
        <v>89</v>
      </c>
      <c r="CV67" s="55" t="s">
        <v>89</v>
      </c>
      <c r="CW67" s="55"/>
      <c r="CX67" s="55"/>
      <c r="CY67" s="55"/>
      <c r="CZ67" s="55"/>
      <c r="DA67" s="56" t="s">
        <v>35</v>
      </c>
      <c r="DB67" s="140" t="s">
        <v>156</v>
      </c>
      <c r="DC67" s="56" t="s">
        <v>35</v>
      </c>
      <c r="DD67" s="56" t="s">
        <v>89</v>
      </c>
      <c r="DE67" s="56"/>
      <c r="DF67" s="56" t="s">
        <v>35</v>
      </c>
      <c r="DG67" s="56" t="s">
        <v>89</v>
      </c>
      <c r="DH67" s="56"/>
      <c r="DI67" s="56"/>
      <c r="DJ67" s="56"/>
      <c r="DK67" s="56"/>
      <c r="DL67" s="56" t="s">
        <v>89</v>
      </c>
      <c r="DM67" s="55" t="s">
        <v>89</v>
      </c>
      <c r="DN67" s="55"/>
      <c r="DO67" s="55"/>
      <c r="DP67" s="55" t="s">
        <v>89</v>
      </c>
      <c r="DQ67" s="55"/>
      <c r="DR67" s="56" t="s">
        <v>35</v>
      </c>
      <c r="DS67" s="140" t="s">
        <v>156</v>
      </c>
      <c r="DT67" s="56" t="s">
        <v>35</v>
      </c>
      <c r="DU67" s="56" t="s">
        <v>89</v>
      </c>
      <c r="DV67" s="56"/>
      <c r="DW67" s="56" t="s">
        <v>35</v>
      </c>
      <c r="DX67" s="56" t="s">
        <v>89</v>
      </c>
      <c r="EA67" s="56"/>
      <c r="EB67" s="56"/>
      <c r="EC67" s="56" t="s">
        <v>89</v>
      </c>
      <c r="ED67" s="55" t="s">
        <v>89</v>
      </c>
      <c r="EE67" s="55"/>
      <c r="EF67" s="55"/>
      <c r="EG67" s="55" t="s">
        <v>89</v>
      </c>
      <c r="EH67" s="55"/>
      <c r="EI67" s="55"/>
      <c r="EJ67" s="55"/>
      <c r="EK67" s="55"/>
      <c r="EL67" s="55" t="s">
        <v>89</v>
      </c>
      <c r="EM67" s="55"/>
      <c r="EN67" s="55"/>
      <c r="EO67" s="55" t="s">
        <v>89</v>
      </c>
      <c r="EP67" s="55"/>
      <c r="EQ67" s="55"/>
      <c r="ER67" s="55"/>
      <c r="EX67" s="53" t="s">
        <v>34</v>
      </c>
    </row>
    <row r="68" spans="2:154" x14ac:dyDescent="0.2">
      <c r="B68" s="61"/>
      <c r="C68" s="56" t="s">
        <v>36</v>
      </c>
      <c r="D68" s="140" t="s">
        <v>157</v>
      </c>
      <c r="E68" s="56" t="s">
        <v>36</v>
      </c>
      <c r="F68" s="56" t="s">
        <v>90</v>
      </c>
      <c r="G68" s="56" t="s">
        <v>36</v>
      </c>
      <c r="H68" s="56" t="s">
        <v>36</v>
      </c>
      <c r="I68" s="56" t="s">
        <v>90</v>
      </c>
      <c r="J68" s="56"/>
      <c r="K68" s="56"/>
      <c r="L68" s="56"/>
      <c r="M68" s="56"/>
      <c r="N68" s="56" t="s">
        <v>90</v>
      </c>
      <c r="O68" s="55" t="s">
        <v>90</v>
      </c>
      <c r="P68" s="55"/>
      <c r="Q68" s="55"/>
      <c r="R68" s="55" t="s">
        <v>90</v>
      </c>
      <c r="S68" s="55"/>
      <c r="T68" s="56" t="s">
        <v>36</v>
      </c>
      <c r="U68" s="140" t="s">
        <v>157</v>
      </c>
      <c r="V68" s="56" t="s">
        <v>36</v>
      </c>
      <c r="W68" s="56" t="s">
        <v>90</v>
      </c>
      <c r="X68" s="56" t="s">
        <v>36</v>
      </c>
      <c r="Y68" s="56" t="s">
        <v>36</v>
      </c>
      <c r="Z68" s="56" t="s">
        <v>90</v>
      </c>
      <c r="AA68" s="56"/>
      <c r="AB68" s="56"/>
      <c r="AC68" s="56"/>
      <c r="AD68" s="56"/>
      <c r="AE68" s="56" t="s">
        <v>90</v>
      </c>
      <c r="AF68" s="55" t="s">
        <v>90</v>
      </c>
      <c r="AG68" s="55"/>
      <c r="AH68" s="55"/>
      <c r="AI68" s="55" t="s">
        <v>90</v>
      </c>
      <c r="AJ68" s="55"/>
      <c r="AK68" s="56" t="s">
        <v>36</v>
      </c>
      <c r="AL68" s="140" t="s">
        <v>157</v>
      </c>
      <c r="AM68" s="56" t="s">
        <v>36</v>
      </c>
      <c r="AN68" s="56" t="s">
        <v>90</v>
      </c>
      <c r="AO68" s="56" t="s">
        <v>36</v>
      </c>
      <c r="AP68" s="56" t="s">
        <v>36</v>
      </c>
      <c r="AQ68" s="56" t="s">
        <v>90</v>
      </c>
      <c r="AR68" s="56"/>
      <c r="AS68" s="56"/>
      <c r="AT68" s="56"/>
      <c r="AU68" s="56"/>
      <c r="AV68" s="56" t="s">
        <v>90</v>
      </c>
      <c r="AW68" s="55" t="s">
        <v>90</v>
      </c>
      <c r="AX68" s="55"/>
      <c r="AY68" s="55"/>
      <c r="AZ68" s="55" t="s">
        <v>90</v>
      </c>
      <c r="BA68" s="55"/>
      <c r="BB68" s="56" t="s">
        <v>36</v>
      </c>
      <c r="BC68" s="140" t="s">
        <v>157</v>
      </c>
      <c r="BD68" s="56" t="s">
        <v>36</v>
      </c>
      <c r="BE68" s="56" t="s">
        <v>90</v>
      </c>
      <c r="BF68" s="56" t="s">
        <v>36</v>
      </c>
      <c r="BG68" s="56" t="s">
        <v>36</v>
      </c>
      <c r="BH68" s="56" t="s">
        <v>90</v>
      </c>
      <c r="BI68" s="56"/>
      <c r="BJ68" s="56"/>
      <c r="BK68" s="56"/>
      <c r="BL68" s="56"/>
      <c r="BM68" s="56" t="s">
        <v>90</v>
      </c>
      <c r="BN68" s="55" t="s">
        <v>90</v>
      </c>
      <c r="BO68" s="55"/>
      <c r="BP68" s="55"/>
      <c r="BQ68" s="55" t="s">
        <v>90</v>
      </c>
      <c r="BR68" s="55"/>
      <c r="BS68" s="56" t="s">
        <v>36</v>
      </c>
      <c r="BT68" s="140" t="s">
        <v>157</v>
      </c>
      <c r="BU68" s="56" t="s">
        <v>36</v>
      </c>
      <c r="BV68" s="56" t="s">
        <v>90</v>
      </c>
      <c r="BW68" s="56"/>
      <c r="BX68" s="56" t="s">
        <v>36</v>
      </c>
      <c r="BY68" s="56" t="s">
        <v>90</v>
      </c>
      <c r="BZ68" s="56"/>
      <c r="CA68" s="56"/>
      <c r="CB68" s="56"/>
      <c r="CC68" s="56"/>
      <c r="CD68" s="56" t="s">
        <v>90</v>
      </c>
      <c r="CE68" s="55" t="s">
        <v>90</v>
      </c>
      <c r="CF68" s="55"/>
      <c r="CG68" s="55"/>
      <c r="CH68" s="55" t="s">
        <v>90</v>
      </c>
      <c r="CI68" s="55"/>
      <c r="CJ68" s="56" t="s">
        <v>36</v>
      </c>
      <c r="CK68" s="140" t="s">
        <v>157</v>
      </c>
      <c r="CL68" s="56" t="s">
        <v>36</v>
      </c>
      <c r="CM68" s="56" t="s">
        <v>90</v>
      </c>
      <c r="CN68" s="56" t="s">
        <v>36</v>
      </c>
      <c r="CO68" s="56" t="s">
        <v>36</v>
      </c>
      <c r="CP68" s="56" t="s">
        <v>90</v>
      </c>
      <c r="CQ68" s="56"/>
      <c r="CR68" s="56"/>
      <c r="CS68" s="56"/>
      <c r="CT68" s="56"/>
      <c r="CU68" s="56" t="s">
        <v>90</v>
      </c>
      <c r="CV68" s="55" t="s">
        <v>90</v>
      </c>
      <c r="CW68" s="55"/>
      <c r="CX68" s="55"/>
      <c r="CY68" s="55"/>
      <c r="CZ68" s="55"/>
      <c r="DA68" s="56" t="s">
        <v>36</v>
      </c>
      <c r="DB68" s="140" t="s">
        <v>157</v>
      </c>
      <c r="DC68" s="56" t="s">
        <v>36</v>
      </c>
      <c r="DD68" s="56" t="s">
        <v>90</v>
      </c>
      <c r="DE68" s="56"/>
      <c r="DF68" s="56" t="s">
        <v>36</v>
      </c>
      <c r="DG68" s="56" t="s">
        <v>90</v>
      </c>
      <c r="DH68" s="56"/>
      <c r="DI68" s="56"/>
      <c r="DJ68" s="56"/>
      <c r="DK68" s="56"/>
      <c r="DL68" s="56" t="s">
        <v>90</v>
      </c>
      <c r="DM68" s="55" t="s">
        <v>90</v>
      </c>
      <c r="DN68" s="55"/>
      <c r="DO68" s="55"/>
      <c r="DP68" s="55" t="s">
        <v>90</v>
      </c>
      <c r="DQ68" s="55"/>
      <c r="DR68" s="56" t="s">
        <v>36</v>
      </c>
      <c r="DS68" s="140" t="s">
        <v>157</v>
      </c>
      <c r="DT68" s="56" t="s">
        <v>36</v>
      </c>
      <c r="DU68" s="56" t="s">
        <v>90</v>
      </c>
      <c r="DV68" s="56"/>
      <c r="DW68" s="56" t="s">
        <v>36</v>
      </c>
      <c r="DX68" s="56" t="s">
        <v>90</v>
      </c>
      <c r="EA68" s="56"/>
      <c r="EB68" s="56"/>
      <c r="EC68" s="56" t="s">
        <v>90</v>
      </c>
      <c r="ED68" s="55" t="s">
        <v>90</v>
      </c>
      <c r="EE68" s="55"/>
      <c r="EF68" s="55"/>
      <c r="EG68" s="55" t="s">
        <v>90</v>
      </c>
      <c r="EH68" s="55"/>
      <c r="EI68" s="55"/>
      <c r="EJ68" s="55"/>
      <c r="EK68" s="55"/>
      <c r="EL68" s="55" t="s">
        <v>90</v>
      </c>
      <c r="EM68" s="55"/>
      <c r="EN68" s="55"/>
      <c r="EO68" s="55" t="s">
        <v>90</v>
      </c>
      <c r="EP68" s="55"/>
      <c r="EQ68" s="55"/>
      <c r="ER68" s="55"/>
      <c r="EX68" s="53" t="s">
        <v>89</v>
      </c>
    </row>
    <row r="69" spans="2:154" x14ac:dyDescent="0.2">
      <c r="C69" s="56" t="s">
        <v>37</v>
      </c>
      <c r="D69" s="140" t="s">
        <v>17</v>
      </c>
      <c r="E69" s="56" t="s">
        <v>37</v>
      </c>
      <c r="F69" s="56" t="s">
        <v>91</v>
      </c>
      <c r="G69" s="56" t="s">
        <v>37</v>
      </c>
      <c r="H69" s="56" t="s">
        <v>37</v>
      </c>
      <c r="I69" s="56" t="s">
        <v>91</v>
      </c>
      <c r="J69" s="56"/>
      <c r="K69" s="56"/>
      <c r="L69" s="56"/>
      <c r="M69" s="56"/>
      <c r="N69" s="56" t="s">
        <v>91</v>
      </c>
      <c r="O69" s="55" t="s">
        <v>120</v>
      </c>
      <c r="P69" s="55"/>
      <c r="Q69" s="55"/>
      <c r="R69" s="55" t="s">
        <v>120</v>
      </c>
      <c r="S69" s="55"/>
      <c r="T69" s="56" t="s">
        <v>37</v>
      </c>
      <c r="U69" s="140" t="s">
        <v>17</v>
      </c>
      <c r="V69" s="56" t="s">
        <v>37</v>
      </c>
      <c r="W69" s="56" t="s">
        <v>91</v>
      </c>
      <c r="X69" s="56" t="s">
        <v>37</v>
      </c>
      <c r="Y69" s="56" t="s">
        <v>37</v>
      </c>
      <c r="Z69" s="56" t="s">
        <v>91</v>
      </c>
      <c r="AA69" s="56"/>
      <c r="AB69" s="56"/>
      <c r="AC69" s="56"/>
      <c r="AD69" s="56"/>
      <c r="AE69" s="56" t="s">
        <v>91</v>
      </c>
      <c r="AF69" s="55" t="s">
        <v>120</v>
      </c>
      <c r="AG69" s="55"/>
      <c r="AH69" s="55"/>
      <c r="AI69" s="55" t="s">
        <v>120</v>
      </c>
      <c r="AJ69" s="55"/>
      <c r="AK69" s="56" t="s">
        <v>37</v>
      </c>
      <c r="AL69" s="140" t="s">
        <v>17</v>
      </c>
      <c r="AM69" s="56" t="s">
        <v>37</v>
      </c>
      <c r="AN69" s="56" t="s">
        <v>91</v>
      </c>
      <c r="AO69" s="56" t="s">
        <v>37</v>
      </c>
      <c r="AP69" s="56" t="s">
        <v>37</v>
      </c>
      <c r="AQ69" s="56" t="s">
        <v>91</v>
      </c>
      <c r="AR69" s="56"/>
      <c r="AS69" s="56"/>
      <c r="AT69" s="56"/>
      <c r="AU69" s="56"/>
      <c r="AV69" s="56" t="s">
        <v>91</v>
      </c>
      <c r="AW69" s="55" t="s">
        <v>120</v>
      </c>
      <c r="AX69" s="55"/>
      <c r="AY69" s="55"/>
      <c r="AZ69" s="55" t="s">
        <v>120</v>
      </c>
      <c r="BA69" s="55"/>
      <c r="BB69" s="56" t="s">
        <v>37</v>
      </c>
      <c r="BC69" s="140" t="s">
        <v>17</v>
      </c>
      <c r="BD69" s="56" t="s">
        <v>37</v>
      </c>
      <c r="BE69" s="56" t="s">
        <v>91</v>
      </c>
      <c r="BF69" s="56" t="s">
        <v>37</v>
      </c>
      <c r="BG69" s="56" t="s">
        <v>37</v>
      </c>
      <c r="BH69" s="56" t="s">
        <v>91</v>
      </c>
      <c r="BI69" s="56"/>
      <c r="BJ69" s="56"/>
      <c r="BK69" s="56"/>
      <c r="BL69" s="56"/>
      <c r="BM69" s="56" t="s">
        <v>91</v>
      </c>
      <c r="BN69" s="55" t="s">
        <v>120</v>
      </c>
      <c r="BO69" s="55"/>
      <c r="BP69" s="55"/>
      <c r="BQ69" s="55" t="s">
        <v>120</v>
      </c>
      <c r="BR69" s="55"/>
      <c r="BS69" s="56" t="s">
        <v>37</v>
      </c>
      <c r="BT69" s="140" t="s">
        <v>17</v>
      </c>
      <c r="BU69" s="56" t="s">
        <v>37</v>
      </c>
      <c r="BV69" s="56" t="s">
        <v>91</v>
      </c>
      <c r="BW69" s="56"/>
      <c r="BX69" s="56" t="s">
        <v>37</v>
      </c>
      <c r="BY69" s="56" t="s">
        <v>91</v>
      </c>
      <c r="BZ69" s="56"/>
      <c r="CA69" s="56"/>
      <c r="CB69" s="56"/>
      <c r="CC69" s="56"/>
      <c r="CD69" s="56" t="s">
        <v>91</v>
      </c>
      <c r="CE69" s="55" t="s">
        <v>120</v>
      </c>
      <c r="CF69" s="55"/>
      <c r="CG69" s="55"/>
      <c r="CH69" s="55" t="s">
        <v>120</v>
      </c>
      <c r="CI69" s="55"/>
      <c r="CJ69" s="56" t="s">
        <v>37</v>
      </c>
      <c r="CK69" s="140" t="s">
        <v>17</v>
      </c>
      <c r="CL69" s="56" t="s">
        <v>37</v>
      </c>
      <c r="CM69" s="56" t="s">
        <v>91</v>
      </c>
      <c r="CN69" s="56" t="s">
        <v>37</v>
      </c>
      <c r="CO69" s="56" t="s">
        <v>37</v>
      </c>
      <c r="CP69" s="56" t="s">
        <v>91</v>
      </c>
      <c r="CQ69" s="56"/>
      <c r="CR69" s="56"/>
      <c r="CS69" s="56"/>
      <c r="CT69" s="56"/>
      <c r="CU69" s="56" t="s">
        <v>91</v>
      </c>
      <c r="CV69" s="55" t="s">
        <v>120</v>
      </c>
      <c r="CW69" s="55"/>
      <c r="CX69" s="55"/>
      <c r="CY69" s="55"/>
      <c r="CZ69" s="55"/>
      <c r="DA69" s="56" t="s">
        <v>37</v>
      </c>
      <c r="DB69" s="140" t="s">
        <v>17</v>
      </c>
      <c r="DC69" s="56" t="s">
        <v>37</v>
      </c>
      <c r="DD69" s="56" t="s">
        <v>91</v>
      </c>
      <c r="DE69" s="56"/>
      <c r="DF69" s="56" t="s">
        <v>37</v>
      </c>
      <c r="DG69" s="56" t="s">
        <v>91</v>
      </c>
      <c r="DH69" s="56"/>
      <c r="DI69" s="56"/>
      <c r="DJ69" s="56"/>
      <c r="DK69" s="56"/>
      <c r="DL69" s="56" t="s">
        <v>91</v>
      </c>
      <c r="DM69" s="55" t="s">
        <v>120</v>
      </c>
      <c r="DN69" s="55"/>
      <c r="DO69" s="55"/>
      <c r="DP69" s="55" t="s">
        <v>120</v>
      </c>
      <c r="DQ69" s="55"/>
      <c r="DR69" s="56" t="s">
        <v>37</v>
      </c>
      <c r="DS69" s="140" t="s">
        <v>17</v>
      </c>
      <c r="DT69" s="56" t="s">
        <v>37</v>
      </c>
      <c r="DU69" s="56" t="s">
        <v>91</v>
      </c>
      <c r="DV69" s="56"/>
      <c r="DW69" s="56" t="s">
        <v>37</v>
      </c>
      <c r="DX69" s="56" t="s">
        <v>91</v>
      </c>
      <c r="EA69" s="56"/>
      <c r="EB69" s="56"/>
      <c r="EC69" s="56" t="s">
        <v>91</v>
      </c>
      <c r="ED69" s="55" t="s">
        <v>120</v>
      </c>
      <c r="EE69" s="55"/>
      <c r="EF69" s="55"/>
      <c r="EG69" s="55" t="s">
        <v>120</v>
      </c>
      <c r="EH69" s="55"/>
      <c r="EI69" s="55"/>
      <c r="EJ69" s="55"/>
      <c r="EK69" s="55"/>
      <c r="EL69" s="55" t="s">
        <v>120</v>
      </c>
      <c r="EM69" s="55"/>
      <c r="EN69" s="55"/>
      <c r="EO69" s="55" t="s">
        <v>120</v>
      </c>
      <c r="EP69" s="55"/>
      <c r="EQ69" s="55"/>
      <c r="ER69" s="55"/>
      <c r="EX69" s="53" t="s">
        <v>90</v>
      </c>
    </row>
    <row r="70" spans="2:154" x14ac:dyDescent="0.2">
      <c r="C70" s="56" t="s">
        <v>38</v>
      </c>
      <c r="D70" s="140" t="s">
        <v>158</v>
      </c>
      <c r="E70" s="56" t="s">
        <v>38</v>
      </c>
      <c r="F70" s="56" t="s">
        <v>92</v>
      </c>
      <c r="G70" s="56" t="s">
        <v>38</v>
      </c>
      <c r="H70" s="56" t="s">
        <v>38</v>
      </c>
      <c r="I70" s="56" t="s">
        <v>92</v>
      </c>
      <c r="J70" s="56"/>
      <c r="K70" s="56"/>
      <c r="L70" s="56"/>
      <c r="M70" s="56"/>
      <c r="N70" s="56" t="s">
        <v>92</v>
      </c>
      <c r="O70" s="55" t="s">
        <v>92</v>
      </c>
      <c r="P70" s="55"/>
      <c r="Q70" s="55"/>
      <c r="R70" s="55" t="s">
        <v>92</v>
      </c>
      <c r="S70" s="55"/>
      <c r="T70" s="56" t="s">
        <v>38</v>
      </c>
      <c r="U70" s="140" t="s">
        <v>158</v>
      </c>
      <c r="V70" s="56" t="s">
        <v>38</v>
      </c>
      <c r="W70" s="56" t="s">
        <v>92</v>
      </c>
      <c r="X70" s="56" t="s">
        <v>38</v>
      </c>
      <c r="Y70" s="56" t="s">
        <v>38</v>
      </c>
      <c r="Z70" s="56" t="s">
        <v>92</v>
      </c>
      <c r="AA70" s="56"/>
      <c r="AB70" s="56"/>
      <c r="AC70" s="56"/>
      <c r="AD70" s="56"/>
      <c r="AE70" s="56" t="s">
        <v>92</v>
      </c>
      <c r="AF70" s="55" t="s">
        <v>92</v>
      </c>
      <c r="AG70" s="55"/>
      <c r="AH70" s="55"/>
      <c r="AI70" s="55" t="s">
        <v>92</v>
      </c>
      <c r="AJ70" s="55"/>
      <c r="AK70" s="56" t="s">
        <v>38</v>
      </c>
      <c r="AL70" s="140" t="s">
        <v>158</v>
      </c>
      <c r="AM70" s="56" t="s">
        <v>38</v>
      </c>
      <c r="AN70" s="56" t="s">
        <v>92</v>
      </c>
      <c r="AO70" s="56" t="s">
        <v>38</v>
      </c>
      <c r="AP70" s="56" t="s">
        <v>38</v>
      </c>
      <c r="AQ70" s="56" t="s">
        <v>92</v>
      </c>
      <c r="AR70" s="56"/>
      <c r="AS70" s="56"/>
      <c r="AT70" s="56"/>
      <c r="AU70" s="56"/>
      <c r="AV70" s="56" t="s">
        <v>92</v>
      </c>
      <c r="AW70" s="55" t="s">
        <v>92</v>
      </c>
      <c r="AX70" s="55"/>
      <c r="AY70" s="55"/>
      <c r="AZ70" s="55" t="s">
        <v>92</v>
      </c>
      <c r="BA70" s="55"/>
      <c r="BB70" s="56" t="s">
        <v>38</v>
      </c>
      <c r="BC70" s="140" t="s">
        <v>158</v>
      </c>
      <c r="BD70" s="56" t="s">
        <v>38</v>
      </c>
      <c r="BE70" s="56" t="s">
        <v>92</v>
      </c>
      <c r="BF70" s="56" t="s">
        <v>38</v>
      </c>
      <c r="BG70" s="56" t="s">
        <v>38</v>
      </c>
      <c r="BH70" s="56" t="s">
        <v>92</v>
      </c>
      <c r="BI70" s="56"/>
      <c r="BJ70" s="56"/>
      <c r="BK70" s="56"/>
      <c r="BL70" s="56"/>
      <c r="BM70" s="56" t="s">
        <v>92</v>
      </c>
      <c r="BN70" s="55" t="s">
        <v>92</v>
      </c>
      <c r="BO70" s="55"/>
      <c r="BP70" s="55"/>
      <c r="BQ70" s="55" t="s">
        <v>92</v>
      </c>
      <c r="BR70" s="55"/>
      <c r="BS70" s="56" t="s">
        <v>38</v>
      </c>
      <c r="BT70" s="140" t="s">
        <v>158</v>
      </c>
      <c r="BU70" s="56" t="s">
        <v>38</v>
      </c>
      <c r="BV70" s="56" t="s">
        <v>92</v>
      </c>
      <c r="BW70" s="56"/>
      <c r="BX70" s="56" t="s">
        <v>38</v>
      </c>
      <c r="BY70" s="56" t="s">
        <v>92</v>
      </c>
      <c r="BZ70" s="56"/>
      <c r="CA70" s="56"/>
      <c r="CB70" s="56"/>
      <c r="CC70" s="56"/>
      <c r="CD70" s="56" t="s">
        <v>92</v>
      </c>
      <c r="CE70" s="55" t="s">
        <v>92</v>
      </c>
      <c r="CF70" s="55"/>
      <c r="CG70" s="55"/>
      <c r="CH70" s="55" t="s">
        <v>92</v>
      </c>
      <c r="CI70" s="55"/>
      <c r="CJ70" s="56" t="s">
        <v>38</v>
      </c>
      <c r="CK70" s="140" t="s">
        <v>158</v>
      </c>
      <c r="CL70" s="56" t="s">
        <v>38</v>
      </c>
      <c r="CM70" s="56" t="s">
        <v>92</v>
      </c>
      <c r="CN70" s="56" t="s">
        <v>38</v>
      </c>
      <c r="CO70" s="56" t="s">
        <v>38</v>
      </c>
      <c r="CP70" s="56" t="s">
        <v>92</v>
      </c>
      <c r="CQ70" s="56"/>
      <c r="CR70" s="56"/>
      <c r="CS70" s="56"/>
      <c r="CT70" s="56"/>
      <c r="CU70" s="56" t="s">
        <v>92</v>
      </c>
      <c r="CV70" s="55" t="s">
        <v>92</v>
      </c>
      <c r="CW70" s="55"/>
      <c r="CX70" s="55"/>
      <c r="CY70" s="55"/>
      <c r="CZ70" s="55"/>
      <c r="DA70" s="56" t="s">
        <v>38</v>
      </c>
      <c r="DB70" s="140" t="s">
        <v>158</v>
      </c>
      <c r="DC70" s="56" t="s">
        <v>38</v>
      </c>
      <c r="DD70" s="56" t="s">
        <v>92</v>
      </c>
      <c r="DE70" s="56"/>
      <c r="DF70" s="56" t="s">
        <v>38</v>
      </c>
      <c r="DG70" s="56" t="s">
        <v>92</v>
      </c>
      <c r="DH70" s="56"/>
      <c r="DI70" s="56"/>
      <c r="DJ70" s="56"/>
      <c r="DK70" s="56"/>
      <c r="DL70" s="56" t="s">
        <v>92</v>
      </c>
      <c r="DM70" s="55" t="s">
        <v>92</v>
      </c>
      <c r="DN70" s="55"/>
      <c r="DO70" s="55"/>
      <c r="DP70" s="55" t="s">
        <v>92</v>
      </c>
      <c r="DQ70" s="55"/>
      <c r="DR70" s="56" t="s">
        <v>38</v>
      </c>
      <c r="DS70" s="140" t="s">
        <v>158</v>
      </c>
      <c r="DT70" s="56" t="s">
        <v>38</v>
      </c>
      <c r="DU70" s="56" t="s">
        <v>92</v>
      </c>
      <c r="DV70" s="56"/>
      <c r="DW70" s="56" t="s">
        <v>38</v>
      </c>
      <c r="DX70" s="56" t="s">
        <v>92</v>
      </c>
      <c r="EA70" s="56"/>
      <c r="EB70" s="56"/>
      <c r="EC70" s="56" t="s">
        <v>92</v>
      </c>
      <c r="ED70" s="55" t="s">
        <v>92</v>
      </c>
      <c r="EE70" s="55"/>
      <c r="EF70" s="55"/>
      <c r="EG70" s="55" t="s">
        <v>92</v>
      </c>
      <c r="EH70" s="55"/>
      <c r="EI70" s="55"/>
      <c r="EJ70" s="55"/>
      <c r="EK70" s="55"/>
      <c r="EL70" s="55" t="s">
        <v>92</v>
      </c>
      <c r="EM70" s="55"/>
      <c r="EN70" s="55"/>
      <c r="EO70" s="55" t="s">
        <v>92</v>
      </c>
      <c r="EP70" s="55"/>
      <c r="EQ70" s="55"/>
      <c r="ER70" s="55"/>
      <c r="EX70" s="53" t="s">
        <v>120</v>
      </c>
    </row>
    <row r="71" spans="2:154" x14ac:dyDescent="0.2">
      <c r="C71" s="56" t="s">
        <v>39</v>
      </c>
      <c r="D71" s="140" t="s">
        <v>82</v>
      </c>
      <c r="E71" s="56" t="s">
        <v>39</v>
      </c>
      <c r="F71" s="56" t="s">
        <v>93</v>
      </c>
      <c r="G71" s="56" t="s">
        <v>39</v>
      </c>
      <c r="H71" s="56" t="s">
        <v>39</v>
      </c>
      <c r="I71" s="56" t="s">
        <v>93</v>
      </c>
      <c r="J71" s="56"/>
      <c r="K71" s="56"/>
      <c r="L71" s="56"/>
      <c r="M71" s="56"/>
      <c r="N71" s="56" t="s">
        <v>93</v>
      </c>
      <c r="O71" s="55" t="s">
        <v>93</v>
      </c>
      <c r="P71" s="55"/>
      <c r="Q71" s="55"/>
      <c r="R71" s="55" t="s">
        <v>93</v>
      </c>
      <c r="S71" s="55"/>
      <c r="T71" s="56" t="s">
        <v>39</v>
      </c>
      <c r="U71" s="140" t="s">
        <v>82</v>
      </c>
      <c r="V71" s="56" t="s">
        <v>39</v>
      </c>
      <c r="W71" s="56" t="s">
        <v>93</v>
      </c>
      <c r="X71" s="56" t="s">
        <v>39</v>
      </c>
      <c r="Y71" s="56" t="s">
        <v>39</v>
      </c>
      <c r="Z71" s="56" t="s">
        <v>93</v>
      </c>
      <c r="AA71" s="56"/>
      <c r="AB71" s="56"/>
      <c r="AC71" s="56"/>
      <c r="AD71" s="56"/>
      <c r="AE71" s="56" t="s">
        <v>93</v>
      </c>
      <c r="AF71" s="55" t="s">
        <v>93</v>
      </c>
      <c r="AG71" s="55"/>
      <c r="AH71" s="55"/>
      <c r="AI71" s="55" t="s">
        <v>93</v>
      </c>
      <c r="AJ71" s="55"/>
      <c r="AK71" s="56" t="s">
        <v>39</v>
      </c>
      <c r="AL71" s="140" t="s">
        <v>82</v>
      </c>
      <c r="AM71" s="56" t="s">
        <v>39</v>
      </c>
      <c r="AN71" s="56" t="s">
        <v>93</v>
      </c>
      <c r="AO71" s="56" t="s">
        <v>39</v>
      </c>
      <c r="AP71" s="56" t="s">
        <v>39</v>
      </c>
      <c r="AQ71" s="56" t="s">
        <v>93</v>
      </c>
      <c r="AR71" s="56"/>
      <c r="AS71" s="56"/>
      <c r="AT71" s="56"/>
      <c r="AU71" s="56"/>
      <c r="AV71" s="56" t="s">
        <v>93</v>
      </c>
      <c r="AW71" s="55" t="s">
        <v>93</v>
      </c>
      <c r="AX71" s="55"/>
      <c r="AY71" s="55"/>
      <c r="AZ71" s="55" t="s">
        <v>93</v>
      </c>
      <c r="BA71" s="55"/>
      <c r="BB71" s="56" t="s">
        <v>39</v>
      </c>
      <c r="BC71" s="140" t="s">
        <v>82</v>
      </c>
      <c r="BD71" s="56" t="s">
        <v>39</v>
      </c>
      <c r="BE71" s="56" t="s">
        <v>93</v>
      </c>
      <c r="BF71" s="56" t="s">
        <v>39</v>
      </c>
      <c r="BG71" s="56" t="s">
        <v>39</v>
      </c>
      <c r="BH71" s="56" t="s">
        <v>93</v>
      </c>
      <c r="BI71" s="56"/>
      <c r="BJ71" s="56"/>
      <c r="BK71" s="56"/>
      <c r="BL71" s="56"/>
      <c r="BM71" s="56" t="s">
        <v>93</v>
      </c>
      <c r="BN71" s="55" t="s">
        <v>93</v>
      </c>
      <c r="BO71" s="55"/>
      <c r="BP71" s="55"/>
      <c r="BQ71" s="55" t="s">
        <v>93</v>
      </c>
      <c r="BR71" s="55"/>
      <c r="BS71" s="56" t="s">
        <v>39</v>
      </c>
      <c r="BT71" s="140" t="s">
        <v>82</v>
      </c>
      <c r="BU71" s="56" t="s">
        <v>39</v>
      </c>
      <c r="BV71" s="56" t="s">
        <v>93</v>
      </c>
      <c r="BW71" s="56"/>
      <c r="BX71" s="56" t="s">
        <v>39</v>
      </c>
      <c r="BY71" s="56" t="s">
        <v>93</v>
      </c>
      <c r="BZ71" s="56"/>
      <c r="CA71" s="56"/>
      <c r="CB71" s="56"/>
      <c r="CC71" s="56"/>
      <c r="CD71" s="56" t="s">
        <v>93</v>
      </c>
      <c r="CE71" s="55" t="s">
        <v>93</v>
      </c>
      <c r="CF71" s="55"/>
      <c r="CG71" s="55"/>
      <c r="CH71" s="55" t="s">
        <v>93</v>
      </c>
      <c r="CI71" s="55"/>
      <c r="CJ71" s="56" t="s">
        <v>39</v>
      </c>
      <c r="CK71" s="140" t="s">
        <v>82</v>
      </c>
      <c r="CL71" s="56" t="s">
        <v>39</v>
      </c>
      <c r="CM71" s="56" t="s">
        <v>93</v>
      </c>
      <c r="CN71" s="56" t="s">
        <v>39</v>
      </c>
      <c r="CO71" s="56" t="s">
        <v>39</v>
      </c>
      <c r="CP71" s="56" t="s">
        <v>93</v>
      </c>
      <c r="CQ71" s="56"/>
      <c r="CR71" s="56"/>
      <c r="CS71" s="56"/>
      <c r="CT71" s="56"/>
      <c r="CU71" s="56" t="s">
        <v>93</v>
      </c>
      <c r="CV71" s="55" t="s">
        <v>93</v>
      </c>
      <c r="CW71" s="55"/>
      <c r="CX71" s="55"/>
      <c r="CY71" s="55"/>
      <c r="CZ71" s="55"/>
      <c r="DA71" s="56" t="s">
        <v>39</v>
      </c>
      <c r="DB71" s="140" t="s">
        <v>82</v>
      </c>
      <c r="DC71" s="56" t="s">
        <v>39</v>
      </c>
      <c r="DD71" s="56" t="s">
        <v>93</v>
      </c>
      <c r="DE71" s="56"/>
      <c r="DF71" s="56" t="s">
        <v>39</v>
      </c>
      <c r="DG71" s="56" t="s">
        <v>93</v>
      </c>
      <c r="DH71" s="56"/>
      <c r="DI71" s="56"/>
      <c r="DJ71" s="56"/>
      <c r="DK71" s="56"/>
      <c r="DL71" s="56" t="s">
        <v>93</v>
      </c>
      <c r="DM71" s="55" t="s">
        <v>93</v>
      </c>
      <c r="DN71" s="55"/>
      <c r="DO71" s="55"/>
      <c r="DP71" s="55" t="s">
        <v>93</v>
      </c>
      <c r="DQ71" s="55"/>
      <c r="DR71" s="56" t="s">
        <v>39</v>
      </c>
      <c r="DS71" s="140" t="s">
        <v>82</v>
      </c>
      <c r="DT71" s="56" t="s">
        <v>39</v>
      </c>
      <c r="DU71" s="56" t="s">
        <v>93</v>
      </c>
      <c r="DV71" s="56"/>
      <c r="DW71" s="56" t="s">
        <v>39</v>
      </c>
      <c r="DX71" s="56" t="s">
        <v>93</v>
      </c>
      <c r="EA71" s="56"/>
      <c r="EB71" s="56"/>
      <c r="EC71" s="56" t="s">
        <v>93</v>
      </c>
      <c r="ED71" s="55" t="s">
        <v>93</v>
      </c>
      <c r="EE71" s="55"/>
      <c r="EF71" s="55"/>
      <c r="EG71" s="55" t="s">
        <v>93</v>
      </c>
      <c r="EH71" s="55"/>
      <c r="EI71" s="55"/>
      <c r="EJ71" s="55"/>
      <c r="EK71" s="55"/>
      <c r="EL71" s="55" t="s">
        <v>93</v>
      </c>
      <c r="EM71" s="55"/>
      <c r="EN71" s="55"/>
      <c r="EO71" s="55" t="s">
        <v>93</v>
      </c>
      <c r="EP71" s="55"/>
      <c r="EQ71" s="55"/>
      <c r="ER71" s="55"/>
      <c r="EX71" s="53" t="s">
        <v>92</v>
      </c>
    </row>
    <row r="72" spans="2:154" x14ac:dyDescent="0.2">
      <c r="C72" s="56" t="s">
        <v>17</v>
      </c>
      <c r="D72" s="140"/>
      <c r="E72" s="56" t="s">
        <v>83</v>
      </c>
      <c r="F72" s="56" t="s">
        <v>94</v>
      </c>
      <c r="G72" s="56" t="s">
        <v>40</v>
      </c>
      <c r="H72" s="56" t="s">
        <v>85</v>
      </c>
      <c r="I72" s="56" t="s">
        <v>94</v>
      </c>
      <c r="J72" s="56"/>
      <c r="K72" s="56"/>
      <c r="L72" s="56"/>
      <c r="M72" s="56"/>
      <c r="N72" s="56" t="s">
        <v>94</v>
      </c>
      <c r="O72" s="55" t="s">
        <v>121</v>
      </c>
      <c r="P72" s="55"/>
      <c r="Q72" s="55"/>
      <c r="R72" s="55" t="s">
        <v>121</v>
      </c>
      <c r="S72" s="55"/>
      <c r="T72" s="56" t="s">
        <v>17</v>
      </c>
      <c r="U72" s="140"/>
      <c r="V72" s="56" t="s">
        <v>83</v>
      </c>
      <c r="W72" s="56" t="s">
        <v>94</v>
      </c>
      <c r="X72" s="56" t="s">
        <v>40</v>
      </c>
      <c r="Y72" s="56" t="s">
        <v>85</v>
      </c>
      <c r="Z72" s="56" t="s">
        <v>94</v>
      </c>
      <c r="AA72" s="56"/>
      <c r="AB72" s="56"/>
      <c r="AC72" s="56"/>
      <c r="AD72" s="56"/>
      <c r="AE72" s="56" t="s">
        <v>94</v>
      </c>
      <c r="AF72" s="55" t="s">
        <v>121</v>
      </c>
      <c r="AG72" s="55"/>
      <c r="AH72" s="55"/>
      <c r="AI72" s="55" t="s">
        <v>121</v>
      </c>
      <c r="AJ72" s="55"/>
      <c r="AK72" s="56" t="s">
        <v>17</v>
      </c>
      <c r="AL72" s="140"/>
      <c r="AM72" s="56" t="s">
        <v>83</v>
      </c>
      <c r="AN72" s="56" t="s">
        <v>94</v>
      </c>
      <c r="AO72" s="56" t="s">
        <v>40</v>
      </c>
      <c r="AP72" s="56" t="s">
        <v>85</v>
      </c>
      <c r="AQ72" s="56" t="s">
        <v>94</v>
      </c>
      <c r="AR72" s="56"/>
      <c r="AS72" s="56"/>
      <c r="AT72" s="56"/>
      <c r="AU72" s="56"/>
      <c r="AV72" s="56" t="s">
        <v>94</v>
      </c>
      <c r="AW72" s="55" t="s">
        <v>121</v>
      </c>
      <c r="AX72" s="55"/>
      <c r="AY72" s="55"/>
      <c r="AZ72" s="55" t="s">
        <v>121</v>
      </c>
      <c r="BA72" s="55"/>
      <c r="BB72" s="56" t="s">
        <v>17</v>
      </c>
      <c r="BC72" s="140"/>
      <c r="BD72" s="56" t="s">
        <v>83</v>
      </c>
      <c r="BE72" s="56" t="s">
        <v>94</v>
      </c>
      <c r="BF72" s="56" t="s">
        <v>40</v>
      </c>
      <c r="BG72" s="56" t="s">
        <v>85</v>
      </c>
      <c r="BH72" s="56" t="s">
        <v>94</v>
      </c>
      <c r="BI72" s="56"/>
      <c r="BJ72" s="56"/>
      <c r="BK72" s="56"/>
      <c r="BL72" s="56"/>
      <c r="BM72" s="56" t="s">
        <v>94</v>
      </c>
      <c r="BN72" s="55" t="s">
        <v>121</v>
      </c>
      <c r="BO72" s="55"/>
      <c r="BP72" s="55"/>
      <c r="BQ72" s="55" t="s">
        <v>121</v>
      </c>
      <c r="BR72" s="55"/>
      <c r="BS72" s="56" t="s">
        <v>17</v>
      </c>
      <c r="BT72" s="140"/>
      <c r="BU72" s="56" t="s">
        <v>83</v>
      </c>
      <c r="BV72" s="56" t="s">
        <v>94</v>
      </c>
      <c r="BW72" s="56"/>
      <c r="BX72" s="56" t="s">
        <v>85</v>
      </c>
      <c r="BY72" s="56" t="s">
        <v>94</v>
      </c>
      <c r="BZ72" s="56"/>
      <c r="CA72" s="56"/>
      <c r="CB72" s="56"/>
      <c r="CC72" s="56"/>
      <c r="CD72" s="56" t="s">
        <v>94</v>
      </c>
      <c r="CE72" s="55" t="s">
        <v>121</v>
      </c>
      <c r="CF72" s="55"/>
      <c r="CG72" s="55"/>
      <c r="CH72" s="55" t="s">
        <v>121</v>
      </c>
      <c r="CI72" s="55"/>
      <c r="CJ72" s="56" t="s">
        <v>17</v>
      </c>
      <c r="CK72" s="140"/>
      <c r="CL72" s="56" t="s">
        <v>83</v>
      </c>
      <c r="CM72" s="56" t="s">
        <v>94</v>
      </c>
      <c r="CN72" s="56" t="s">
        <v>40</v>
      </c>
      <c r="CO72" s="56" t="s">
        <v>85</v>
      </c>
      <c r="CP72" s="56" t="s">
        <v>94</v>
      </c>
      <c r="CQ72" s="56"/>
      <c r="CR72" s="56"/>
      <c r="CS72" s="56"/>
      <c r="CT72" s="56"/>
      <c r="CU72" s="56" t="s">
        <v>94</v>
      </c>
      <c r="CV72" s="55" t="s">
        <v>121</v>
      </c>
      <c r="CW72" s="55"/>
      <c r="CX72" s="55"/>
      <c r="CY72" s="55"/>
      <c r="CZ72" s="55"/>
      <c r="DA72" s="56" t="s">
        <v>17</v>
      </c>
      <c r="DB72" s="140"/>
      <c r="DC72" s="56" t="s">
        <v>83</v>
      </c>
      <c r="DD72" s="56" t="s">
        <v>94</v>
      </c>
      <c r="DE72" s="56"/>
      <c r="DF72" s="56" t="s">
        <v>85</v>
      </c>
      <c r="DG72" s="56" t="s">
        <v>94</v>
      </c>
      <c r="DH72" s="56"/>
      <c r="DI72" s="56"/>
      <c r="DJ72" s="56"/>
      <c r="DK72" s="56"/>
      <c r="DL72" s="56" t="s">
        <v>94</v>
      </c>
      <c r="DM72" s="55" t="s">
        <v>121</v>
      </c>
      <c r="DN72" s="55"/>
      <c r="DO72" s="55"/>
      <c r="DP72" s="55" t="s">
        <v>121</v>
      </c>
      <c r="DQ72" s="55"/>
      <c r="DR72" s="56" t="s">
        <v>17</v>
      </c>
      <c r="DS72" s="140"/>
      <c r="DT72" s="56" t="s">
        <v>83</v>
      </c>
      <c r="DU72" s="56" t="s">
        <v>94</v>
      </c>
      <c r="DV72" s="56"/>
      <c r="DW72" s="56" t="s">
        <v>85</v>
      </c>
      <c r="DX72" s="56" t="s">
        <v>94</v>
      </c>
      <c r="EA72" s="56"/>
      <c r="EB72" s="56"/>
      <c r="EC72" s="56" t="s">
        <v>94</v>
      </c>
      <c r="ED72" s="55" t="s">
        <v>121</v>
      </c>
      <c r="EE72" s="55"/>
      <c r="EF72" s="55"/>
      <c r="EG72" s="55" t="s">
        <v>121</v>
      </c>
      <c r="EH72" s="55"/>
      <c r="EI72" s="55"/>
      <c r="EJ72" s="55"/>
      <c r="EK72" s="55"/>
      <c r="EL72" s="55" t="s">
        <v>121</v>
      </c>
      <c r="EM72" s="55"/>
      <c r="EN72" s="55"/>
      <c r="EO72" s="55" t="s">
        <v>121</v>
      </c>
      <c r="EP72" s="55"/>
      <c r="EQ72" s="55"/>
      <c r="ER72" s="55"/>
      <c r="EX72" s="53" t="s">
        <v>93</v>
      </c>
    </row>
    <row r="73" spans="2:154" x14ac:dyDescent="0.2">
      <c r="F73" s="51" t="s">
        <v>95</v>
      </c>
      <c r="I73" s="51" t="s">
        <v>95</v>
      </c>
      <c r="N73" s="51" t="s">
        <v>95</v>
      </c>
      <c r="O73" s="55" t="s">
        <v>122</v>
      </c>
      <c r="P73" s="55"/>
      <c r="Q73" s="55"/>
      <c r="R73" s="55" t="s">
        <v>122</v>
      </c>
      <c r="S73" s="55"/>
      <c r="U73" s="152"/>
      <c r="W73" s="51" t="s">
        <v>95</v>
      </c>
      <c r="Z73" s="51" t="s">
        <v>95</v>
      </c>
      <c r="AE73" s="51" t="s">
        <v>95</v>
      </c>
      <c r="AF73" s="55" t="s">
        <v>122</v>
      </c>
      <c r="AG73" s="55"/>
      <c r="AH73" s="55"/>
      <c r="AI73" s="55" t="s">
        <v>122</v>
      </c>
      <c r="AJ73" s="55"/>
      <c r="AN73" s="51" t="s">
        <v>95</v>
      </c>
      <c r="AQ73" s="51" t="s">
        <v>95</v>
      </c>
      <c r="AV73" s="51" t="s">
        <v>95</v>
      </c>
      <c r="AW73" s="55" t="s">
        <v>122</v>
      </c>
      <c r="AX73" s="55"/>
      <c r="AY73" s="55"/>
      <c r="AZ73" s="55" t="s">
        <v>122</v>
      </c>
      <c r="BA73" s="55"/>
      <c r="BE73" s="51" t="s">
        <v>95</v>
      </c>
      <c r="BH73" s="51" t="s">
        <v>95</v>
      </c>
      <c r="BM73" s="51" t="s">
        <v>95</v>
      </c>
      <c r="BN73" s="55" t="s">
        <v>122</v>
      </c>
      <c r="BO73" s="55"/>
      <c r="BP73" s="55"/>
      <c r="BQ73" s="55" t="s">
        <v>122</v>
      </c>
      <c r="BR73" s="55"/>
      <c r="BV73" s="51" t="s">
        <v>95</v>
      </c>
      <c r="BY73" s="51" t="s">
        <v>95</v>
      </c>
      <c r="CD73" s="51" t="s">
        <v>95</v>
      </c>
      <c r="CE73" s="55" t="s">
        <v>122</v>
      </c>
      <c r="CF73" s="55"/>
      <c r="CG73" s="55"/>
      <c r="CH73" s="55" t="s">
        <v>122</v>
      </c>
      <c r="CI73" s="55"/>
      <c r="CM73" s="51" t="s">
        <v>95</v>
      </c>
      <c r="CP73" s="51" t="s">
        <v>95</v>
      </c>
      <c r="CU73" s="51" t="s">
        <v>95</v>
      </c>
      <c r="CV73" s="55" t="s">
        <v>122</v>
      </c>
      <c r="CW73" s="55"/>
      <c r="CX73" s="55"/>
      <c r="CY73" s="55"/>
      <c r="CZ73" s="55"/>
      <c r="DD73" s="51" t="s">
        <v>95</v>
      </c>
      <c r="DG73" s="51" t="s">
        <v>95</v>
      </c>
      <c r="DL73" s="51" t="s">
        <v>95</v>
      </c>
      <c r="DM73" s="55" t="s">
        <v>122</v>
      </c>
      <c r="DN73" s="55"/>
      <c r="DO73" s="55"/>
      <c r="DP73" s="55" t="s">
        <v>122</v>
      </c>
      <c r="DQ73" s="55"/>
      <c r="DU73" s="51" t="s">
        <v>95</v>
      </c>
      <c r="DX73" s="51" t="s">
        <v>95</v>
      </c>
      <c r="EC73" s="51" t="s">
        <v>95</v>
      </c>
      <c r="ED73" s="55" t="s">
        <v>122</v>
      </c>
      <c r="EE73" s="55"/>
      <c r="EF73" s="55"/>
      <c r="EG73" s="55" t="s">
        <v>122</v>
      </c>
      <c r="EH73" s="55"/>
      <c r="EI73" s="55"/>
      <c r="EJ73" s="55"/>
      <c r="EK73" s="55"/>
      <c r="EL73" s="55" t="s">
        <v>122</v>
      </c>
      <c r="EM73" s="55"/>
      <c r="EN73" s="55"/>
      <c r="EO73" s="55" t="s">
        <v>122</v>
      </c>
      <c r="EP73" s="55"/>
      <c r="EQ73" s="55"/>
      <c r="ER73" s="55"/>
      <c r="EX73" s="53" t="s">
        <v>94</v>
      </c>
    </row>
    <row r="74" spans="2:154" x14ac:dyDescent="0.2">
      <c r="F74" s="51" t="s">
        <v>96</v>
      </c>
      <c r="I74" s="51" t="s">
        <v>96</v>
      </c>
      <c r="N74" s="51" t="s">
        <v>96</v>
      </c>
      <c r="O74" s="55" t="s">
        <v>123</v>
      </c>
      <c r="P74" s="55"/>
      <c r="Q74" s="55"/>
      <c r="R74" s="55" t="s">
        <v>123</v>
      </c>
      <c r="S74" s="55"/>
      <c r="W74" s="51" t="s">
        <v>96</v>
      </c>
      <c r="Z74" s="51" t="s">
        <v>96</v>
      </c>
      <c r="AE74" s="51" t="s">
        <v>96</v>
      </c>
      <c r="AF74" s="55" t="s">
        <v>123</v>
      </c>
      <c r="AG74" s="55"/>
      <c r="AH74" s="55"/>
      <c r="AI74" s="55" t="s">
        <v>123</v>
      </c>
      <c r="AJ74" s="55"/>
      <c r="AN74" s="51" t="s">
        <v>96</v>
      </c>
      <c r="AQ74" s="51" t="s">
        <v>96</v>
      </c>
      <c r="AV74" s="51" t="s">
        <v>96</v>
      </c>
      <c r="AW74" s="55" t="s">
        <v>123</v>
      </c>
      <c r="AX74" s="55"/>
      <c r="AY74" s="55"/>
      <c r="AZ74" s="55" t="s">
        <v>123</v>
      </c>
      <c r="BA74" s="55"/>
      <c r="BE74" s="51" t="s">
        <v>96</v>
      </c>
      <c r="BH74" s="51" t="s">
        <v>96</v>
      </c>
      <c r="BM74" s="51" t="s">
        <v>96</v>
      </c>
      <c r="BN74" s="55" t="s">
        <v>123</v>
      </c>
      <c r="BO74" s="55"/>
      <c r="BP74" s="55"/>
      <c r="BQ74" s="55" t="s">
        <v>123</v>
      </c>
      <c r="BR74" s="55"/>
      <c r="BV74" s="51" t="s">
        <v>96</v>
      </c>
      <c r="BY74" s="51" t="s">
        <v>96</v>
      </c>
      <c r="CD74" s="51" t="s">
        <v>96</v>
      </c>
      <c r="CE74" s="55" t="s">
        <v>123</v>
      </c>
      <c r="CF74" s="55"/>
      <c r="CG74" s="55"/>
      <c r="CH74" s="55" t="s">
        <v>123</v>
      </c>
      <c r="CI74" s="55"/>
      <c r="CM74" s="51" t="s">
        <v>96</v>
      </c>
      <c r="CP74" s="51" t="s">
        <v>96</v>
      </c>
      <c r="CU74" s="51" t="s">
        <v>96</v>
      </c>
      <c r="CV74" s="55" t="s">
        <v>123</v>
      </c>
      <c r="CW74" s="55"/>
      <c r="CX74" s="55"/>
      <c r="CY74" s="55"/>
      <c r="CZ74" s="55"/>
      <c r="DD74" s="51" t="s">
        <v>96</v>
      </c>
      <c r="DG74" s="51" t="s">
        <v>96</v>
      </c>
      <c r="DL74" s="51" t="s">
        <v>96</v>
      </c>
      <c r="DM74" s="55" t="s">
        <v>123</v>
      </c>
      <c r="DN74" s="55"/>
      <c r="DO74" s="55"/>
      <c r="DP74" s="55" t="s">
        <v>123</v>
      </c>
      <c r="DQ74" s="55"/>
      <c r="DU74" s="51" t="s">
        <v>96</v>
      </c>
      <c r="DX74" s="51" t="s">
        <v>96</v>
      </c>
      <c r="EC74" s="51" t="s">
        <v>96</v>
      </c>
      <c r="ED74" s="55" t="s">
        <v>123</v>
      </c>
      <c r="EE74" s="55"/>
      <c r="EF74" s="55"/>
      <c r="EG74" s="55" t="s">
        <v>123</v>
      </c>
      <c r="EH74" s="55"/>
      <c r="EI74" s="55"/>
      <c r="EJ74" s="55"/>
      <c r="EK74" s="55"/>
      <c r="EL74" s="55" t="s">
        <v>123</v>
      </c>
      <c r="EM74" s="55"/>
      <c r="EN74" s="55"/>
      <c r="EO74" s="55" t="s">
        <v>123</v>
      </c>
      <c r="EP74" s="55"/>
      <c r="EQ74" s="55"/>
      <c r="ER74" s="55"/>
      <c r="EX74" s="53" t="s">
        <v>95</v>
      </c>
    </row>
    <row r="75" spans="2:154" x14ac:dyDescent="0.2">
      <c r="F75" s="51" t="s">
        <v>97</v>
      </c>
      <c r="I75" s="51" t="s">
        <v>97</v>
      </c>
      <c r="N75" s="51" t="s">
        <v>97</v>
      </c>
      <c r="O75" s="55" t="s">
        <v>124</v>
      </c>
      <c r="P75" s="55"/>
      <c r="Q75" s="55"/>
      <c r="R75" s="55" t="s">
        <v>235</v>
      </c>
      <c r="S75" s="55"/>
      <c r="W75" s="51" t="s">
        <v>97</v>
      </c>
      <c r="Z75" s="51" t="s">
        <v>97</v>
      </c>
      <c r="AE75" s="51" t="s">
        <v>97</v>
      </c>
      <c r="AF75" s="55" t="s">
        <v>124</v>
      </c>
      <c r="AG75" s="55"/>
      <c r="AH75" s="55"/>
      <c r="AI75" s="55" t="s">
        <v>235</v>
      </c>
      <c r="AJ75" s="55"/>
      <c r="AN75" s="51" t="s">
        <v>97</v>
      </c>
      <c r="AQ75" s="51" t="s">
        <v>97</v>
      </c>
      <c r="AV75" s="51" t="s">
        <v>97</v>
      </c>
      <c r="AW75" s="55" t="s">
        <v>124</v>
      </c>
      <c r="AX75" s="55"/>
      <c r="AY75" s="55"/>
      <c r="AZ75" s="55" t="s">
        <v>235</v>
      </c>
      <c r="BA75" s="55"/>
      <c r="BE75" s="51" t="s">
        <v>97</v>
      </c>
      <c r="BH75" s="51" t="s">
        <v>97</v>
      </c>
      <c r="BM75" s="51" t="s">
        <v>97</v>
      </c>
      <c r="BN75" s="55" t="s">
        <v>124</v>
      </c>
      <c r="BO75" s="55"/>
      <c r="BP75" s="55"/>
      <c r="BQ75" s="55" t="s">
        <v>235</v>
      </c>
      <c r="BR75" s="55"/>
      <c r="BV75" s="51" t="s">
        <v>97</v>
      </c>
      <c r="BY75" s="51" t="s">
        <v>97</v>
      </c>
      <c r="CD75" s="51" t="s">
        <v>97</v>
      </c>
      <c r="CE75" s="55" t="s">
        <v>124</v>
      </c>
      <c r="CF75" s="55"/>
      <c r="CG75" s="55"/>
      <c r="CH75" s="55" t="s">
        <v>235</v>
      </c>
      <c r="CI75" s="55"/>
      <c r="CM75" s="51" t="s">
        <v>97</v>
      </c>
      <c r="CP75" s="51" t="s">
        <v>97</v>
      </c>
      <c r="CU75" s="51" t="s">
        <v>97</v>
      </c>
      <c r="CV75" s="55" t="s">
        <v>124</v>
      </c>
      <c r="CW75" s="55"/>
      <c r="CX75" s="55"/>
      <c r="CY75" s="55"/>
      <c r="CZ75" s="55"/>
      <c r="DD75" s="51" t="s">
        <v>97</v>
      </c>
      <c r="DG75" s="51" t="s">
        <v>97</v>
      </c>
      <c r="DL75" s="51" t="s">
        <v>97</v>
      </c>
      <c r="DM75" s="55" t="s">
        <v>124</v>
      </c>
      <c r="DN75" s="55"/>
      <c r="DO75" s="55"/>
      <c r="DP75" s="55" t="s">
        <v>235</v>
      </c>
      <c r="DQ75" s="55"/>
      <c r="DU75" s="51" t="s">
        <v>97</v>
      </c>
      <c r="DX75" s="51" t="s">
        <v>97</v>
      </c>
      <c r="EC75" s="51" t="s">
        <v>97</v>
      </c>
      <c r="ED75" s="55" t="s">
        <v>124</v>
      </c>
      <c r="EE75" s="55"/>
      <c r="EF75" s="55"/>
      <c r="EG75" s="55" t="s">
        <v>235</v>
      </c>
      <c r="EH75" s="55"/>
      <c r="EI75" s="55"/>
      <c r="EJ75" s="55"/>
      <c r="EK75" s="55"/>
      <c r="EL75" s="55" t="s">
        <v>124</v>
      </c>
      <c r="EM75" s="55"/>
      <c r="EN75" s="55"/>
      <c r="EO75" s="55" t="s">
        <v>235</v>
      </c>
      <c r="EP75" s="55"/>
      <c r="EQ75" s="55"/>
      <c r="ER75" s="55"/>
      <c r="EX75" s="53" t="s">
        <v>96</v>
      </c>
    </row>
    <row r="76" spans="2:154" x14ac:dyDescent="0.2">
      <c r="F76" s="51" t="s">
        <v>98</v>
      </c>
      <c r="I76" s="51" t="s">
        <v>98</v>
      </c>
      <c r="N76" s="51" t="s">
        <v>98</v>
      </c>
      <c r="O76" s="55" t="s">
        <v>98</v>
      </c>
      <c r="P76" s="55"/>
      <c r="Q76" s="55"/>
      <c r="R76" s="55" t="s">
        <v>98</v>
      </c>
      <c r="S76" s="55"/>
      <c r="W76" s="51" t="s">
        <v>98</v>
      </c>
      <c r="Z76" s="51" t="s">
        <v>98</v>
      </c>
      <c r="AE76" s="51" t="s">
        <v>98</v>
      </c>
      <c r="AF76" s="55" t="s">
        <v>98</v>
      </c>
      <c r="AG76" s="55"/>
      <c r="AH76" s="55"/>
      <c r="AI76" s="55" t="s">
        <v>98</v>
      </c>
      <c r="AJ76" s="55"/>
      <c r="AN76" s="51" t="s">
        <v>98</v>
      </c>
      <c r="AQ76" s="51" t="s">
        <v>98</v>
      </c>
      <c r="AV76" s="51" t="s">
        <v>98</v>
      </c>
      <c r="AW76" s="55" t="s">
        <v>98</v>
      </c>
      <c r="AX76" s="55"/>
      <c r="AY76" s="55"/>
      <c r="AZ76" s="55" t="s">
        <v>98</v>
      </c>
      <c r="BA76" s="55"/>
      <c r="BE76" s="51" t="s">
        <v>98</v>
      </c>
      <c r="BH76" s="51" t="s">
        <v>98</v>
      </c>
      <c r="BM76" s="51" t="s">
        <v>98</v>
      </c>
      <c r="BN76" s="55" t="s">
        <v>98</v>
      </c>
      <c r="BO76" s="55"/>
      <c r="BP76" s="55"/>
      <c r="BQ76" s="55" t="s">
        <v>98</v>
      </c>
      <c r="BR76" s="55"/>
      <c r="BV76" s="51" t="s">
        <v>98</v>
      </c>
      <c r="BY76" s="51" t="s">
        <v>98</v>
      </c>
      <c r="CD76" s="51" t="s">
        <v>98</v>
      </c>
      <c r="CE76" s="55" t="s">
        <v>98</v>
      </c>
      <c r="CF76" s="55"/>
      <c r="CG76" s="55"/>
      <c r="CH76" s="55" t="s">
        <v>98</v>
      </c>
      <c r="CI76" s="55"/>
      <c r="CM76" s="51" t="s">
        <v>98</v>
      </c>
      <c r="CP76" s="51" t="s">
        <v>98</v>
      </c>
      <c r="CU76" s="51" t="s">
        <v>98</v>
      </c>
      <c r="CV76" s="55" t="s">
        <v>98</v>
      </c>
      <c r="CW76" s="55"/>
      <c r="CX76" s="55"/>
      <c r="CY76" s="55"/>
      <c r="CZ76" s="55"/>
      <c r="DD76" s="51" t="s">
        <v>98</v>
      </c>
      <c r="DG76" s="51" t="s">
        <v>98</v>
      </c>
      <c r="DL76" s="51" t="s">
        <v>98</v>
      </c>
      <c r="DM76" s="55" t="s">
        <v>98</v>
      </c>
      <c r="DN76" s="55"/>
      <c r="DO76" s="55"/>
      <c r="DP76" s="55" t="s">
        <v>98</v>
      </c>
      <c r="DQ76" s="55"/>
      <c r="DU76" s="51" t="s">
        <v>98</v>
      </c>
      <c r="DX76" s="51" t="s">
        <v>98</v>
      </c>
      <c r="EC76" s="51" t="s">
        <v>98</v>
      </c>
      <c r="ED76" s="55" t="s">
        <v>98</v>
      </c>
      <c r="EE76" s="55"/>
      <c r="EF76" s="55"/>
      <c r="EG76" s="55" t="s">
        <v>98</v>
      </c>
      <c r="EH76" s="55"/>
      <c r="EI76" s="55"/>
      <c r="EJ76" s="55"/>
      <c r="EK76" s="55"/>
      <c r="EL76" s="55" t="s">
        <v>98</v>
      </c>
      <c r="EM76" s="55"/>
      <c r="EN76" s="55"/>
      <c r="EO76" s="55" t="s">
        <v>98</v>
      </c>
      <c r="EP76" s="55"/>
      <c r="EQ76" s="55"/>
      <c r="ER76" s="55"/>
      <c r="EX76" s="53" t="s">
        <v>97</v>
      </c>
    </row>
    <row r="77" spans="2:154" x14ac:dyDescent="0.2">
      <c r="O77" s="62"/>
      <c r="P77" s="62"/>
      <c r="Q77" s="62"/>
      <c r="R77" s="62"/>
      <c r="S77" s="62"/>
      <c r="AF77" s="62"/>
      <c r="AG77" s="62"/>
      <c r="AH77" s="62"/>
      <c r="AI77" s="62"/>
      <c r="AJ77" s="62"/>
      <c r="AW77" s="62"/>
      <c r="AX77" s="62"/>
      <c r="AY77" s="62"/>
      <c r="AZ77" s="62"/>
      <c r="BA77" s="62"/>
      <c r="BN77" s="62"/>
      <c r="BO77" s="62"/>
      <c r="BP77" s="62"/>
      <c r="BQ77" s="62"/>
      <c r="BR77" s="62"/>
      <c r="CE77" s="62"/>
      <c r="CF77" s="62"/>
      <c r="CG77" s="62"/>
      <c r="CH77" s="62"/>
      <c r="CI77" s="62"/>
      <c r="CV77" s="62"/>
      <c r="CW77" s="62"/>
      <c r="CX77" s="62"/>
      <c r="CY77" s="62"/>
      <c r="CZ77" s="62"/>
      <c r="DM77" s="62"/>
      <c r="DN77" s="62"/>
      <c r="DO77" s="62"/>
      <c r="DP77" s="62"/>
      <c r="DQ77" s="62"/>
      <c r="ED77" s="62"/>
      <c r="EE77" s="62"/>
      <c r="EF77" s="62"/>
      <c r="EG77" s="62"/>
      <c r="EH77" s="62"/>
      <c r="EX77" s="53" t="s">
        <v>98</v>
      </c>
    </row>
    <row r="78" spans="2:154" x14ac:dyDescent="0.2">
      <c r="N78" s="48" t="s">
        <v>125</v>
      </c>
      <c r="O78" s="55"/>
      <c r="P78" s="55"/>
      <c r="Q78" s="55"/>
      <c r="R78" s="55"/>
      <c r="S78" s="55"/>
      <c r="AE78" s="48" t="s">
        <v>125</v>
      </c>
      <c r="AF78" s="62"/>
      <c r="AG78" s="62"/>
      <c r="AH78" s="62"/>
      <c r="AI78" s="62"/>
      <c r="AJ78" s="62"/>
      <c r="AV78" s="48" t="s">
        <v>125</v>
      </c>
      <c r="AW78" s="62"/>
      <c r="AX78" s="62"/>
      <c r="AY78" s="62"/>
      <c r="AZ78" s="62"/>
      <c r="BA78" s="62"/>
      <c r="BM78" s="48" t="s">
        <v>125</v>
      </c>
      <c r="BN78" s="62"/>
      <c r="BO78" s="62"/>
      <c r="BP78" s="62"/>
      <c r="BQ78" s="62"/>
      <c r="BR78" s="62"/>
      <c r="CD78" s="48" t="s">
        <v>125</v>
      </c>
      <c r="CE78" s="62"/>
      <c r="CF78" s="62"/>
      <c r="CG78" s="62"/>
      <c r="CH78" s="62"/>
      <c r="CI78" s="62"/>
      <c r="CU78" s="48" t="s">
        <v>125</v>
      </c>
      <c r="CV78" s="62"/>
      <c r="CW78" s="62"/>
      <c r="CX78" s="62"/>
      <c r="CY78" s="62"/>
      <c r="CZ78" s="62"/>
      <c r="DL78" s="48" t="s">
        <v>125</v>
      </c>
      <c r="DM78" s="62"/>
      <c r="DN78" s="62"/>
      <c r="DO78" s="62"/>
      <c r="DP78" s="62"/>
      <c r="DQ78" s="62"/>
      <c r="ED78" s="62"/>
      <c r="EE78" s="62"/>
      <c r="EF78" s="62"/>
      <c r="EG78" s="62"/>
      <c r="EH78" s="62"/>
      <c r="EI78" s="55"/>
      <c r="EJ78" s="55"/>
      <c r="EK78" s="55"/>
      <c r="EL78" s="55" t="s">
        <v>152</v>
      </c>
      <c r="EM78" s="55"/>
      <c r="EN78" s="55"/>
      <c r="EO78" s="55"/>
      <c r="EP78" s="55"/>
      <c r="EQ78" s="55"/>
      <c r="ER78" s="55"/>
    </row>
    <row r="79" spans="2:154" x14ac:dyDescent="0.2">
      <c r="N79" s="55" t="s">
        <v>126</v>
      </c>
      <c r="O79" s="55"/>
      <c r="P79" s="55"/>
      <c r="Q79" s="55"/>
      <c r="R79" s="55"/>
      <c r="S79" s="55"/>
      <c r="AE79" s="55" t="s">
        <v>126</v>
      </c>
      <c r="AF79" s="62"/>
      <c r="AG79" s="62"/>
      <c r="AH79" s="62"/>
      <c r="AI79" s="62"/>
      <c r="AJ79" s="62"/>
      <c r="AV79" s="55" t="s">
        <v>126</v>
      </c>
      <c r="AW79" s="62"/>
      <c r="AX79" s="62"/>
      <c r="AY79" s="62"/>
      <c r="AZ79" s="62"/>
      <c r="BA79" s="62"/>
      <c r="BM79" s="55" t="s">
        <v>126</v>
      </c>
      <c r="BN79" s="62"/>
      <c r="BO79" s="62"/>
      <c r="BP79" s="62"/>
      <c r="BQ79" s="62"/>
      <c r="BR79" s="62"/>
      <c r="CD79" s="55" t="s">
        <v>126</v>
      </c>
      <c r="CE79" s="62"/>
      <c r="CF79" s="62"/>
      <c r="CG79" s="62"/>
      <c r="CH79" s="62"/>
      <c r="CI79" s="62"/>
      <c r="CU79" s="55" t="s">
        <v>126</v>
      </c>
      <c r="CV79" s="62"/>
      <c r="CW79" s="62"/>
      <c r="CX79" s="62"/>
      <c r="CY79" s="62"/>
      <c r="CZ79" s="62"/>
      <c r="DL79" s="55" t="s">
        <v>126</v>
      </c>
      <c r="DM79" s="62"/>
      <c r="DN79" s="62"/>
      <c r="DO79" s="62"/>
      <c r="DP79" s="62"/>
      <c r="DQ79" s="62"/>
      <c r="EC79" s="55" t="s">
        <v>126</v>
      </c>
      <c r="ED79" s="62"/>
      <c r="EE79" s="62"/>
      <c r="EF79" s="62"/>
      <c r="EG79" s="62"/>
      <c r="EH79" s="62"/>
      <c r="EI79" s="110"/>
      <c r="EJ79" s="110"/>
      <c r="EK79" s="110"/>
      <c r="EL79" s="110" t="s">
        <v>211</v>
      </c>
      <c r="EM79" s="110"/>
      <c r="EN79" s="110"/>
      <c r="EO79" s="110"/>
      <c r="EP79" s="110"/>
      <c r="EQ79" s="110"/>
      <c r="ER79" s="110"/>
    </row>
    <row r="80" spans="2:154" x14ac:dyDescent="0.2">
      <c r="N80" s="55" t="s">
        <v>127</v>
      </c>
      <c r="O80" s="55"/>
      <c r="P80" s="55"/>
      <c r="Q80" s="55"/>
      <c r="R80" s="55"/>
      <c r="S80" s="55"/>
      <c r="AE80" s="55" t="s">
        <v>127</v>
      </c>
      <c r="AF80" s="62"/>
      <c r="AG80" s="62"/>
      <c r="AH80" s="62"/>
      <c r="AI80" s="62"/>
      <c r="AJ80" s="62"/>
      <c r="AV80" s="55" t="s">
        <v>127</v>
      </c>
      <c r="AW80" s="62"/>
      <c r="AX80" s="62"/>
      <c r="AY80" s="62"/>
      <c r="AZ80" s="62"/>
      <c r="BA80" s="62"/>
      <c r="BM80" s="55" t="s">
        <v>127</v>
      </c>
      <c r="BN80" s="62"/>
      <c r="BO80" s="62"/>
      <c r="BP80" s="62"/>
      <c r="BQ80" s="62"/>
      <c r="BR80" s="62"/>
      <c r="CD80" s="55" t="s">
        <v>127</v>
      </c>
      <c r="CE80" s="62"/>
      <c r="CF80" s="62"/>
      <c r="CG80" s="62"/>
      <c r="CH80" s="62"/>
      <c r="CI80" s="62"/>
      <c r="CU80" s="55" t="s">
        <v>127</v>
      </c>
      <c r="CV80" s="62"/>
      <c r="CW80" s="62"/>
      <c r="CX80" s="62"/>
      <c r="CY80" s="62"/>
      <c r="CZ80" s="62"/>
      <c r="DL80" s="55" t="s">
        <v>127</v>
      </c>
      <c r="DM80" s="62"/>
      <c r="DN80" s="62"/>
      <c r="DO80" s="62"/>
      <c r="DP80" s="62"/>
      <c r="DQ80" s="62"/>
      <c r="EC80" s="55" t="s">
        <v>210</v>
      </c>
      <c r="ED80" s="62"/>
      <c r="EE80" s="62"/>
      <c r="EF80" s="62"/>
      <c r="EG80" s="62"/>
      <c r="EH80" s="62"/>
      <c r="EI80" s="110"/>
      <c r="EJ80" s="110"/>
      <c r="EK80" s="110"/>
      <c r="EL80" s="110" t="s">
        <v>212</v>
      </c>
      <c r="EM80" s="110"/>
      <c r="EN80" s="110"/>
      <c r="EO80" s="110"/>
      <c r="EP80" s="110"/>
      <c r="EQ80" s="110"/>
      <c r="ER80" s="110"/>
    </row>
    <row r="81" spans="14:148" x14ac:dyDescent="0.2">
      <c r="N81" s="55" t="s">
        <v>128</v>
      </c>
      <c r="O81" s="55"/>
      <c r="P81" s="55"/>
      <c r="Q81" s="55"/>
      <c r="R81" s="55"/>
      <c r="S81" s="55"/>
      <c r="AE81" s="55" t="s">
        <v>128</v>
      </c>
      <c r="AF81" s="62"/>
      <c r="AG81" s="62"/>
      <c r="AH81" s="62"/>
      <c r="AI81" s="62"/>
      <c r="AJ81" s="62"/>
      <c r="AV81" s="55" t="s">
        <v>128</v>
      </c>
      <c r="AW81" s="62"/>
      <c r="AX81" s="62"/>
      <c r="AY81" s="62"/>
      <c r="AZ81" s="62"/>
      <c r="BA81" s="62"/>
      <c r="BM81" s="55" t="s">
        <v>128</v>
      </c>
      <c r="BN81" s="62"/>
      <c r="BO81" s="62"/>
      <c r="BP81" s="62"/>
      <c r="BQ81" s="62"/>
      <c r="BR81" s="62"/>
      <c r="CD81" s="55" t="s">
        <v>128</v>
      </c>
      <c r="CE81" s="62"/>
      <c r="CF81" s="62"/>
      <c r="CG81" s="62"/>
      <c r="CH81" s="62"/>
      <c r="CI81" s="62"/>
      <c r="CU81" s="55" t="s">
        <v>128</v>
      </c>
      <c r="CV81" s="62"/>
      <c r="CW81" s="62"/>
      <c r="CX81" s="62"/>
      <c r="CY81" s="62"/>
      <c r="CZ81" s="62"/>
      <c r="DL81" s="55" t="s">
        <v>128</v>
      </c>
      <c r="DM81" s="62"/>
      <c r="DN81" s="62"/>
      <c r="DO81" s="62"/>
      <c r="DP81" s="62"/>
      <c r="DQ81" s="62"/>
      <c r="EC81" s="55" t="s">
        <v>140</v>
      </c>
      <c r="ED81" s="62"/>
      <c r="EE81" s="62"/>
      <c r="EF81" s="62"/>
      <c r="EG81" s="62"/>
      <c r="EH81" s="62"/>
      <c r="EI81" s="110"/>
      <c r="EJ81" s="110"/>
      <c r="EK81" s="110"/>
      <c r="EL81" s="110" t="s">
        <v>213</v>
      </c>
      <c r="EM81" s="110"/>
      <c r="EN81" s="110"/>
      <c r="EO81" s="110"/>
      <c r="EP81" s="110"/>
      <c r="EQ81" s="110"/>
      <c r="ER81" s="110"/>
    </row>
    <row r="82" spans="14:148" x14ac:dyDescent="0.2">
      <c r="N82" s="55" t="s">
        <v>140</v>
      </c>
      <c r="O82" s="55"/>
      <c r="P82" s="55"/>
      <c r="Q82" s="55"/>
      <c r="R82" s="55"/>
      <c r="S82" s="55"/>
      <c r="AE82" s="55" t="s">
        <v>140</v>
      </c>
      <c r="AF82" s="62"/>
      <c r="AG82" s="62"/>
      <c r="AH82" s="62"/>
      <c r="AI82" s="62"/>
      <c r="AJ82" s="62"/>
      <c r="AV82" s="55" t="s">
        <v>140</v>
      </c>
      <c r="AW82" s="62"/>
      <c r="AX82" s="62"/>
      <c r="AY82" s="62"/>
      <c r="AZ82" s="62"/>
      <c r="BA82" s="62"/>
      <c r="BM82" s="55" t="s">
        <v>140</v>
      </c>
      <c r="BN82" s="62"/>
      <c r="BO82" s="62"/>
      <c r="BP82" s="62"/>
      <c r="BQ82" s="62"/>
      <c r="BR82" s="62"/>
      <c r="CD82" s="55" t="s">
        <v>140</v>
      </c>
      <c r="CE82" s="62"/>
      <c r="CF82" s="62"/>
      <c r="CG82" s="62"/>
      <c r="CH82" s="62"/>
      <c r="CI82" s="62"/>
      <c r="CU82" s="55" t="s">
        <v>140</v>
      </c>
      <c r="CV82" s="62"/>
      <c r="CW82" s="62"/>
      <c r="CX82" s="62"/>
      <c r="CY82" s="62"/>
      <c r="CZ82" s="62"/>
      <c r="DL82" s="55" t="s">
        <v>140</v>
      </c>
      <c r="DM82" s="62"/>
      <c r="DN82" s="62"/>
      <c r="DO82" s="62"/>
      <c r="DP82" s="62"/>
      <c r="DQ82" s="62"/>
      <c r="EC82" s="55" t="s">
        <v>129</v>
      </c>
      <c r="ED82" s="62"/>
      <c r="EE82" s="62"/>
      <c r="EF82" s="62"/>
      <c r="EG82" s="62"/>
      <c r="EH82" s="62"/>
      <c r="EI82" s="110"/>
      <c r="EJ82" s="110"/>
      <c r="EK82" s="110"/>
      <c r="EL82" s="110" t="s">
        <v>214</v>
      </c>
      <c r="EM82" s="110"/>
      <c r="EN82" s="110"/>
      <c r="EO82" s="110"/>
      <c r="EP82" s="110"/>
      <c r="EQ82" s="110"/>
      <c r="ER82" s="110"/>
    </row>
    <row r="83" spans="14:148" x14ac:dyDescent="0.2">
      <c r="N83" s="55" t="s">
        <v>129</v>
      </c>
      <c r="O83" s="55"/>
      <c r="P83" s="55"/>
      <c r="Q83" s="55"/>
      <c r="R83" s="55"/>
      <c r="S83" s="55"/>
      <c r="AE83" s="55" t="s">
        <v>129</v>
      </c>
      <c r="AF83" s="62"/>
      <c r="AG83" s="62"/>
      <c r="AH83" s="62"/>
      <c r="AI83" s="62"/>
      <c r="AJ83" s="62"/>
      <c r="AV83" s="55" t="s">
        <v>129</v>
      </c>
      <c r="AW83" s="62"/>
      <c r="AX83" s="62"/>
      <c r="AY83" s="62"/>
      <c r="AZ83" s="62"/>
      <c r="BA83" s="62"/>
      <c r="BM83" s="55" t="s">
        <v>129</v>
      </c>
      <c r="BN83" s="62"/>
      <c r="BO83" s="62"/>
      <c r="BP83" s="62"/>
      <c r="BQ83" s="62"/>
      <c r="BR83" s="62"/>
      <c r="CD83" s="55" t="s">
        <v>129</v>
      </c>
      <c r="CE83" s="62"/>
      <c r="CF83" s="62"/>
      <c r="CG83" s="62"/>
      <c r="CH83" s="62"/>
      <c r="CI83" s="62"/>
      <c r="CU83" s="55" t="s">
        <v>129</v>
      </c>
      <c r="CV83" s="62"/>
      <c r="CW83" s="62"/>
      <c r="CX83" s="62"/>
      <c r="CY83" s="62"/>
      <c r="CZ83" s="62"/>
      <c r="DL83" s="55" t="s">
        <v>129</v>
      </c>
      <c r="DM83" s="62"/>
      <c r="DN83" s="62"/>
      <c r="DO83" s="62"/>
      <c r="DP83" s="62"/>
      <c r="DQ83" s="62"/>
      <c r="EC83" s="55" t="s">
        <v>130</v>
      </c>
      <c r="ED83" s="62"/>
      <c r="EE83" s="62"/>
      <c r="EF83" s="62"/>
      <c r="EG83" s="62"/>
      <c r="EH83" s="62"/>
      <c r="EI83" s="111"/>
      <c r="EJ83" s="111"/>
      <c r="EK83" s="111"/>
      <c r="EL83" s="110" t="s">
        <v>215</v>
      </c>
      <c r="EM83" s="110"/>
      <c r="EN83" s="110"/>
      <c r="EO83" s="110"/>
      <c r="EP83" s="110"/>
      <c r="EQ83" s="110"/>
      <c r="ER83" s="110"/>
    </row>
    <row r="84" spans="14:148" x14ac:dyDescent="0.2">
      <c r="N84" s="55" t="s">
        <v>130</v>
      </c>
      <c r="O84" s="55"/>
      <c r="P84" s="55"/>
      <c r="Q84" s="55"/>
      <c r="R84" s="55"/>
      <c r="S84" s="55"/>
      <c r="AE84" s="55" t="s">
        <v>130</v>
      </c>
      <c r="AF84" s="62"/>
      <c r="AG84" s="62"/>
      <c r="AH84" s="62"/>
      <c r="AI84" s="62"/>
      <c r="AJ84" s="62"/>
      <c r="AV84" s="55" t="s">
        <v>130</v>
      </c>
      <c r="AW84" s="62"/>
      <c r="AX84" s="62"/>
      <c r="AY84" s="62"/>
      <c r="AZ84" s="62"/>
      <c r="BA84" s="62"/>
      <c r="BM84" s="55" t="s">
        <v>130</v>
      </c>
      <c r="BN84" s="62"/>
      <c r="BO84" s="62"/>
      <c r="BP84" s="62"/>
      <c r="BQ84" s="62"/>
      <c r="BR84" s="62"/>
      <c r="CD84" s="55" t="s">
        <v>130</v>
      </c>
      <c r="CE84" s="62"/>
      <c r="CF84" s="62"/>
      <c r="CG84" s="62"/>
      <c r="CH84" s="62"/>
      <c r="CI84" s="62"/>
      <c r="CU84" s="55" t="s">
        <v>130</v>
      </c>
      <c r="CV84" s="62"/>
      <c r="CW84" s="62"/>
      <c r="CX84" s="62"/>
      <c r="CY84" s="62"/>
      <c r="CZ84" s="62"/>
      <c r="DL84" s="55" t="s">
        <v>130</v>
      </c>
      <c r="DM84" s="62"/>
      <c r="DN84" s="62"/>
      <c r="DO84" s="62"/>
      <c r="DP84" s="62"/>
      <c r="DQ84" s="62"/>
      <c r="EC84" s="55" t="s">
        <v>131</v>
      </c>
      <c r="ED84" s="62"/>
      <c r="EE84" s="62"/>
      <c r="EF84" s="62"/>
      <c r="EG84" s="62"/>
      <c r="EH84" s="62"/>
      <c r="EI84" s="110"/>
      <c r="EJ84" s="110"/>
      <c r="EK84" s="110"/>
      <c r="EL84" s="110" t="s">
        <v>216</v>
      </c>
      <c r="EM84" s="110"/>
      <c r="EN84" s="110"/>
      <c r="EO84" s="110"/>
      <c r="EP84" s="110"/>
      <c r="EQ84" s="110"/>
      <c r="ER84" s="110"/>
    </row>
    <row r="85" spans="14:148" x14ac:dyDescent="0.2">
      <c r="N85" s="55" t="s">
        <v>131</v>
      </c>
      <c r="O85" s="55"/>
      <c r="P85" s="55"/>
      <c r="Q85" s="55"/>
      <c r="R85" s="55"/>
      <c r="S85" s="55"/>
      <c r="AE85" s="55" t="s">
        <v>131</v>
      </c>
      <c r="AF85" s="62"/>
      <c r="AG85" s="62"/>
      <c r="AH85" s="62"/>
      <c r="AI85" s="62"/>
      <c r="AJ85" s="62"/>
      <c r="AV85" s="55" t="s">
        <v>131</v>
      </c>
      <c r="AW85" s="62"/>
      <c r="AX85" s="62"/>
      <c r="AY85" s="62"/>
      <c r="AZ85" s="62"/>
      <c r="BA85" s="62"/>
      <c r="BM85" s="55" t="s">
        <v>131</v>
      </c>
      <c r="BN85" s="62"/>
      <c r="BO85" s="62"/>
      <c r="BP85" s="62"/>
      <c r="BQ85" s="62"/>
      <c r="BR85" s="62"/>
      <c r="CD85" s="55" t="s">
        <v>131</v>
      </c>
      <c r="CE85" s="62"/>
      <c r="CF85" s="62"/>
      <c r="CG85" s="62"/>
      <c r="CH85" s="62"/>
      <c r="CI85" s="62"/>
      <c r="CU85" s="55" t="s">
        <v>131</v>
      </c>
      <c r="CV85" s="62"/>
      <c r="CW85" s="62"/>
      <c r="CX85" s="62"/>
      <c r="CY85" s="62"/>
      <c r="CZ85" s="62"/>
      <c r="DL85" s="55" t="s">
        <v>131</v>
      </c>
      <c r="DM85" s="62"/>
      <c r="DN85" s="62"/>
      <c r="DO85" s="62"/>
      <c r="DP85" s="62"/>
      <c r="DQ85" s="62"/>
      <c r="ED85" s="62"/>
      <c r="EE85" s="62"/>
      <c r="EF85" s="62"/>
      <c r="EG85" s="62"/>
      <c r="EH85" s="62"/>
      <c r="EI85" s="110"/>
      <c r="EJ85" s="110"/>
      <c r="EK85" s="110"/>
      <c r="EL85" s="110" t="s">
        <v>217</v>
      </c>
      <c r="EM85" s="110"/>
      <c r="EN85" s="110"/>
      <c r="EO85" s="110"/>
      <c r="EP85" s="110"/>
      <c r="EQ85" s="110"/>
      <c r="ER85" s="110"/>
    </row>
    <row r="86" spans="14:148" x14ac:dyDescent="0.2">
      <c r="O86" s="55"/>
      <c r="P86" s="55"/>
      <c r="Q86" s="55"/>
      <c r="R86" s="55"/>
      <c r="S86" s="55"/>
      <c r="AF86" s="62"/>
      <c r="AG86" s="62"/>
      <c r="AH86" s="62"/>
      <c r="AI86" s="62"/>
      <c r="AJ86" s="62"/>
      <c r="AW86" s="62"/>
      <c r="AX86" s="62"/>
      <c r="AY86" s="62"/>
      <c r="AZ86" s="62"/>
      <c r="BA86" s="62"/>
      <c r="BN86" s="62"/>
      <c r="BO86" s="62"/>
      <c r="BP86" s="62"/>
      <c r="BQ86" s="62"/>
      <c r="BR86" s="62"/>
      <c r="CE86" s="62"/>
      <c r="CF86" s="62"/>
      <c r="CG86" s="62"/>
      <c r="CH86" s="62"/>
      <c r="CI86" s="62"/>
      <c r="CV86" s="62"/>
      <c r="CW86" s="62"/>
      <c r="CX86" s="62"/>
      <c r="CY86" s="62"/>
      <c r="CZ86" s="62"/>
      <c r="DM86" s="62"/>
      <c r="DN86" s="62"/>
      <c r="DO86" s="62"/>
      <c r="DP86" s="62"/>
      <c r="DQ86" s="62"/>
      <c r="ED86" s="62"/>
      <c r="EE86" s="62"/>
      <c r="EF86" s="62"/>
      <c r="EG86" s="62"/>
      <c r="EH86" s="62"/>
      <c r="EI86" s="110"/>
      <c r="EJ86" s="110"/>
      <c r="EK86" s="110"/>
      <c r="EL86" s="110" t="s">
        <v>218</v>
      </c>
      <c r="EM86" s="110"/>
      <c r="EN86" s="110"/>
      <c r="EO86" s="110"/>
      <c r="EP86" s="110"/>
      <c r="EQ86" s="110"/>
      <c r="ER86" s="110"/>
    </row>
    <row r="87" spans="14:148" x14ac:dyDescent="0.2">
      <c r="O87" s="55"/>
      <c r="P87" s="55"/>
      <c r="Q87" s="55"/>
      <c r="R87" s="55"/>
      <c r="S87" s="55"/>
      <c r="AF87" s="62"/>
      <c r="AG87" s="62"/>
      <c r="AH87" s="62"/>
      <c r="AI87" s="62"/>
      <c r="AJ87" s="62"/>
      <c r="AW87" s="62"/>
      <c r="AX87" s="62"/>
      <c r="AY87" s="62"/>
      <c r="AZ87" s="62"/>
      <c r="BA87" s="62"/>
      <c r="BN87" s="62"/>
      <c r="BO87" s="62"/>
      <c r="BP87" s="62"/>
      <c r="BQ87" s="62"/>
      <c r="BR87" s="62"/>
      <c r="CE87" s="62"/>
      <c r="CF87" s="62"/>
      <c r="CG87" s="62"/>
      <c r="CH87" s="62"/>
      <c r="CI87" s="62"/>
      <c r="CV87" s="62"/>
      <c r="CW87" s="62"/>
      <c r="CX87" s="62"/>
      <c r="CY87" s="62"/>
      <c r="CZ87" s="62"/>
      <c r="DM87" s="62"/>
      <c r="DN87" s="62"/>
      <c r="DO87" s="62"/>
      <c r="DP87" s="62"/>
      <c r="DQ87" s="62"/>
      <c r="ED87" s="62"/>
      <c r="EE87" s="62"/>
      <c r="EF87" s="62"/>
      <c r="EG87" s="62"/>
      <c r="EH87" s="62"/>
      <c r="EI87" s="110"/>
      <c r="EJ87" s="110"/>
      <c r="EK87" s="110"/>
      <c r="EL87" s="110" t="s">
        <v>219</v>
      </c>
      <c r="EM87" s="110"/>
      <c r="EN87" s="110"/>
      <c r="EO87" s="110"/>
      <c r="EP87" s="110"/>
      <c r="EQ87" s="110"/>
      <c r="ER87" s="110"/>
    </row>
    <row r="88" spans="14:148" x14ac:dyDescent="0.2">
      <c r="O88" s="55"/>
      <c r="P88" s="55"/>
      <c r="Q88" s="55"/>
      <c r="R88" s="55"/>
      <c r="S88" s="55"/>
      <c r="AF88" s="55"/>
      <c r="AG88" s="55"/>
      <c r="AH88" s="55"/>
      <c r="AI88" s="55"/>
      <c r="AJ88" s="55"/>
      <c r="AW88" s="62"/>
      <c r="AX88" s="62"/>
      <c r="AY88" s="62"/>
      <c r="AZ88" s="62"/>
      <c r="BA88" s="62"/>
      <c r="BN88" s="62"/>
      <c r="BO88" s="62"/>
      <c r="BP88" s="62"/>
      <c r="BQ88" s="62"/>
      <c r="BR88" s="62"/>
      <c r="CE88" s="62"/>
      <c r="CF88" s="62"/>
      <c r="CG88" s="62"/>
      <c r="CH88" s="62"/>
      <c r="CI88" s="62"/>
      <c r="CV88" s="62"/>
      <c r="CW88" s="62"/>
      <c r="CX88" s="62"/>
      <c r="CY88" s="62"/>
      <c r="CZ88" s="62"/>
      <c r="DM88" s="62"/>
      <c r="DN88" s="62"/>
      <c r="DO88" s="62"/>
      <c r="DP88" s="62"/>
      <c r="DQ88" s="62"/>
      <c r="ED88" s="62"/>
      <c r="EE88" s="62"/>
      <c r="EF88" s="62"/>
      <c r="EG88" s="62"/>
      <c r="EH88" s="62"/>
      <c r="EL88" s="110" t="s">
        <v>220</v>
      </c>
      <c r="EM88" s="110"/>
      <c r="EN88" s="110"/>
      <c r="EO88" s="110"/>
      <c r="EP88" s="110"/>
      <c r="EQ88" s="110"/>
      <c r="ER88" s="110"/>
    </row>
    <row r="89" spans="14:148" x14ac:dyDescent="0.2">
      <c r="O89" s="55"/>
      <c r="P89" s="55"/>
      <c r="Q89" s="55"/>
      <c r="R89" s="55"/>
      <c r="S89" s="55"/>
      <c r="AF89" s="55"/>
      <c r="AG89" s="55"/>
      <c r="AH89" s="55"/>
      <c r="AI89" s="55"/>
      <c r="AJ89" s="55"/>
      <c r="AW89" s="55"/>
      <c r="AX89" s="55"/>
      <c r="AY89" s="55"/>
      <c r="AZ89" s="55"/>
      <c r="BA89" s="55"/>
      <c r="BN89" s="55"/>
      <c r="BO89" s="55"/>
      <c r="BP89" s="55"/>
      <c r="BQ89" s="55"/>
      <c r="BR89" s="55"/>
      <c r="CE89" s="55"/>
      <c r="CF89" s="55"/>
      <c r="CG89" s="55"/>
      <c r="CH89" s="55"/>
      <c r="CI89" s="55"/>
      <c r="CV89" s="55"/>
      <c r="CW89" s="55"/>
      <c r="CX89" s="55"/>
      <c r="CY89" s="55"/>
      <c r="CZ89" s="55"/>
      <c r="DM89" s="55"/>
      <c r="DN89" s="55"/>
      <c r="DO89" s="55"/>
      <c r="DP89" s="55"/>
      <c r="DQ89" s="55"/>
      <c r="ED89" s="55"/>
      <c r="EE89" s="55"/>
      <c r="EF89" s="55"/>
      <c r="EG89" s="55"/>
      <c r="EH89" s="55"/>
    </row>
    <row r="90" spans="14:148" x14ac:dyDescent="0.2">
      <c r="O90" s="55"/>
      <c r="P90" s="55"/>
      <c r="Q90" s="55"/>
      <c r="R90" s="55"/>
      <c r="S90" s="55"/>
      <c r="AF90" s="55"/>
      <c r="AG90" s="55"/>
      <c r="AH90" s="55"/>
      <c r="AI90" s="55"/>
      <c r="AJ90" s="55"/>
      <c r="AW90" s="55"/>
      <c r="AX90" s="55"/>
      <c r="AY90" s="55"/>
      <c r="AZ90" s="55"/>
      <c r="BA90" s="55"/>
      <c r="BN90" s="55"/>
      <c r="BO90" s="55"/>
      <c r="BP90" s="55"/>
      <c r="BQ90" s="55"/>
      <c r="BR90" s="55"/>
      <c r="CE90" s="55"/>
      <c r="CF90" s="55"/>
      <c r="CG90" s="55"/>
      <c r="CH90" s="55"/>
      <c r="CI90" s="55"/>
      <c r="CV90" s="55"/>
      <c r="CW90" s="55"/>
      <c r="CX90" s="55"/>
      <c r="CY90" s="55"/>
      <c r="CZ90" s="55"/>
      <c r="DM90" s="55"/>
      <c r="DN90" s="55"/>
      <c r="DO90" s="55"/>
      <c r="DP90" s="55"/>
      <c r="DQ90" s="55"/>
      <c r="ED90" s="55"/>
      <c r="EE90" s="55"/>
      <c r="EF90" s="55"/>
      <c r="EG90" s="55"/>
      <c r="EH90" s="55"/>
    </row>
    <row r="91" spans="14:148" x14ac:dyDescent="0.2">
      <c r="O91" s="55"/>
      <c r="P91" s="55"/>
      <c r="Q91" s="55"/>
      <c r="R91" s="55"/>
      <c r="S91" s="55"/>
      <c r="AF91" s="55"/>
      <c r="AG91" s="55"/>
      <c r="AH91" s="55"/>
      <c r="AI91" s="55"/>
      <c r="AJ91" s="55"/>
      <c r="AW91" s="55"/>
      <c r="AX91" s="55"/>
      <c r="AY91" s="55"/>
      <c r="AZ91" s="55"/>
      <c r="BA91" s="55"/>
      <c r="BN91" s="55"/>
      <c r="BO91" s="55"/>
      <c r="BP91" s="55"/>
      <c r="BQ91" s="55"/>
      <c r="BR91" s="55"/>
      <c r="CE91" s="55"/>
      <c r="CF91" s="55"/>
      <c r="CG91" s="55"/>
      <c r="CH91" s="55"/>
      <c r="CI91" s="55"/>
      <c r="CV91" s="55"/>
      <c r="CW91" s="55"/>
      <c r="CX91" s="55"/>
      <c r="CY91" s="55"/>
      <c r="CZ91" s="55"/>
      <c r="DM91" s="55"/>
      <c r="DN91" s="55"/>
      <c r="DO91" s="55"/>
      <c r="DP91" s="55"/>
      <c r="DQ91" s="55"/>
      <c r="ED91" s="55"/>
      <c r="EE91" s="55"/>
      <c r="EF91" s="55"/>
      <c r="EG91" s="55"/>
      <c r="EH91" s="55"/>
    </row>
    <row r="92" spans="14:148" x14ac:dyDescent="0.2">
      <c r="O92" s="55"/>
      <c r="P92" s="55"/>
      <c r="Q92" s="55"/>
      <c r="R92" s="55"/>
      <c r="S92" s="55"/>
      <c r="AF92" s="55"/>
      <c r="AG92" s="55"/>
      <c r="AH92" s="55"/>
      <c r="AI92" s="55"/>
      <c r="AJ92" s="55"/>
      <c r="AW92" s="55"/>
      <c r="AX92" s="55"/>
      <c r="AY92" s="55"/>
      <c r="AZ92" s="55"/>
      <c r="BA92" s="55"/>
      <c r="BN92" s="55"/>
      <c r="BO92" s="55"/>
      <c r="BP92" s="55"/>
      <c r="BQ92" s="55"/>
      <c r="BR92" s="55"/>
      <c r="CE92" s="55"/>
      <c r="CF92" s="55"/>
      <c r="CG92" s="55"/>
      <c r="CH92" s="55"/>
      <c r="CI92" s="55"/>
      <c r="CV92" s="55"/>
      <c r="CW92" s="55"/>
      <c r="CX92" s="55"/>
      <c r="CY92" s="55"/>
      <c r="CZ92" s="55"/>
      <c r="DM92" s="55"/>
      <c r="DN92" s="55"/>
      <c r="DO92" s="55"/>
      <c r="DP92" s="55"/>
      <c r="DQ92" s="55"/>
      <c r="ED92" s="55"/>
      <c r="EE92" s="55"/>
      <c r="EF92" s="55"/>
      <c r="EG92" s="55"/>
      <c r="EH92" s="55"/>
    </row>
    <row r="93" spans="14:148" x14ac:dyDescent="0.2">
      <c r="O93" s="55"/>
      <c r="P93" s="55"/>
      <c r="Q93" s="55"/>
      <c r="R93" s="55"/>
      <c r="S93" s="55"/>
      <c r="AF93" s="55"/>
      <c r="AG93" s="55"/>
      <c r="AH93" s="55"/>
      <c r="AI93" s="55"/>
      <c r="AJ93" s="55"/>
      <c r="AW93" s="55"/>
      <c r="AX93" s="55"/>
      <c r="AY93" s="55"/>
      <c r="AZ93" s="55"/>
      <c r="BA93" s="55"/>
      <c r="BN93" s="55"/>
      <c r="BO93" s="55"/>
      <c r="BP93" s="55"/>
      <c r="BQ93" s="55"/>
      <c r="BR93" s="55"/>
      <c r="CE93" s="55"/>
      <c r="CF93" s="55"/>
      <c r="CG93" s="55"/>
      <c r="CH93" s="55"/>
      <c r="CI93" s="55"/>
      <c r="CV93" s="55"/>
      <c r="CW93" s="55"/>
      <c r="CX93" s="55"/>
      <c r="CY93" s="55"/>
      <c r="CZ93" s="55"/>
      <c r="DM93" s="55"/>
      <c r="DN93" s="55"/>
      <c r="DO93" s="55"/>
      <c r="DP93" s="55"/>
      <c r="DQ93" s="55"/>
      <c r="ED93" s="55"/>
      <c r="EE93" s="55"/>
      <c r="EF93" s="55"/>
      <c r="EG93" s="55"/>
      <c r="EH93" s="55"/>
    </row>
    <row r="94" spans="14:148" x14ac:dyDescent="0.2">
      <c r="O94" s="55"/>
      <c r="P94" s="55"/>
      <c r="Q94" s="55"/>
      <c r="R94" s="55"/>
      <c r="S94" s="55"/>
      <c r="AF94" s="55"/>
      <c r="AG94" s="55"/>
      <c r="AH94" s="55"/>
      <c r="AI94" s="55"/>
      <c r="AJ94" s="55"/>
      <c r="AW94" s="55"/>
      <c r="AX94" s="55"/>
      <c r="AY94" s="55"/>
      <c r="AZ94" s="55"/>
      <c r="BA94" s="55"/>
      <c r="BN94" s="55"/>
      <c r="BO94" s="55"/>
      <c r="BP94" s="55"/>
      <c r="BQ94" s="55"/>
      <c r="BR94" s="55"/>
      <c r="CE94" s="55"/>
      <c r="CF94" s="55"/>
      <c r="CG94" s="55"/>
      <c r="CH94" s="55"/>
      <c r="CI94" s="55"/>
      <c r="CV94" s="55"/>
      <c r="CW94" s="55"/>
      <c r="CX94" s="55"/>
      <c r="CY94" s="55"/>
      <c r="CZ94" s="55"/>
      <c r="DM94" s="55"/>
      <c r="DN94" s="55"/>
      <c r="DO94" s="55"/>
      <c r="DP94" s="55"/>
      <c r="DQ94" s="55"/>
      <c r="ED94" s="55"/>
      <c r="EE94" s="55"/>
      <c r="EF94" s="55"/>
      <c r="EG94" s="55"/>
      <c r="EH94" s="55"/>
    </row>
    <row r="95" spans="14:148" x14ac:dyDescent="0.2">
      <c r="O95" s="47"/>
      <c r="P95" s="47"/>
      <c r="Q95" s="47"/>
      <c r="R95" s="47"/>
      <c r="S95" s="47"/>
      <c r="AF95" s="47"/>
      <c r="AG95" s="47"/>
      <c r="AH95" s="47"/>
      <c r="AI95" s="47"/>
      <c r="AJ95" s="47"/>
      <c r="AW95" s="47"/>
      <c r="AX95" s="47"/>
      <c r="AY95" s="47"/>
      <c r="AZ95" s="47"/>
      <c r="BA95" s="47"/>
      <c r="BN95" s="47"/>
      <c r="BO95" s="47"/>
      <c r="BP95" s="47"/>
      <c r="BQ95" s="47"/>
      <c r="BR95" s="47"/>
      <c r="CE95" s="47"/>
      <c r="CF95" s="47"/>
      <c r="CG95" s="47"/>
      <c r="CH95" s="47"/>
      <c r="CI95" s="47"/>
      <c r="CV95" s="47"/>
      <c r="CW95" s="47"/>
      <c r="CX95" s="47"/>
      <c r="CY95" s="47"/>
      <c r="CZ95" s="47"/>
      <c r="DM95" s="47"/>
      <c r="DN95" s="47"/>
      <c r="DO95" s="47"/>
      <c r="DP95" s="47"/>
      <c r="DQ95" s="47"/>
      <c r="ED95" s="47"/>
      <c r="EE95" s="47"/>
      <c r="EF95" s="47"/>
      <c r="EG95" s="47"/>
      <c r="EH95" s="47"/>
    </row>
    <row r="96" spans="14:148" x14ac:dyDescent="0.2">
      <c r="O96" s="55"/>
      <c r="P96" s="55"/>
      <c r="Q96" s="55"/>
      <c r="R96" s="55"/>
      <c r="S96" s="55"/>
      <c r="AF96" s="55"/>
      <c r="AG96" s="55"/>
      <c r="AH96" s="55"/>
      <c r="AI96" s="55"/>
      <c r="AJ96" s="55"/>
      <c r="AW96" s="55"/>
      <c r="AX96" s="55"/>
      <c r="AY96" s="55"/>
      <c r="AZ96" s="55"/>
      <c r="BA96" s="55"/>
      <c r="BN96" s="55"/>
      <c r="BO96" s="55"/>
      <c r="BP96" s="55"/>
      <c r="BQ96" s="55"/>
      <c r="BR96" s="55"/>
      <c r="CE96" s="55"/>
      <c r="CF96" s="55"/>
      <c r="CG96" s="55"/>
      <c r="CH96" s="55"/>
      <c r="CI96" s="55"/>
      <c r="CV96" s="55"/>
      <c r="CW96" s="55"/>
      <c r="CX96" s="55"/>
      <c r="CY96" s="55"/>
      <c r="CZ96" s="55"/>
      <c r="DM96" s="55"/>
      <c r="DN96" s="55"/>
      <c r="DO96" s="55"/>
      <c r="DP96" s="55"/>
      <c r="DQ96" s="55"/>
      <c r="ED96" s="55"/>
      <c r="EE96" s="55"/>
      <c r="EF96" s="55"/>
      <c r="EG96" s="55"/>
      <c r="EH96" s="55"/>
    </row>
    <row r="105" spans="15:138" x14ac:dyDescent="0.2">
      <c r="O105" s="55"/>
      <c r="P105" s="55"/>
      <c r="Q105" s="55"/>
      <c r="R105" s="55"/>
      <c r="S105" s="55"/>
      <c r="AF105" s="55"/>
      <c r="AG105" s="55"/>
      <c r="AH105" s="55"/>
      <c r="AI105" s="55"/>
      <c r="AJ105" s="55"/>
      <c r="AW105" s="55"/>
      <c r="AX105" s="55"/>
      <c r="AY105" s="55"/>
      <c r="AZ105" s="55"/>
      <c r="BA105" s="55"/>
      <c r="BN105" s="55"/>
      <c r="BO105" s="55"/>
      <c r="BP105" s="55"/>
      <c r="BQ105" s="55"/>
      <c r="BR105" s="55"/>
      <c r="CE105" s="55"/>
      <c r="CF105" s="55"/>
      <c r="CG105" s="55"/>
      <c r="CH105" s="55"/>
      <c r="CI105" s="55"/>
      <c r="CV105" s="55"/>
      <c r="CW105" s="55"/>
      <c r="CX105" s="55"/>
      <c r="CY105" s="55"/>
      <c r="CZ105" s="55"/>
      <c r="DM105" s="55"/>
      <c r="DN105" s="55"/>
      <c r="DO105" s="55"/>
      <c r="DP105" s="55"/>
      <c r="DQ105" s="55"/>
      <c r="ED105" s="55"/>
      <c r="EE105" s="55"/>
      <c r="EF105" s="55"/>
      <c r="EG105" s="55"/>
      <c r="EH105" s="55"/>
    </row>
    <row r="106" spans="15:138" x14ac:dyDescent="0.2">
      <c r="O106" s="55"/>
      <c r="P106" s="55"/>
      <c r="Q106" s="55"/>
      <c r="R106" s="55"/>
      <c r="S106" s="55"/>
      <c r="AF106" s="55"/>
      <c r="AG106" s="55"/>
      <c r="AH106" s="55"/>
      <c r="AI106" s="55"/>
      <c r="AJ106" s="55"/>
      <c r="AW106" s="55"/>
      <c r="AX106" s="55"/>
      <c r="AY106" s="55"/>
      <c r="AZ106" s="55"/>
      <c r="BA106" s="55"/>
      <c r="BN106" s="55"/>
      <c r="BO106" s="55"/>
      <c r="BP106" s="55"/>
      <c r="BQ106" s="55"/>
      <c r="BR106" s="55"/>
      <c r="CE106" s="55"/>
      <c r="CF106" s="55"/>
      <c r="CG106" s="55"/>
      <c r="CH106" s="55"/>
      <c r="CI106" s="55"/>
      <c r="CV106" s="55"/>
      <c r="CW106" s="55"/>
      <c r="CX106" s="55"/>
      <c r="CY106" s="55"/>
      <c r="CZ106" s="55"/>
      <c r="DM106" s="55"/>
      <c r="DN106" s="55"/>
      <c r="DO106" s="55"/>
      <c r="DP106" s="55"/>
      <c r="DQ106" s="55"/>
      <c r="ED106" s="55"/>
      <c r="EE106" s="55"/>
      <c r="EF106" s="55"/>
      <c r="EG106" s="55"/>
      <c r="EH106" s="55"/>
    </row>
    <row r="107" spans="15:138" x14ac:dyDescent="0.2">
      <c r="O107" s="55"/>
      <c r="P107" s="55"/>
      <c r="Q107" s="55"/>
      <c r="R107" s="55"/>
      <c r="S107" s="55"/>
      <c r="AF107" s="55"/>
      <c r="AG107" s="55"/>
      <c r="AH107" s="55"/>
      <c r="AI107" s="55"/>
      <c r="AJ107" s="55"/>
      <c r="AW107" s="55"/>
      <c r="AX107" s="55"/>
      <c r="AY107" s="55"/>
      <c r="AZ107" s="55"/>
      <c r="BA107" s="55"/>
      <c r="BN107" s="55"/>
      <c r="BO107" s="55"/>
      <c r="BP107" s="55"/>
      <c r="BQ107" s="55"/>
      <c r="BR107" s="55"/>
      <c r="CE107" s="55"/>
      <c r="CF107" s="55"/>
      <c r="CG107" s="55"/>
      <c r="CH107" s="55"/>
      <c r="CI107" s="55"/>
      <c r="CV107" s="55"/>
      <c r="CW107" s="55"/>
      <c r="CX107" s="55"/>
      <c r="CY107" s="55"/>
      <c r="CZ107" s="55"/>
      <c r="DM107" s="55"/>
      <c r="DN107" s="55"/>
      <c r="DO107" s="55"/>
      <c r="DP107" s="55"/>
      <c r="DQ107" s="55"/>
      <c r="ED107" s="55"/>
      <c r="EE107" s="55"/>
      <c r="EF107" s="55"/>
      <c r="EG107" s="55"/>
      <c r="EH107" s="55"/>
    </row>
    <row r="108" spans="15:138" x14ac:dyDescent="0.2">
      <c r="O108" s="55"/>
      <c r="P108" s="55"/>
      <c r="Q108" s="55"/>
      <c r="R108" s="55"/>
      <c r="S108" s="55"/>
      <c r="AF108" s="55"/>
      <c r="AG108" s="55"/>
      <c r="AH108" s="55"/>
      <c r="AI108" s="55"/>
      <c r="AJ108" s="55"/>
      <c r="AW108" s="55"/>
      <c r="AX108" s="55"/>
      <c r="AY108" s="55"/>
      <c r="AZ108" s="55"/>
      <c r="BA108" s="55"/>
      <c r="BN108" s="55"/>
      <c r="BO108" s="55"/>
      <c r="BP108" s="55"/>
      <c r="BQ108" s="55"/>
      <c r="BR108" s="55"/>
      <c r="CE108" s="55"/>
      <c r="CF108" s="55"/>
      <c r="CG108" s="55"/>
      <c r="CH108" s="55"/>
      <c r="CI108" s="55"/>
      <c r="CV108" s="55"/>
      <c r="CW108" s="55"/>
      <c r="CX108" s="55"/>
      <c r="CY108" s="55"/>
      <c r="CZ108" s="55"/>
      <c r="DM108" s="55"/>
      <c r="DN108" s="55"/>
      <c r="DO108" s="55"/>
      <c r="DP108" s="55"/>
      <c r="DQ108" s="55"/>
      <c r="ED108" s="55"/>
      <c r="EE108" s="55"/>
      <c r="EF108" s="55"/>
      <c r="EG108" s="55"/>
      <c r="EH108" s="55"/>
    </row>
    <row r="109" spans="15:138" x14ac:dyDescent="0.2">
      <c r="O109" s="47"/>
      <c r="P109" s="47"/>
      <c r="Q109" s="47"/>
      <c r="R109" s="47"/>
      <c r="S109" s="47"/>
      <c r="AF109" s="47"/>
      <c r="AG109" s="47"/>
      <c r="AH109" s="47"/>
      <c r="AI109" s="47"/>
      <c r="AJ109" s="47"/>
      <c r="AW109" s="47"/>
      <c r="AX109" s="47"/>
      <c r="AY109" s="47"/>
      <c r="AZ109" s="47"/>
      <c r="BA109" s="47"/>
      <c r="BN109" s="47"/>
      <c r="BO109" s="47"/>
      <c r="BP109" s="47"/>
      <c r="BQ109" s="47"/>
      <c r="BR109" s="47"/>
      <c r="CE109" s="47"/>
      <c r="CF109" s="47"/>
      <c r="CG109" s="47"/>
      <c r="CH109" s="47"/>
      <c r="CI109" s="47"/>
      <c r="CV109" s="47"/>
      <c r="CW109" s="47"/>
      <c r="CX109" s="47"/>
      <c r="CY109" s="47"/>
      <c r="CZ109" s="47"/>
      <c r="DM109" s="47"/>
      <c r="DN109" s="47"/>
      <c r="DO109" s="47"/>
      <c r="DP109" s="47"/>
      <c r="DQ109" s="47"/>
      <c r="ED109" s="47"/>
      <c r="EE109" s="47"/>
      <c r="EF109" s="47"/>
      <c r="EG109" s="47"/>
      <c r="EH109" s="47"/>
    </row>
    <row r="110" spans="15:138" x14ac:dyDescent="0.2">
      <c r="O110" s="55"/>
      <c r="P110" s="55"/>
      <c r="Q110" s="55"/>
      <c r="R110" s="55"/>
      <c r="S110" s="55"/>
      <c r="AF110" s="55"/>
      <c r="AG110" s="55"/>
      <c r="AH110" s="55"/>
      <c r="AI110" s="55"/>
      <c r="AJ110" s="55"/>
      <c r="AW110" s="55"/>
      <c r="AX110" s="55"/>
      <c r="AY110" s="55"/>
      <c r="AZ110" s="55"/>
      <c r="BA110" s="55"/>
      <c r="BN110" s="55"/>
      <c r="BO110" s="55"/>
      <c r="BP110" s="55"/>
      <c r="BQ110" s="55"/>
      <c r="BR110" s="55"/>
      <c r="CE110" s="55"/>
      <c r="CF110" s="55"/>
      <c r="CG110" s="55"/>
      <c r="CH110" s="55"/>
      <c r="CI110" s="55"/>
      <c r="CV110" s="55"/>
      <c r="CW110" s="55"/>
      <c r="CX110" s="55"/>
      <c r="CY110" s="55"/>
      <c r="CZ110" s="55"/>
      <c r="DM110" s="55"/>
      <c r="DN110" s="55"/>
      <c r="DO110" s="55"/>
      <c r="DP110" s="55"/>
      <c r="DQ110" s="55"/>
      <c r="ED110" s="55"/>
      <c r="EE110" s="55"/>
      <c r="EF110" s="55"/>
      <c r="EG110" s="55"/>
      <c r="EH110" s="55"/>
    </row>
    <row r="111" spans="15:138" x14ac:dyDescent="0.2">
      <c r="O111" s="48"/>
      <c r="P111" s="48"/>
      <c r="Q111" s="48"/>
      <c r="R111" s="48"/>
      <c r="S111" s="48"/>
      <c r="AF111" s="48"/>
      <c r="AG111" s="48"/>
      <c r="AH111" s="48"/>
      <c r="AI111" s="48"/>
      <c r="AJ111" s="48"/>
      <c r="AW111" s="48"/>
      <c r="AX111" s="48"/>
      <c r="AY111" s="48"/>
      <c r="AZ111" s="48"/>
      <c r="BA111" s="48"/>
      <c r="BN111" s="48"/>
      <c r="BO111" s="48"/>
      <c r="BP111" s="48"/>
      <c r="BQ111" s="48"/>
      <c r="BR111" s="48"/>
      <c r="CE111" s="48"/>
      <c r="CF111" s="48"/>
      <c r="CG111" s="48"/>
      <c r="CH111" s="48"/>
      <c r="CI111" s="48"/>
      <c r="CV111" s="48"/>
      <c r="CW111" s="48"/>
      <c r="CX111" s="48"/>
      <c r="CY111" s="48"/>
      <c r="CZ111" s="48"/>
      <c r="DM111" s="48"/>
      <c r="DN111" s="48"/>
      <c r="DO111" s="48"/>
      <c r="DP111" s="48"/>
      <c r="DQ111" s="48"/>
      <c r="ED111" s="48"/>
      <c r="EE111" s="48"/>
      <c r="EF111" s="48"/>
      <c r="EG111" s="48"/>
      <c r="EH111" s="48"/>
    </row>
    <row r="112" spans="15:138" x14ac:dyDescent="0.2">
      <c r="O112" s="55"/>
      <c r="P112" s="55"/>
      <c r="Q112" s="55"/>
      <c r="R112" s="55"/>
      <c r="S112" s="55"/>
      <c r="AF112" s="55"/>
      <c r="AG112" s="55"/>
      <c r="AH112" s="55"/>
      <c r="AI112" s="55"/>
      <c r="AJ112" s="55"/>
      <c r="AW112" s="55"/>
      <c r="AX112" s="55"/>
      <c r="AY112" s="55"/>
      <c r="AZ112" s="55"/>
      <c r="BA112" s="55"/>
      <c r="BN112" s="55"/>
      <c r="BO112" s="55"/>
      <c r="BP112" s="55"/>
      <c r="BQ112" s="55"/>
      <c r="BR112" s="55"/>
      <c r="CE112" s="55"/>
      <c r="CF112" s="55"/>
      <c r="CG112" s="55"/>
      <c r="CH112" s="55"/>
      <c r="CI112" s="55"/>
      <c r="CV112" s="55"/>
      <c r="CW112" s="55"/>
      <c r="CX112" s="55"/>
      <c r="CY112" s="55"/>
      <c r="CZ112" s="55"/>
      <c r="DM112" s="55"/>
      <c r="DN112" s="55"/>
      <c r="DO112" s="55"/>
      <c r="DP112" s="55"/>
      <c r="DQ112" s="55"/>
      <c r="ED112" s="55"/>
      <c r="EE112" s="55"/>
      <c r="EF112" s="55"/>
      <c r="EG112" s="55"/>
      <c r="EH112" s="55"/>
    </row>
    <row r="113" spans="15:138" x14ac:dyDescent="0.2">
      <c r="O113" s="55"/>
      <c r="P113" s="55"/>
      <c r="Q113" s="55"/>
      <c r="R113" s="55"/>
      <c r="S113" s="55"/>
      <c r="AF113" s="55"/>
      <c r="AG113" s="55"/>
      <c r="AH113" s="55"/>
      <c r="AI113" s="55"/>
      <c r="AJ113" s="55"/>
      <c r="AW113" s="55"/>
      <c r="AX113" s="55"/>
      <c r="AY113" s="55"/>
      <c r="AZ113" s="55"/>
      <c r="BA113" s="55"/>
      <c r="BN113" s="55"/>
      <c r="BO113" s="55"/>
      <c r="BP113" s="55"/>
      <c r="BQ113" s="55"/>
      <c r="BR113" s="55"/>
      <c r="CE113" s="55"/>
      <c r="CF113" s="55"/>
      <c r="CG113" s="55"/>
      <c r="CH113" s="55"/>
      <c r="CI113" s="55"/>
      <c r="CV113" s="55"/>
      <c r="CW113" s="55"/>
      <c r="CX113" s="55"/>
      <c r="CY113" s="55"/>
      <c r="CZ113" s="55"/>
      <c r="DM113" s="55"/>
      <c r="DN113" s="55"/>
      <c r="DO113" s="55"/>
      <c r="DP113" s="55"/>
      <c r="DQ113" s="55"/>
      <c r="ED113" s="55"/>
      <c r="EE113" s="55"/>
      <c r="EF113" s="55"/>
      <c r="EG113" s="55"/>
      <c r="EH113" s="55"/>
    </row>
    <row r="114" spans="15:138" x14ac:dyDescent="0.2">
      <c r="O114" s="55"/>
      <c r="P114" s="55"/>
      <c r="Q114" s="55"/>
      <c r="R114" s="55"/>
      <c r="S114" s="55"/>
      <c r="AF114" s="55"/>
      <c r="AG114" s="55"/>
      <c r="AH114" s="55"/>
      <c r="AI114" s="55"/>
      <c r="AJ114" s="55"/>
      <c r="AW114" s="55"/>
      <c r="AX114" s="55"/>
      <c r="AY114" s="55"/>
      <c r="AZ114" s="55"/>
      <c r="BA114" s="55"/>
      <c r="BN114" s="55"/>
      <c r="BO114" s="55"/>
      <c r="BP114" s="55"/>
      <c r="BQ114" s="55"/>
      <c r="BR114" s="55"/>
      <c r="CE114" s="55"/>
      <c r="CF114" s="55"/>
      <c r="CG114" s="55"/>
      <c r="CH114" s="55"/>
      <c r="CI114" s="55"/>
      <c r="CV114" s="55"/>
      <c r="CW114" s="55"/>
      <c r="CX114" s="55"/>
      <c r="CY114" s="55"/>
      <c r="CZ114" s="55"/>
      <c r="DM114" s="55"/>
      <c r="DN114" s="55"/>
      <c r="DO114" s="55"/>
      <c r="DP114" s="55"/>
      <c r="DQ114" s="55"/>
      <c r="ED114" s="55"/>
      <c r="EE114" s="55"/>
      <c r="EF114" s="55"/>
      <c r="EG114" s="55"/>
      <c r="EH114" s="55"/>
    </row>
    <row r="115" spans="15:138" x14ac:dyDescent="0.2">
      <c r="O115" s="55"/>
      <c r="P115" s="55"/>
      <c r="Q115" s="55"/>
      <c r="R115" s="55"/>
      <c r="S115" s="55"/>
      <c r="AF115" s="55"/>
      <c r="AG115" s="55"/>
      <c r="AH115" s="55"/>
      <c r="AI115" s="55"/>
      <c r="AJ115" s="55"/>
      <c r="AW115" s="55"/>
      <c r="AX115" s="55"/>
      <c r="AY115" s="55"/>
      <c r="AZ115" s="55"/>
      <c r="BA115" s="55"/>
      <c r="BN115" s="55"/>
      <c r="BO115" s="55"/>
      <c r="BP115" s="55"/>
      <c r="BQ115" s="55"/>
      <c r="BR115" s="55"/>
      <c r="CE115" s="55"/>
      <c r="CF115" s="55"/>
      <c r="CG115" s="55"/>
      <c r="CH115" s="55"/>
      <c r="CI115" s="55"/>
      <c r="CV115" s="55"/>
      <c r="CW115" s="55"/>
      <c r="CX115" s="55"/>
      <c r="CY115" s="55"/>
      <c r="CZ115" s="55"/>
      <c r="DM115" s="55"/>
      <c r="DN115" s="55"/>
      <c r="DO115" s="55"/>
      <c r="DP115" s="55"/>
      <c r="DQ115" s="55"/>
      <c r="ED115" s="55"/>
      <c r="EE115" s="55"/>
      <c r="EF115" s="55"/>
      <c r="EG115" s="55"/>
      <c r="EH115" s="55"/>
    </row>
    <row r="116" spans="15:138" x14ac:dyDescent="0.2">
      <c r="O116" s="55"/>
      <c r="P116" s="55"/>
      <c r="Q116" s="55"/>
      <c r="R116" s="55"/>
      <c r="S116" s="55"/>
      <c r="AF116" s="55"/>
      <c r="AG116" s="55"/>
      <c r="AH116" s="55"/>
      <c r="AI116" s="55"/>
      <c r="AJ116" s="55"/>
      <c r="AW116" s="55"/>
      <c r="AX116" s="55"/>
      <c r="AY116" s="55"/>
      <c r="AZ116" s="55"/>
      <c r="BA116" s="55"/>
      <c r="BN116" s="55"/>
      <c r="BO116" s="55"/>
      <c r="BP116" s="55"/>
      <c r="BQ116" s="55"/>
      <c r="BR116" s="55"/>
      <c r="CE116" s="55"/>
      <c r="CF116" s="55"/>
      <c r="CG116" s="55"/>
      <c r="CH116" s="55"/>
      <c r="CI116" s="55"/>
      <c r="CV116" s="55"/>
      <c r="CW116" s="55"/>
      <c r="CX116" s="55"/>
      <c r="CY116" s="55"/>
      <c r="CZ116" s="55"/>
      <c r="DM116" s="55"/>
      <c r="DN116" s="55"/>
      <c r="DO116" s="55"/>
      <c r="DP116" s="55"/>
      <c r="DQ116" s="55"/>
      <c r="ED116" s="55"/>
      <c r="EE116" s="55"/>
      <c r="EF116" s="55"/>
      <c r="EG116" s="55"/>
      <c r="EH116" s="55"/>
    </row>
    <row r="117" spans="15:138" x14ac:dyDescent="0.2">
      <c r="O117" s="55"/>
      <c r="P117" s="55"/>
      <c r="Q117" s="55"/>
      <c r="R117" s="55"/>
      <c r="S117" s="55"/>
      <c r="AF117" s="55"/>
      <c r="AG117" s="55"/>
      <c r="AH117" s="55"/>
      <c r="AI117" s="55"/>
      <c r="AJ117" s="55"/>
      <c r="AW117" s="55"/>
      <c r="AX117" s="55"/>
      <c r="AY117" s="55"/>
      <c r="AZ117" s="55"/>
      <c r="BA117" s="55"/>
      <c r="BN117" s="55"/>
      <c r="BO117" s="55"/>
      <c r="BP117" s="55"/>
      <c r="BQ117" s="55"/>
      <c r="BR117" s="55"/>
      <c r="CE117" s="55"/>
      <c r="CF117" s="55"/>
      <c r="CG117" s="55"/>
      <c r="CH117" s="55"/>
      <c r="CI117" s="55"/>
      <c r="CV117" s="55"/>
      <c r="CW117" s="55"/>
      <c r="CX117" s="55"/>
      <c r="CY117" s="55"/>
      <c r="CZ117" s="55"/>
      <c r="DM117" s="55"/>
      <c r="DN117" s="55"/>
      <c r="DO117" s="55"/>
      <c r="DP117" s="55"/>
      <c r="DQ117" s="55"/>
      <c r="ED117" s="55"/>
      <c r="EE117" s="55"/>
      <c r="EF117" s="55"/>
      <c r="EG117" s="55"/>
      <c r="EH117" s="55"/>
    </row>
    <row r="118" spans="15:138" x14ac:dyDescent="0.2">
      <c r="O118" s="55"/>
      <c r="P118" s="55"/>
      <c r="Q118" s="55"/>
      <c r="R118" s="55"/>
      <c r="S118" s="55"/>
      <c r="AF118" s="55"/>
      <c r="AG118" s="55"/>
      <c r="AH118" s="55"/>
      <c r="AI118" s="55"/>
      <c r="AJ118" s="55"/>
      <c r="AW118" s="55"/>
      <c r="AX118" s="55"/>
      <c r="AY118" s="55"/>
      <c r="AZ118" s="55"/>
      <c r="BA118" s="55"/>
      <c r="BN118" s="55"/>
      <c r="BO118" s="55"/>
      <c r="BP118" s="55"/>
      <c r="BQ118" s="55"/>
      <c r="BR118" s="55"/>
      <c r="CE118" s="55"/>
      <c r="CF118" s="55"/>
      <c r="CG118" s="55"/>
      <c r="CH118" s="55"/>
      <c r="CI118" s="55"/>
      <c r="CV118" s="55"/>
      <c r="CW118" s="55"/>
      <c r="CX118" s="55"/>
      <c r="CY118" s="55"/>
      <c r="CZ118" s="55"/>
      <c r="DM118" s="55"/>
      <c r="DN118" s="55"/>
      <c r="DO118" s="55"/>
      <c r="DP118" s="55"/>
      <c r="DQ118" s="55"/>
      <c r="ED118" s="55"/>
      <c r="EE118" s="55"/>
      <c r="EF118" s="55"/>
      <c r="EG118" s="55"/>
      <c r="EH118" s="55"/>
    </row>
  </sheetData>
  <phoneticPr fontId="6" type="noConversion"/>
  <hyperlinks>
    <hyperlink ref="O76" r:id="rId1" display="www.nces.ed.gov"/>
    <hyperlink ref="AF76" r:id="rId2" display="www.nces.ed.gov"/>
    <hyperlink ref="AW76" r:id="rId3" display="www.nces.ed.gov"/>
    <hyperlink ref="BN76" r:id="rId4" display="www.nces.ed.gov"/>
    <hyperlink ref="CE76" r:id="rId5" display="www.nces.ed.gov"/>
    <hyperlink ref="CV76" r:id="rId6" display="www.nces.ed.gov"/>
    <hyperlink ref="DM76" r:id="rId7" display="www.nces.ed.gov"/>
    <hyperlink ref="ED76" r:id="rId8" display="www.nces.ed.gov"/>
    <hyperlink ref="EL76" r:id="rId9" display="www.nces.ed.gov"/>
    <hyperlink ref="EX77" r:id="rId10" display="www.nces.ed.gov"/>
    <hyperlink ref="R76" r:id="rId11" display="www.nces.ed.gov"/>
    <hyperlink ref="AI76" r:id="rId12" display="www.nces.ed.gov"/>
    <hyperlink ref="AZ76" r:id="rId13" display="www.nces.ed.gov"/>
    <hyperlink ref="CH76" r:id="rId14" display="www.nces.ed.gov"/>
    <hyperlink ref="DP76" r:id="rId15" display="www.nces.ed.gov"/>
    <hyperlink ref="EG76" r:id="rId16" display="www.nces.ed.gov"/>
    <hyperlink ref="EO76" r:id="rId17" display="www.nces.ed.gov"/>
  </hyperlinks>
  <pageMargins left="0.75" right="0.75" top="1" bottom="1" header="0.5" footer="0.5"/>
  <pageSetup orientation="portrait" verticalDpi="1200" r:id="rId18"/>
  <headerFooter alignWithMargins="0"/>
  <legacy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2:B19"/>
  <sheetViews>
    <sheetView workbookViewId="0">
      <selection activeCell="A14" sqref="A14:A17"/>
    </sheetView>
  </sheetViews>
  <sheetFormatPr defaultRowHeight="12.75" x14ac:dyDescent="0.2"/>
  <cols>
    <col min="1" max="1" width="42.140625" customWidth="1"/>
    <col min="2" max="2" width="11.42578125" customWidth="1"/>
  </cols>
  <sheetData>
    <row r="2" spans="1:2" x14ac:dyDescent="0.2">
      <c r="A2" s="4" t="s">
        <v>32</v>
      </c>
      <c r="B2" s="27" t="s">
        <v>33</v>
      </c>
    </row>
    <row r="3" spans="1:2" x14ac:dyDescent="0.2">
      <c r="A3" s="5" t="s">
        <v>19</v>
      </c>
      <c r="B3" s="6">
        <v>22.010100000000001</v>
      </c>
    </row>
    <row r="4" spans="1:2" x14ac:dyDescent="0.2">
      <c r="A4" s="5" t="s">
        <v>25</v>
      </c>
      <c r="B4" s="6">
        <v>51.120100000000001</v>
      </c>
    </row>
    <row r="5" spans="1:2" x14ac:dyDescent="0.2">
      <c r="A5" s="5" t="s">
        <v>24</v>
      </c>
      <c r="B5" s="6">
        <v>51.040100000000002</v>
      </c>
    </row>
    <row r="6" spans="1:2" x14ac:dyDescent="0.2">
      <c r="A6" s="5" t="s">
        <v>23</v>
      </c>
      <c r="B6" s="6">
        <v>51.010100000000001</v>
      </c>
    </row>
    <row r="7" spans="1:2" x14ac:dyDescent="0.2">
      <c r="A7" s="5" t="s">
        <v>29</v>
      </c>
      <c r="B7" s="6">
        <v>51.190100000000001</v>
      </c>
    </row>
    <row r="8" spans="1:2" x14ac:dyDescent="0.2">
      <c r="A8" s="5" t="s">
        <v>27</v>
      </c>
      <c r="B8" s="6">
        <v>51.200099999999999</v>
      </c>
    </row>
    <row r="9" spans="1:2" x14ac:dyDescent="0.2">
      <c r="A9" s="5" t="s">
        <v>26</v>
      </c>
      <c r="B9" s="6">
        <v>51.170099999999998</v>
      </c>
    </row>
    <row r="10" spans="1:2" x14ac:dyDescent="0.2">
      <c r="A10" s="5" t="s">
        <v>46</v>
      </c>
      <c r="B10" s="6">
        <v>51.240099999999998</v>
      </c>
    </row>
    <row r="11" spans="1:2" x14ac:dyDescent="0.2">
      <c r="A11" s="5"/>
      <c r="B11" s="6"/>
    </row>
    <row r="12" spans="1:2" x14ac:dyDescent="0.2">
      <c r="A12" s="5" t="s">
        <v>31</v>
      </c>
      <c r="B12" s="6"/>
    </row>
    <row r="13" spans="1:2" x14ac:dyDescent="0.2">
      <c r="A13" s="6" t="s">
        <v>22</v>
      </c>
      <c r="B13" s="6"/>
    </row>
    <row r="14" spans="1:2" x14ac:dyDescent="0.2">
      <c r="A14" s="232" t="s">
        <v>21</v>
      </c>
      <c r="B14" s="6">
        <v>39.060200000000002</v>
      </c>
    </row>
    <row r="15" spans="1:2" x14ac:dyDescent="0.2">
      <c r="A15" s="232" t="s">
        <v>20</v>
      </c>
      <c r="B15" s="6">
        <v>39.060299999999998</v>
      </c>
    </row>
    <row r="16" spans="1:2" x14ac:dyDescent="0.2">
      <c r="A16" s="5" t="s">
        <v>28</v>
      </c>
      <c r="B16" s="6">
        <v>51.210099999999997</v>
      </c>
    </row>
    <row r="17" spans="1:2" x14ac:dyDescent="0.2">
      <c r="A17" s="5" t="s">
        <v>30</v>
      </c>
      <c r="B17" s="6">
        <v>51.270400000000002</v>
      </c>
    </row>
    <row r="18" spans="1:2" x14ac:dyDescent="0.2">
      <c r="A18" s="5"/>
      <c r="B18" s="5"/>
    </row>
    <row r="19" spans="1:2" x14ac:dyDescent="0.2">
      <c r="A19" s="5"/>
      <c r="B19" s="5"/>
    </row>
  </sheetData>
  <phoneticPr fontId="6"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6"/>
  </sheetPr>
  <dimension ref="A1:W84"/>
  <sheetViews>
    <sheetView view="pageBreakPreview" zoomScaleNormal="75" zoomScaleSheetLayoutView="100" workbookViewId="0">
      <pane xSplit="2" ySplit="10" topLeftCell="C20" activePane="bottomRight" state="frozen"/>
      <selection pane="topRight" activeCell="C1" sqref="C1"/>
      <selection pane="bottomLeft" activeCell="A11" sqref="A11"/>
      <selection pane="bottomRight" activeCell="H39" sqref="H39"/>
    </sheetView>
  </sheetViews>
  <sheetFormatPr defaultColWidth="9.7109375" defaultRowHeight="12.75" x14ac:dyDescent="0.2"/>
  <cols>
    <col min="1" max="1" width="7.85546875" customWidth="1"/>
    <col min="2" max="2" width="12" customWidth="1"/>
    <col min="3" max="12" width="10.7109375" customWidth="1"/>
    <col min="13" max="14" width="2.85546875" style="6" customWidth="1"/>
    <col min="15" max="21" width="10.7109375" customWidth="1"/>
    <col min="22" max="22" width="10.7109375" style="5" customWidth="1"/>
    <col min="23" max="23" width="20" customWidth="1"/>
  </cols>
  <sheetData>
    <row r="1" spans="1:23" x14ac:dyDescent="0.2">
      <c r="A1" s="49" t="s">
        <v>132</v>
      </c>
      <c r="B1" s="7"/>
      <c r="C1" s="7"/>
      <c r="D1" s="7"/>
      <c r="E1" s="7"/>
      <c r="F1" s="7"/>
      <c r="G1" s="7"/>
      <c r="H1" s="7"/>
      <c r="I1" s="7"/>
      <c r="J1" s="7"/>
      <c r="K1" s="7"/>
      <c r="L1" s="7"/>
      <c r="M1" s="17"/>
      <c r="N1" s="17"/>
      <c r="O1" s="7"/>
      <c r="P1" s="7"/>
      <c r="Q1" s="7"/>
      <c r="R1" s="7"/>
      <c r="S1" s="7"/>
      <c r="T1" s="7"/>
      <c r="U1" s="3"/>
      <c r="V1" s="11"/>
      <c r="W1" s="212" t="s">
        <v>132</v>
      </c>
    </row>
    <row r="2" spans="1:23" ht="14.25" x14ac:dyDescent="0.2">
      <c r="A2" s="49" t="s">
        <v>133</v>
      </c>
      <c r="B2" s="7"/>
      <c r="C2" s="7"/>
      <c r="D2" s="7"/>
      <c r="E2" s="7"/>
      <c r="F2" s="7"/>
      <c r="G2" s="7"/>
      <c r="H2" s="7"/>
      <c r="I2" s="7"/>
      <c r="J2" s="7"/>
      <c r="K2" s="7"/>
      <c r="L2" s="7"/>
      <c r="M2" s="17"/>
      <c r="N2" s="17"/>
      <c r="O2" s="7"/>
      <c r="P2" s="7"/>
      <c r="Q2" s="7"/>
      <c r="R2" s="7"/>
      <c r="S2" s="7"/>
      <c r="T2" s="7"/>
      <c r="U2" s="3"/>
      <c r="V2" s="11"/>
      <c r="W2" s="213" t="s">
        <v>208</v>
      </c>
    </row>
    <row r="3" spans="1:23" x14ac:dyDescent="0.2">
      <c r="A3" s="2"/>
      <c r="B3" s="2"/>
      <c r="C3" s="2"/>
      <c r="D3" s="2"/>
      <c r="E3" s="2"/>
      <c r="F3" s="2"/>
      <c r="G3" s="2"/>
      <c r="H3" s="2"/>
      <c r="I3" s="2"/>
      <c r="J3" s="2"/>
      <c r="K3" s="2"/>
      <c r="L3" s="2"/>
      <c r="M3" s="18"/>
      <c r="N3" s="18"/>
      <c r="O3" s="2"/>
      <c r="P3" s="2"/>
      <c r="Q3" s="2"/>
      <c r="R3" s="2"/>
      <c r="S3" s="2"/>
      <c r="T3" s="2"/>
      <c r="U3" s="3"/>
      <c r="V3" s="206"/>
      <c r="W3" s="4"/>
    </row>
    <row r="4" spans="1:23" ht="13.5" customHeight="1" x14ac:dyDescent="0.2">
      <c r="A4" s="8"/>
      <c r="B4" s="8"/>
      <c r="C4" s="108" t="s">
        <v>151</v>
      </c>
      <c r="D4" s="9"/>
      <c r="E4" s="9"/>
      <c r="F4" s="9"/>
      <c r="G4" s="9"/>
      <c r="H4" s="9"/>
      <c r="I4" s="9"/>
      <c r="J4" s="9"/>
      <c r="K4" s="9"/>
      <c r="L4" s="9"/>
      <c r="M4" s="17"/>
      <c r="N4" s="17"/>
      <c r="O4" s="9"/>
      <c r="P4" s="9"/>
      <c r="Q4" s="9"/>
      <c r="R4" s="9"/>
      <c r="S4" s="9"/>
      <c r="T4" s="9"/>
      <c r="U4" s="112"/>
      <c r="V4" s="9"/>
      <c r="W4" s="4"/>
    </row>
    <row r="5" spans="1:23" ht="13.5" customHeight="1" x14ac:dyDescent="0.2">
      <c r="A5" s="10"/>
      <c r="B5" s="10"/>
      <c r="C5" s="9"/>
      <c r="D5" s="9"/>
      <c r="E5" s="34"/>
      <c r="F5" s="9"/>
      <c r="G5" s="34"/>
      <c r="H5" s="9"/>
      <c r="I5" s="34" t="s">
        <v>41</v>
      </c>
      <c r="J5" s="91"/>
      <c r="K5" s="208" t="s">
        <v>86</v>
      </c>
      <c r="L5" s="208"/>
      <c r="M5" s="78" t="s">
        <v>41</v>
      </c>
      <c r="N5" s="17"/>
      <c r="O5" s="9" t="s">
        <v>41</v>
      </c>
      <c r="P5" s="9"/>
      <c r="Q5" s="34" t="s">
        <v>41</v>
      </c>
      <c r="R5" s="9"/>
      <c r="S5" s="80" t="s">
        <v>148</v>
      </c>
      <c r="T5" s="9"/>
      <c r="U5" s="80" t="s">
        <v>142</v>
      </c>
      <c r="V5" s="9"/>
    </row>
    <row r="6" spans="1:23" ht="13.5" customHeight="1" x14ac:dyDescent="0.2">
      <c r="A6" s="10"/>
      <c r="B6" s="10"/>
      <c r="C6" s="7" t="s">
        <v>19</v>
      </c>
      <c r="D6" s="11"/>
      <c r="E6" s="35" t="s">
        <v>25</v>
      </c>
      <c r="F6" s="11"/>
      <c r="G6" s="35" t="s">
        <v>24</v>
      </c>
      <c r="H6" s="182"/>
      <c r="I6" s="81" t="s">
        <v>23</v>
      </c>
      <c r="J6" s="211"/>
      <c r="K6" s="209" t="s">
        <v>25</v>
      </c>
      <c r="L6" s="210"/>
      <c r="M6" s="78" t="s">
        <v>207</v>
      </c>
      <c r="N6" s="78" t="s">
        <v>41</v>
      </c>
      <c r="O6" s="192" t="s">
        <v>149</v>
      </c>
      <c r="P6" s="11"/>
      <c r="Q6" s="35" t="s">
        <v>26</v>
      </c>
      <c r="R6" s="11"/>
      <c r="S6" s="81" t="s">
        <v>25</v>
      </c>
      <c r="T6" s="11"/>
      <c r="U6" s="196" t="s">
        <v>143</v>
      </c>
      <c r="V6" s="11"/>
    </row>
    <row r="7" spans="1:23" x14ac:dyDescent="0.2">
      <c r="A7" s="10"/>
      <c r="B7" s="10"/>
      <c r="C7" s="12" t="s">
        <v>41</v>
      </c>
      <c r="D7" s="13" t="s">
        <v>42</v>
      </c>
      <c r="E7" s="36" t="s">
        <v>41</v>
      </c>
      <c r="F7" s="13" t="s">
        <v>42</v>
      </c>
      <c r="G7" s="36" t="s">
        <v>41</v>
      </c>
      <c r="H7" s="13" t="s">
        <v>42</v>
      </c>
      <c r="I7" s="36" t="s">
        <v>41</v>
      </c>
      <c r="J7" s="92" t="s">
        <v>42</v>
      </c>
      <c r="K7" s="12" t="s">
        <v>41</v>
      </c>
      <c r="L7" s="195" t="s">
        <v>206</v>
      </c>
      <c r="M7" s="194" t="s">
        <v>41</v>
      </c>
      <c r="N7" s="194" t="s">
        <v>41</v>
      </c>
      <c r="O7" s="12" t="s">
        <v>41</v>
      </c>
      <c r="P7" s="13" t="s">
        <v>42</v>
      </c>
      <c r="Q7" s="36" t="s">
        <v>41</v>
      </c>
      <c r="R7" s="13" t="s">
        <v>42</v>
      </c>
      <c r="S7" s="36" t="s">
        <v>41</v>
      </c>
      <c r="T7" s="13" t="s">
        <v>42</v>
      </c>
      <c r="U7" s="161"/>
      <c r="V7" s="13" t="s">
        <v>42</v>
      </c>
    </row>
    <row r="8" spans="1:23" x14ac:dyDescent="0.2">
      <c r="A8" s="10"/>
      <c r="B8" s="14"/>
      <c r="C8" s="15" t="s">
        <v>41</v>
      </c>
      <c r="D8" s="16" t="s">
        <v>111</v>
      </c>
      <c r="E8" s="44" t="s">
        <v>41</v>
      </c>
      <c r="F8" s="16" t="s">
        <v>111</v>
      </c>
      <c r="G8" s="37" t="s">
        <v>41</v>
      </c>
      <c r="H8" s="16" t="s">
        <v>111</v>
      </c>
      <c r="I8" s="37" t="s">
        <v>41</v>
      </c>
      <c r="J8" s="93" t="s">
        <v>111</v>
      </c>
      <c r="K8" s="15" t="s">
        <v>41</v>
      </c>
      <c r="L8" s="16" t="s">
        <v>112</v>
      </c>
      <c r="M8" s="16"/>
      <c r="N8" s="16"/>
      <c r="O8" s="38" t="s">
        <v>41</v>
      </c>
      <c r="P8" s="16" t="s">
        <v>111</v>
      </c>
      <c r="Q8" s="37" t="s">
        <v>41</v>
      </c>
      <c r="R8" s="16" t="s">
        <v>111</v>
      </c>
      <c r="S8" s="37" t="s">
        <v>41</v>
      </c>
      <c r="T8" s="16" t="s">
        <v>111</v>
      </c>
      <c r="U8" s="161"/>
      <c r="V8" s="16" t="s">
        <v>111</v>
      </c>
    </row>
    <row r="9" spans="1:23" x14ac:dyDescent="0.2">
      <c r="A9" s="10"/>
      <c r="B9" s="14"/>
      <c r="C9" s="41"/>
      <c r="D9" s="78" t="s">
        <v>141</v>
      </c>
      <c r="E9" s="45"/>
      <c r="F9" s="17" t="s">
        <v>141</v>
      </c>
      <c r="G9" s="45"/>
      <c r="H9" s="17" t="s">
        <v>141</v>
      </c>
      <c r="I9" s="45"/>
      <c r="J9" s="94" t="s">
        <v>141</v>
      </c>
      <c r="K9" s="41"/>
      <c r="L9" s="17" t="s">
        <v>141</v>
      </c>
      <c r="M9" s="78" t="s">
        <v>41</v>
      </c>
      <c r="N9" s="78" t="s">
        <v>41</v>
      </c>
      <c r="O9" s="6"/>
      <c r="P9" s="17" t="s">
        <v>141</v>
      </c>
      <c r="Q9" s="45"/>
      <c r="R9" s="17" t="s">
        <v>141</v>
      </c>
      <c r="S9" s="45"/>
      <c r="T9" s="17" t="s">
        <v>141</v>
      </c>
      <c r="U9" s="45"/>
      <c r="V9" s="17" t="s">
        <v>141</v>
      </c>
    </row>
    <row r="10" spans="1:23" s="31" customFormat="1" x14ac:dyDescent="0.2">
      <c r="A10" s="25"/>
      <c r="B10" s="26"/>
      <c r="C10" s="77" t="s">
        <v>134</v>
      </c>
      <c r="D10" s="79" t="s">
        <v>134</v>
      </c>
      <c r="E10" s="46" t="s">
        <v>134</v>
      </c>
      <c r="F10" s="43" t="s">
        <v>134</v>
      </c>
      <c r="G10" s="46" t="s">
        <v>134</v>
      </c>
      <c r="H10" s="43" t="s">
        <v>134</v>
      </c>
      <c r="I10" s="46" t="s">
        <v>134</v>
      </c>
      <c r="J10" s="95" t="s">
        <v>134</v>
      </c>
      <c r="K10" s="42" t="s">
        <v>134</v>
      </c>
      <c r="L10" s="43" t="s">
        <v>134</v>
      </c>
      <c r="M10" s="16"/>
      <c r="N10" s="16"/>
      <c r="O10" s="42" t="s">
        <v>134</v>
      </c>
      <c r="P10" s="43" t="s">
        <v>134</v>
      </c>
      <c r="Q10" s="46" t="s">
        <v>134</v>
      </c>
      <c r="R10" s="43" t="s">
        <v>134</v>
      </c>
      <c r="S10" s="46" t="s">
        <v>134</v>
      </c>
      <c r="T10" s="43" t="s">
        <v>134</v>
      </c>
      <c r="U10" s="46" t="s">
        <v>134</v>
      </c>
      <c r="V10" s="43" t="s">
        <v>134</v>
      </c>
    </row>
    <row r="11" spans="1:23" x14ac:dyDescent="0.2">
      <c r="A11" s="82" t="s">
        <v>135</v>
      </c>
      <c r="B11" s="82"/>
      <c r="C11" s="82">
        <f>+Data!O5</f>
        <v>44045</v>
      </c>
      <c r="D11" s="162">
        <f>+((Data!O5-Data!J5)/Data!J5)*100</f>
        <v>9.5401527021313637</v>
      </c>
      <c r="E11" s="82">
        <f>+Data!AF5</f>
        <v>15987</v>
      </c>
      <c r="F11" s="162">
        <f>+((Data!AF5-Data!AA5)/Data!AA5)*100</f>
        <v>3.529335578292967</v>
      </c>
      <c r="G11" s="82">
        <f>+Data!AW5</f>
        <v>4918</v>
      </c>
      <c r="H11" s="162">
        <f>+((Data!AW5-Data!AR5)/Data!AR5)*100</f>
        <v>13.448673587081892</v>
      </c>
      <c r="I11" s="82">
        <f>+Data!BN5</f>
        <v>2512</v>
      </c>
      <c r="J11" s="162">
        <f>+((Data!BN5-Data!BI5)/Data!BI5)*100</f>
        <v>-7.9853479853479845</v>
      </c>
      <c r="K11" s="82">
        <f>+Data!CE5</f>
        <v>3665</v>
      </c>
      <c r="L11" s="191">
        <f>+((Data!CE5-Data!BZ5)/Data!BZ5)*100</f>
        <v>34.643644379132994</v>
      </c>
      <c r="M11" s="185"/>
      <c r="N11" s="185"/>
      <c r="O11" s="82">
        <f>+Data!CV5</f>
        <v>11273</v>
      </c>
      <c r="P11" s="162">
        <f>+((Data!CV5-Data!CQ5)/Data!CQ5)*100</f>
        <v>37.1244374163727</v>
      </c>
      <c r="Q11" s="82">
        <f>+Data!DM5</f>
        <v>1338</v>
      </c>
      <c r="R11" s="162">
        <f>+((Data!DM5-Data!DH5)/Data!DH5)*100</f>
        <v>4.9411764705882346</v>
      </c>
      <c r="S11" s="82">
        <f>+Data!ED5</f>
        <v>2377</v>
      </c>
      <c r="T11" s="162">
        <f>+((Data!ED5-Data!DY5)/Data!DY5)*100</f>
        <v>6.6876122082585283</v>
      </c>
      <c r="U11" s="82">
        <f>+Data!EL5</f>
        <v>8816</v>
      </c>
      <c r="V11" s="191">
        <f>+((Data!EL5-Data!EI5)/Data!EI5)*100</f>
        <v>49.957475761183872</v>
      </c>
      <c r="W11" s="197" t="s">
        <v>135</v>
      </c>
    </row>
    <row r="12" spans="1:23" x14ac:dyDescent="0.2">
      <c r="A12" s="83" t="s">
        <v>43</v>
      </c>
      <c r="B12" s="83"/>
      <c r="C12" s="83">
        <f>+Data!O6</f>
        <v>13028</v>
      </c>
      <c r="D12" s="164">
        <f>+((Data!O6-Data!J6)/Data!J6)*100</f>
        <v>12.864939790349128</v>
      </c>
      <c r="E12" s="83">
        <f>+Data!AF6</f>
        <v>5178</v>
      </c>
      <c r="F12" s="164">
        <f>+((Data!AF6-Data!AA6)/Data!AA6)*100</f>
        <v>3.8716148445336009</v>
      </c>
      <c r="G12" s="83">
        <f>+Data!AW6</f>
        <v>1377</v>
      </c>
      <c r="H12" s="164">
        <f>+((Data!AW6-Data!AR6)/Data!AR6)*100</f>
        <v>15.423302598491198</v>
      </c>
      <c r="I12" s="83">
        <f>+Data!BN6</f>
        <v>677</v>
      </c>
      <c r="J12" s="164">
        <f>+((Data!BN6-Data!BI6)/Data!BI6)*100</f>
        <v>-11.038107752956636</v>
      </c>
      <c r="K12" s="83">
        <f>+Data!CE6</f>
        <v>766</v>
      </c>
      <c r="L12" s="185">
        <f>+((Data!CE6-Data!BZ6)/Data!BZ6)*100</f>
        <v>51.084812623274168</v>
      </c>
      <c r="M12" s="185"/>
      <c r="N12" s="185"/>
      <c r="O12" s="83">
        <f>+Data!CV6</f>
        <v>3786</v>
      </c>
      <c r="P12" s="164">
        <f>+((Data!CV6-Data!CQ6)/Data!CQ6)*100</f>
        <v>31.139591271215792</v>
      </c>
      <c r="Q12" s="83">
        <f>+Data!DM6</f>
        <v>378</v>
      </c>
      <c r="R12" s="164">
        <f>+((Data!DM6-Data!DH6)/Data!DH6)*100</f>
        <v>4.1322314049586781</v>
      </c>
      <c r="S12" s="83">
        <f>+Data!ED6</f>
        <v>927</v>
      </c>
      <c r="T12" s="164">
        <f>+((Data!ED6-Data!DY6)/Data!DY6)*100</f>
        <v>4.2744656917885271</v>
      </c>
      <c r="U12" s="83">
        <f>+Data!EL6</f>
        <v>2672</v>
      </c>
      <c r="V12" s="185">
        <f>+((Data!EL6-Data!EI6)/Data!EI6)*100</f>
        <v>50.112359550561806</v>
      </c>
      <c r="W12" s="198" t="s">
        <v>43</v>
      </c>
    </row>
    <row r="13" spans="1:23" s="165" customFormat="1" x14ac:dyDescent="0.2">
      <c r="A13" s="163" t="s">
        <v>144</v>
      </c>
      <c r="B13" s="163"/>
      <c r="C13" s="163">
        <f>+Data!O7</f>
        <v>29.578839822908385</v>
      </c>
      <c r="D13" s="164"/>
      <c r="E13" s="163">
        <f>+Data!AF7</f>
        <v>32.388815912929253</v>
      </c>
      <c r="F13" s="164"/>
      <c r="G13" s="163">
        <f>+Data!AW7</f>
        <v>27.999186661244408</v>
      </c>
      <c r="H13" s="164"/>
      <c r="I13" s="163">
        <f>+Data!BN7</f>
        <v>26.95063694267516</v>
      </c>
      <c r="J13" s="164"/>
      <c r="K13" s="163">
        <f>+Data!CE7</f>
        <v>20.900409276944064</v>
      </c>
      <c r="L13" s="185"/>
      <c r="M13" s="185"/>
      <c r="N13" s="185"/>
      <c r="O13" s="163">
        <f>+Data!CV7</f>
        <v>33.584671338596642</v>
      </c>
      <c r="P13" s="164"/>
      <c r="Q13" s="163">
        <f>+Data!DM7</f>
        <v>28.251121076233183</v>
      </c>
      <c r="R13" s="164"/>
      <c r="S13" s="163">
        <f>+Data!ED7</f>
        <v>38.998737904922173</v>
      </c>
      <c r="T13" s="164"/>
      <c r="U13" s="163">
        <f>+Data!EL7</f>
        <v>30.308529945553541</v>
      </c>
      <c r="V13" s="185"/>
      <c r="W13" s="198"/>
    </row>
    <row r="14" spans="1:23" x14ac:dyDescent="0.2">
      <c r="A14" s="84" t="s">
        <v>0</v>
      </c>
      <c r="B14" s="84"/>
      <c r="C14" s="84">
        <f>+Data!O8</f>
        <v>406</v>
      </c>
      <c r="D14" s="166">
        <f>+((Data!O8-Data!J8)/Data!J8)*100</f>
        <v>15.340909090909092</v>
      </c>
      <c r="E14" s="84">
        <f>+Data!AF8</f>
        <v>224</v>
      </c>
      <c r="F14" s="166">
        <f>+((Data!AF8-Data!AA8)/Data!AA8)*100</f>
        <v>1.8181818181818181</v>
      </c>
      <c r="G14" s="84">
        <f>+Data!AW8</f>
        <v>56</v>
      </c>
      <c r="H14" s="166">
        <f>+((Data!AW8-Data!AR8)/Data!AR8)*100</f>
        <v>0</v>
      </c>
      <c r="I14" s="199" t="s">
        <v>45</v>
      </c>
      <c r="J14" s="214" t="s">
        <v>45</v>
      </c>
      <c r="K14" s="199" t="s">
        <v>45</v>
      </c>
      <c r="L14" s="215" t="s">
        <v>45</v>
      </c>
      <c r="M14" s="185"/>
      <c r="N14" s="185"/>
      <c r="O14" s="84">
        <f>+Data!CV8</f>
        <v>240</v>
      </c>
      <c r="P14" s="166">
        <f>+((Data!CV8-Data!CQ8)/Data!CQ8)*100</f>
        <v>42.011834319526628</v>
      </c>
      <c r="Q14" s="84">
        <f>+Data!DM8</f>
        <v>39</v>
      </c>
      <c r="R14" s="166">
        <f>+((Data!DM8-Data!DH8)/Data!DH8)*100</f>
        <v>-4.8780487804878048</v>
      </c>
      <c r="S14" s="84">
        <f>+Data!ED8</f>
        <v>150</v>
      </c>
      <c r="T14" s="166">
        <f>+((Data!ED8-Data!DY8)/Data!DY8)*100</f>
        <v>4.895104895104895</v>
      </c>
      <c r="U14" s="84">
        <f>+Data!EL8</f>
        <v>84</v>
      </c>
      <c r="V14" s="186">
        <f>+((Data!EL8-Data!EI8)/Data!EI8)*100</f>
        <v>140</v>
      </c>
      <c r="W14" s="199" t="s">
        <v>0</v>
      </c>
    </row>
    <row r="15" spans="1:23" x14ac:dyDescent="0.2">
      <c r="A15" s="84" t="s">
        <v>1</v>
      </c>
      <c r="B15" s="84"/>
      <c r="C15" s="84">
        <f>+Data!O9</f>
        <v>243</v>
      </c>
      <c r="D15" s="166">
        <f>+((Data!O9-Data!J9)/Data!J9)*100</f>
        <v>7.0484581497797363</v>
      </c>
      <c r="E15" s="84">
        <f>+Data!AF9</f>
        <v>142</v>
      </c>
      <c r="F15" s="166">
        <f>+((Data!AF9-Data!AA9)/Data!AA9)*100</f>
        <v>8.3969465648854964</v>
      </c>
      <c r="G15" s="199" t="s">
        <v>45</v>
      </c>
      <c r="H15" s="214" t="s">
        <v>45</v>
      </c>
      <c r="I15" s="199" t="s">
        <v>45</v>
      </c>
      <c r="J15" s="214" t="s">
        <v>45</v>
      </c>
      <c r="K15" s="199" t="s">
        <v>45</v>
      </c>
      <c r="L15" s="215" t="s">
        <v>45</v>
      </c>
      <c r="M15" s="185"/>
      <c r="N15" s="185"/>
      <c r="O15" s="84">
        <f>+Data!CV9</f>
        <v>121</v>
      </c>
      <c r="P15" s="166">
        <f>+((Data!CV9-Data!CQ9)/Data!CQ9)*100</f>
        <v>13.084112149532709</v>
      </c>
      <c r="Q15" s="199" t="s">
        <v>45</v>
      </c>
      <c r="R15" s="214" t="s">
        <v>45</v>
      </c>
      <c r="S15" s="199" t="s">
        <v>45</v>
      </c>
      <c r="T15" s="214" t="s">
        <v>45</v>
      </c>
      <c r="U15" s="84">
        <f>+Data!EL9</f>
        <v>3</v>
      </c>
      <c r="V15" s="251">
        <f>+((Data!EL9-Data!EI9))*100</f>
        <v>300</v>
      </c>
      <c r="W15" s="199" t="s">
        <v>1</v>
      </c>
    </row>
    <row r="16" spans="1:23" x14ac:dyDescent="0.2">
      <c r="A16" s="84" t="s">
        <v>2</v>
      </c>
      <c r="B16" s="84"/>
      <c r="C16" s="84">
        <f>+Data!O10</f>
        <v>235</v>
      </c>
      <c r="D16" s="166">
        <f>+((Data!O10-Data!J10)/Data!J10)*100</f>
        <v>-3.2921810699588478</v>
      </c>
      <c r="E16" s="199" t="s">
        <v>45</v>
      </c>
      <c r="F16" s="214" t="s">
        <v>45</v>
      </c>
      <c r="G16" s="199" t="s">
        <v>45</v>
      </c>
      <c r="H16" s="214" t="s">
        <v>45</v>
      </c>
      <c r="I16" s="199" t="s">
        <v>45</v>
      </c>
      <c r="J16" s="214" t="s">
        <v>45</v>
      </c>
      <c r="K16" s="199" t="s">
        <v>45</v>
      </c>
      <c r="L16" s="215" t="s">
        <v>45</v>
      </c>
      <c r="M16" s="185"/>
      <c r="N16" s="185"/>
      <c r="O16" s="199" t="s">
        <v>45</v>
      </c>
      <c r="P16" s="214" t="s">
        <v>45</v>
      </c>
      <c r="Q16" s="199" t="s">
        <v>45</v>
      </c>
      <c r="R16" s="214" t="s">
        <v>45</v>
      </c>
      <c r="S16" s="199" t="s">
        <v>45</v>
      </c>
      <c r="T16" s="214" t="s">
        <v>45</v>
      </c>
      <c r="U16" s="84">
        <f>+Data!EL10</f>
        <v>44</v>
      </c>
      <c r="V16" s="251">
        <f>+(Data!EL10-Data!EI10)*100</f>
        <v>4400</v>
      </c>
      <c r="W16" s="199" t="s">
        <v>2</v>
      </c>
    </row>
    <row r="17" spans="1:23" x14ac:dyDescent="0.2">
      <c r="A17" s="84" t="s">
        <v>3</v>
      </c>
      <c r="B17" s="84"/>
      <c r="C17" s="84">
        <f>+Data!O11</f>
        <v>2781</v>
      </c>
      <c r="D17" s="166">
        <f>+((Data!O11-Data!J11)/Data!J11)*100</f>
        <v>37.946428571428569</v>
      </c>
      <c r="E17" s="84">
        <f>+Data!AF11</f>
        <v>483</v>
      </c>
      <c r="F17" s="166">
        <f>+((Data!AF11-Data!AA11)/Data!AA11)*100</f>
        <v>39.19308357348703</v>
      </c>
      <c r="G17" s="84">
        <f>+Data!AW11</f>
        <v>204</v>
      </c>
      <c r="H17" s="166">
        <f>+((Data!AW11-Data!AR11)/Data!AR11)*100</f>
        <v>20</v>
      </c>
      <c r="I17" s="199" t="s">
        <v>45</v>
      </c>
      <c r="J17" s="214" t="s">
        <v>45</v>
      </c>
      <c r="K17" s="84">
        <f>+Data!CE11</f>
        <v>228</v>
      </c>
      <c r="L17" s="186">
        <f>+((Data!CE11-Data!BZ11)/Data!BZ11)*100</f>
        <v>30.285714285714288</v>
      </c>
      <c r="M17" s="185"/>
      <c r="N17" s="185"/>
      <c r="O17" s="84">
        <f>+Data!CV11</f>
        <v>898</v>
      </c>
      <c r="P17" s="166">
        <f>+((Data!CV11-Data!CQ11)/Data!CQ11)*100</f>
        <v>73.694390715667311</v>
      </c>
      <c r="Q17" s="84">
        <f>+Data!DM11</f>
        <v>104</v>
      </c>
      <c r="R17" s="166">
        <f>+((Data!DM11-Data!DH11)/Data!DH11)*100</f>
        <v>13.043478260869565</v>
      </c>
      <c r="S17" s="84">
        <f>+Data!ED11</f>
        <v>84</v>
      </c>
      <c r="T17" s="166">
        <f>+((Data!ED11-Data!DY11)/Data!DY11)*100</f>
        <v>12</v>
      </c>
      <c r="U17" s="84">
        <f>+Data!EL11</f>
        <v>106</v>
      </c>
      <c r="V17" s="186">
        <f>+((Data!EL11-Data!EI11)/Data!EI11)*100</f>
        <v>37.662337662337663</v>
      </c>
      <c r="W17" s="199" t="s">
        <v>3</v>
      </c>
    </row>
    <row r="18" spans="1:23" x14ac:dyDescent="0.2">
      <c r="A18" s="85" t="s">
        <v>4</v>
      </c>
      <c r="B18" s="85"/>
      <c r="C18" s="85">
        <f>+Data!O12</f>
        <v>894</v>
      </c>
      <c r="D18" s="167">
        <f>+((Data!O12-Data!J12)/Data!J12)*100</f>
        <v>14.322250639386189</v>
      </c>
      <c r="E18" s="85">
        <f>+Data!AF12</f>
        <v>408</v>
      </c>
      <c r="F18" s="167">
        <f>+((Data!AF12-Data!AA12)/Data!AA12)*100</f>
        <v>13.019390581717452</v>
      </c>
      <c r="G18" s="85">
        <f>+Data!AW12</f>
        <v>60</v>
      </c>
      <c r="H18" s="167">
        <f>+((Data!AW12-Data!AR12)/Data!AR12)*100</f>
        <v>25</v>
      </c>
      <c r="I18" s="85">
        <f>+Data!BN12</f>
        <v>227</v>
      </c>
      <c r="J18" s="167">
        <f>+((Data!BN12-Data!BI12)/Data!BI12)*100</f>
        <v>-10.62992125984252</v>
      </c>
      <c r="K18" s="200" t="s">
        <v>45</v>
      </c>
      <c r="L18" s="216" t="s">
        <v>45</v>
      </c>
      <c r="M18" s="185"/>
      <c r="N18" s="185"/>
      <c r="O18" s="85">
        <f>+Data!CV12</f>
        <v>268</v>
      </c>
      <c r="P18" s="167">
        <f>+((Data!CV12-Data!CQ12)/Data!CQ12)*100</f>
        <v>1.9011406844106464</v>
      </c>
      <c r="Q18" s="200" t="s">
        <v>45</v>
      </c>
      <c r="R18" s="216" t="s">
        <v>45</v>
      </c>
      <c r="S18" s="85">
        <f>+Data!ED12</f>
        <v>97</v>
      </c>
      <c r="T18" s="167">
        <f>+((Data!ED12-Data!DY12)/Data!DY12)*100</f>
        <v>11.494252873563218</v>
      </c>
      <c r="U18" s="85">
        <f>+Data!EL12</f>
        <v>355</v>
      </c>
      <c r="V18" s="187">
        <f>+((Data!EL12-Data!EI12)/Data!EI12)*100</f>
        <v>9.9071207430340564</v>
      </c>
      <c r="W18" s="200" t="s">
        <v>4</v>
      </c>
    </row>
    <row r="19" spans="1:23" x14ac:dyDescent="0.2">
      <c r="A19" s="85" t="s">
        <v>5</v>
      </c>
      <c r="B19" s="85"/>
      <c r="C19" s="85">
        <f>+Data!O13</f>
        <v>389</v>
      </c>
      <c r="D19" s="167">
        <f>+((Data!O13-Data!J13)/Data!J13)*100</f>
        <v>11.461318051575931</v>
      </c>
      <c r="E19" s="85">
        <f>+Data!AF13</f>
        <v>230</v>
      </c>
      <c r="F19" s="167">
        <f>+((Data!AF13-Data!AA13)/Data!AA13)*100</f>
        <v>3.1390134529147984</v>
      </c>
      <c r="G19" s="85">
        <f>+Data!AW13</f>
        <v>136</v>
      </c>
      <c r="H19" s="167">
        <f>+((Data!AW13-Data!AR13)/Data!AR13)*100</f>
        <v>11.475409836065573</v>
      </c>
      <c r="I19" s="200" t="s">
        <v>45</v>
      </c>
      <c r="J19" s="216" t="s">
        <v>45</v>
      </c>
      <c r="K19" s="85">
        <f>+Data!CE13</f>
        <v>79</v>
      </c>
      <c r="L19" s="187">
        <f>+((Data!CE13-Data!BZ13)/Data!BZ13)*100</f>
        <v>33.898305084745758</v>
      </c>
      <c r="M19" s="185"/>
      <c r="N19" s="185"/>
      <c r="O19" s="85">
        <f>+Data!CV13</f>
        <v>121</v>
      </c>
      <c r="P19" s="167">
        <f>+((Data!CV13-Data!CQ13)/Data!CQ13)*100</f>
        <v>10</v>
      </c>
      <c r="Q19" s="200" t="s">
        <v>45</v>
      </c>
      <c r="R19" s="216" t="s">
        <v>45</v>
      </c>
      <c r="S19" s="200" t="s">
        <v>45</v>
      </c>
      <c r="T19" s="216" t="s">
        <v>45</v>
      </c>
      <c r="U19" s="85">
        <f>+Data!EL13</f>
        <v>150</v>
      </c>
      <c r="V19" s="187">
        <f>+((Data!EL13-Data!EI13)/Data!EI13)*100</f>
        <v>-15.254237288135593</v>
      </c>
      <c r="W19" s="200" t="s">
        <v>5</v>
      </c>
    </row>
    <row r="20" spans="1:23" ht="14.25" x14ac:dyDescent="0.2">
      <c r="A20" s="107" t="s">
        <v>150</v>
      </c>
      <c r="B20" s="85"/>
      <c r="C20" s="85">
        <f>+Data!O14</f>
        <v>810</v>
      </c>
      <c r="D20" s="167">
        <f>+((Data!O14-Data!J14)/Data!J14)*100</f>
        <v>-15.271966527196653</v>
      </c>
      <c r="E20" s="85">
        <f>+Data!AF14</f>
        <v>415</v>
      </c>
      <c r="F20" s="167">
        <f>+((Data!AF14-Data!AA14)/Data!AA14)*100</f>
        <v>-3.9351851851851851</v>
      </c>
      <c r="G20" s="85">
        <f>+Data!AW14</f>
        <v>60</v>
      </c>
      <c r="H20" s="167">
        <f>+((Data!AW14-Data!AR14)/Data!AR14)*100</f>
        <v>15.384615384615385</v>
      </c>
      <c r="I20" s="200" t="s">
        <v>45</v>
      </c>
      <c r="J20" s="216" t="s">
        <v>45</v>
      </c>
      <c r="K20" s="200" t="s">
        <v>45</v>
      </c>
      <c r="L20" s="216" t="s">
        <v>45</v>
      </c>
      <c r="M20" s="185"/>
      <c r="N20" s="185"/>
      <c r="O20" s="85">
        <f>+Data!CV14</f>
        <v>238</v>
      </c>
      <c r="P20" s="167">
        <f>+((Data!CV14-Data!CQ14)/Data!CQ14)*100</f>
        <v>36.781609195402297</v>
      </c>
      <c r="Q20" s="200" t="s">
        <v>45</v>
      </c>
      <c r="R20" s="216" t="s">
        <v>45</v>
      </c>
      <c r="S20" s="85">
        <f>+Data!ED14</f>
        <v>81</v>
      </c>
      <c r="T20" s="167">
        <f>+((Data!ED14-Data!DY14)/Data!DY14)*100</f>
        <v>5.1948051948051948</v>
      </c>
      <c r="U20" s="85">
        <f>+Data!EL14</f>
        <v>13</v>
      </c>
      <c r="V20" s="187">
        <f>+((Data!EL14-Data!EI14)/Data!EI14)*100</f>
        <v>-31.578947368421051</v>
      </c>
      <c r="W20" s="207" t="s">
        <v>150</v>
      </c>
    </row>
    <row r="21" spans="1:23" x14ac:dyDescent="0.2">
      <c r="A21" s="85" t="s">
        <v>7</v>
      </c>
      <c r="B21" s="85"/>
      <c r="C21" s="85">
        <f>+Data!O15</f>
        <v>548</v>
      </c>
      <c r="D21" s="167">
        <f>+((Data!O15-Data!J15)/Data!J15)*100</f>
        <v>-9.4214876033057848</v>
      </c>
      <c r="E21" s="85">
        <f>+Data!AF15</f>
        <v>265</v>
      </c>
      <c r="F21" s="167">
        <f>+((Data!AF15-Data!AA15)/Data!AA15)*100</f>
        <v>5.1587301587301582</v>
      </c>
      <c r="G21" s="85">
        <f>+Data!AW15</f>
        <v>115</v>
      </c>
      <c r="H21" s="167">
        <f>+((Data!AW15-Data!AR15)/Data!AR15)*100</f>
        <v>35.294117647058826</v>
      </c>
      <c r="I21" s="200" t="s">
        <v>45</v>
      </c>
      <c r="J21" s="216" t="s">
        <v>45</v>
      </c>
      <c r="K21" s="200" t="s">
        <v>45</v>
      </c>
      <c r="L21" s="216" t="s">
        <v>45</v>
      </c>
      <c r="M21" s="185"/>
      <c r="N21" s="185"/>
      <c r="O21" s="85">
        <f>+Data!CV15</f>
        <v>121</v>
      </c>
      <c r="P21" s="167">
        <f>+((Data!CV15-Data!CQ15)/Data!CQ15)*100</f>
        <v>-0.81967213114754101</v>
      </c>
      <c r="Q21" s="200" t="s">
        <v>45</v>
      </c>
      <c r="R21" s="216" t="s">
        <v>45</v>
      </c>
      <c r="S21" s="85">
        <f>+Data!ED15</f>
        <v>30</v>
      </c>
      <c r="T21" s="167">
        <f>+((Data!ED15-Data!DY15)/Data!DY15)*100</f>
        <v>-3.225806451612903</v>
      </c>
      <c r="U21" s="85">
        <f>+Data!EL15</f>
        <v>123</v>
      </c>
      <c r="V21" s="187">
        <f>+((Data!EL15-Data!EI15)/Data!EI15)*100</f>
        <v>173.33333333333334</v>
      </c>
      <c r="W21" s="200" t="s">
        <v>7</v>
      </c>
    </row>
    <row r="22" spans="1:23" x14ac:dyDescent="0.2">
      <c r="A22" s="84" t="s">
        <v>8</v>
      </c>
      <c r="B22" s="84"/>
      <c r="C22" s="84">
        <f>+Data!O16</f>
        <v>335</v>
      </c>
      <c r="D22" s="166">
        <f>+((Data!O16-Data!J16)/Data!J16)*100</f>
        <v>27.376425855513308</v>
      </c>
      <c r="E22" s="84">
        <f>+Data!AF16</f>
        <v>94</v>
      </c>
      <c r="F22" s="166">
        <f>+((Data!AF16-Data!AA16)/Data!AA16)*100</f>
        <v>3.296703296703297</v>
      </c>
      <c r="G22" s="84">
        <f>+Data!AW16</f>
        <v>31</v>
      </c>
      <c r="H22" s="166">
        <f>+((Data!AW16-Data!AR16)/Data!AR16)*100</f>
        <v>-11.428571428571429</v>
      </c>
      <c r="I22" s="199" t="s">
        <v>45</v>
      </c>
      <c r="J22" s="214" t="s">
        <v>45</v>
      </c>
      <c r="K22" s="199" t="s">
        <v>45</v>
      </c>
      <c r="L22" s="215" t="s">
        <v>45</v>
      </c>
      <c r="M22" s="185"/>
      <c r="N22" s="185"/>
      <c r="O22" s="84">
        <f>+Data!CV16</f>
        <v>75</v>
      </c>
      <c r="P22" s="166">
        <f>+((Data!CV16-Data!CQ16)/Data!CQ16)*100</f>
        <v>-1.3157894736842104</v>
      </c>
      <c r="Q22" s="199" t="s">
        <v>45</v>
      </c>
      <c r="R22" s="214" t="s">
        <v>45</v>
      </c>
      <c r="S22" s="84">
        <f>+Data!ED16</f>
        <v>67</v>
      </c>
      <c r="T22" s="166">
        <f>+((Data!ED16-Data!DY16)/Data!DY16)*100</f>
        <v>31.372549019607842</v>
      </c>
      <c r="U22" s="84">
        <f>+Data!EL16</f>
        <v>67</v>
      </c>
      <c r="V22" s="186">
        <f>+((Data!EL16-Data!EI16)/Data!EI16)*100</f>
        <v>458.33333333333331</v>
      </c>
      <c r="W22" s="199" t="s">
        <v>8</v>
      </c>
    </row>
    <row r="23" spans="1:23" x14ac:dyDescent="0.2">
      <c r="A23" s="84" t="s">
        <v>9</v>
      </c>
      <c r="B23" s="84"/>
      <c r="C23" s="84">
        <f>+Data!O17</f>
        <v>1053</v>
      </c>
      <c r="D23" s="166">
        <f>+((Data!O17-Data!J17)/Data!J17)*100</f>
        <v>21.453287197231834</v>
      </c>
      <c r="E23" s="84">
        <f>+Data!AF17</f>
        <v>433</v>
      </c>
      <c r="F23" s="166">
        <f>+((Data!AF17-Data!AA17)/Data!AA17)*100</f>
        <v>-2.696629213483146</v>
      </c>
      <c r="G23" s="84">
        <f>+Data!AW17</f>
        <v>82</v>
      </c>
      <c r="H23" s="166">
        <f>+((Data!AW17-Data!AR17)/Data!AR17)*100</f>
        <v>17.142857142857142</v>
      </c>
      <c r="I23" s="199" t="s">
        <v>45</v>
      </c>
      <c r="J23" s="214" t="s">
        <v>45</v>
      </c>
      <c r="K23" s="199" t="s">
        <v>45</v>
      </c>
      <c r="L23" s="215" t="s">
        <v>45</v>
      </c>
      <c r="M23" s="185"/>
      <c r="N23" s="185"/>
      <c r="O23" s="84">
        <f>+Data!CV17</f>
        <v>308</v>
      </c>
      <c r="P23" s="166">
        <f>+((Data!CV17-Data!CQ17)/Data!CQ17)*100</f>
        <v>45.283018867924532</v>
      </c>
      <c r="Q23" s="199" t="s">
        <v>45</v>
      </c>
      <c r="R23" s="214" t="s">
        <v>45</v>
      </c>
      <c r="S23" s="84">
        <f>+Data!ED17</f>
        <v>73</v>
      </c>
      <c r="T23" s="166">
        <f>+((Data!ED17-Data!DY17)/Data!DY17)*100</f>
        <v>-3.9473684210526314</v>
      </c>
      <c r="U23" s="84">
        <f>+Data!EL17</f>
        <v>316</v>
      </c>
      <c r="V23" s="186">
        <f>+((Data!EL17-Data!EI17)/Data!EI17)*100</f>
        <v>44.954128440366972</v>
      </c>
      <c r="W23" s="199" t="s">
        <v>9</v>
      </c>
    </row>
    <row r="24" spans="1:23" x14ac:dyDescent="0.2">
      <c r="A24" s="84" t="s">
        <v>10</v>
      </c>
      <c r="B24" s="84"/>
      <c r="C24" s="84">
        <f>+Data!O18</f>
        <v>489</v>
      </c>
      <c r="D24" s="166">
        <f>+((Data!O18-Data!J18)/Data!J18)*100</f>
        <v>3.382663847780127</v>
      </c>
      <c r="E24" s="84">
        <f>+Data!AF18</f>
        <v>161</v>
      </c>
      <c r="F24" s="166">
        <f>+((Data!AF18-Data!AA18)/Data!AA18)*100</f>
        <v>15</v>
      </c>
      <c r="G24" s="84">
        <f>+Data!AW18</f>
        <v>55</v>
      </c>
      <c r="H24" s="166">
        <f>+((Data!AW18-Data!AR18)/Data!AR18)*100</f>
        <v>19.565217391304348</v>
      </c>
      <c r="I24" s="199" t="s">
        <v>45</v>
      </c>
      <c r="J24" s="214" t="s">
        <v>45</v>
      </c>
      <c r="K24" s="84">
        <f>+Data!CE18</f>
        <v>82</v>
      </c>
      <c r="L24" s="186">
        <f>+((Data!CE18-Data!BZ18)/Data!BZ18)*100</f>
        <v>-2.3809523809523809</v>
      </c>
      <c r="M24" s="185"/>
      <c r="N24" s="185"/>
      <c r="O24" s="84">
        <f>+Data!CV18</f>
        <v>210</v>
      </c>
      <c r="P24" s="166">
        <f>+((Data!CV18-Data!CQ18)/Data!CQ18)*100</f>
        <v>4.4776119402985071</v>
      </c>
      <c r="Q24" s="84">
        <f>+Data!DM18</f>
        <v>26</v>
      </c>
      <c r="R24" s="166">
        <f>+((Data!DM18-Data!DH18)/Data!DH18)*100</f>
        <v>8.3333333333333321</v>
      </c>
      <c r="S24" s="84">
        <f>+Data!ED18</f>
        <v>78</v>
      </c>
      <c r="T24" s="166">
        <f>+((Data!ED18-Data!DY18)/Data!DY18)*100</f>
        <v>6.8493150684931505</v>
      </c>
      <c r="U24" s="84">
        <f>+Data!EL18</f>
        <v>38</v>
      </c>
      <c r="V24" s="186">
        <f>+((Data!EL18-Data!EI18)/Data!EI18)*100</f>
        <v>-33.333333333333329</v>
      </c>
      <c r="W24" s="199" t="s">
        <v>10</v>
      </c>
    </row>
    <row r="25" spans="1:23" x14ac:dyDescent="0.2">
      <c r="A25" s="84" t="s">
        <v>11</v>
      </c>
      <c r="B25" s="84"/>
      <c r="C25" s="84">
        <f>+Data!O19</f>
        <v>410</v>
      </c>
      <c r="D25" s="166">
        <f>+((Data!O19-Data!J19)/Data!J19)*100</f>
        <v>70.124481327800822</v>
      </c>
      <c r="E25" s="84">
        <f>+Data!AF19</f>
        <v>201</v>
      </c>
      <c r="F25" s="166">
        <f>+((Data!AF19-Data!AA19)/Data!AA19)*100</f>
        <v>-2.8985507246376812</v>
      </c>
      <c r="G25" s="84">
        <f>+Data!AW19</f>
        <v>57</v>
      </c>
      <c r="H25" s="166">
        <f>+((Data!AW19-Data!AR19)/Data!AR19)*100</f>
        <v>14.000000000000002</v>
      </c>
      <c r="I25" s="84">
        <f>+Data!BN19</f>
        <v>74</v>
      </c>
      <c r="J25" s="166">
        <f>+((Data!BN19-Data!BI19)/Data!BI19)*100</f>
        <v>-42.63565891472868</v>
      </c>
      <c r="K25" s="199" t="s">
        <v>45</v>
      </c>
      <c r="L25" s="215" t="s">
        <v>45</v>
      </c>
      <c r="M25" s="185"/>
      <c r="N25" s="185"/>
      <c r="O25" s="84">
        <f>+Data!CV19</f>
        <v>198</v>
      </c>
      <c r="P25" s="166">
        <f>+((Data!CV19-Data!CQ19)/Data!CQ19)*100</f>
        <v>63.636363636363633</v>
      </c>
      <c r="Q25" s="199" t="s">
        <v>45</v>
      </c>
      <c r="R25" s="214" t="s">
        <v>45</v>
      </c>
      <c r="S25" s="199" t="s">
        <v>45</v>
      </c>
      <c r="T25" s="214" t="s">
        <v>45</v>
      </c>
      <c r="U25" s="84">
        <f>+Data!EL19</f>
        <v>89</v>
      </c>
      <c r="V25" s="186">
        <f>+((Data!EL19-Data!EI19)/Data!EI19)*100</f>
        <v>23.611111111111111</v>
      </c>
      <c r="W25" s="199" t="s">
        <v>11</v>
      </c>
    </row>
    <row r="26" spans="1:23" x14ac:dyDescent="0.2">
      <c r="A26" s="86" t="s">
        <v>12</v>
      </c>
      <c r="B26" s="86"/>
      <c r="C26" s="86">
        <f>+Data!O20</f>
        <v>446</v>
      </c>
      <c r="D26" s="167">
        <f>+((Data!O20-Data!J20)/Data!J20)*100</f>
        <v>-7.2765072765072771</v>
      </c>
      <c r="E26" s="86">
        <f>+Data!AF20</f>
        <v>373</v>
      </c>
      <c r="F26" s="167">
        <f>+((Data!AF20-Data!AA20)/Data!AA20)*100</f>
        <v>-2.3560209424083771</v>
      </c>
      <c r="G26" s="86">
        <f>+Data!AW20</f>
        <v>136</v>
      </c>
      <c r="H26" s="167">
        <f>+((Data!AW20-Data!AR20)/Data!AR20)*100</f>
        <v>14.285714285714285</v>
      </c>
      <c r="I26" s="200" t="s">
        <v>45</v>
      </c>
      <c r="J26" s="216" t="s">
        <v>45</v>
      </c>
      <c r="K26" s="200" t="s">
        <v>45</v>
      </c>
      <c r="L26" s="216" t="s">
        <v>45</v>
      </c>
      <c r="M26" s="185"/>
      <c r="N26" s="185"/>
      <c r="O26" s="86">
        <f>+Data!CV20</f>
        <v>162</v>
      </c>
      <c r="P26" s="167">
        <f>+((Data!CV20-Data!CQ20)/Data!CQ20)*100</f>
        <v>78.021978021978029</v>
      </c>
      <c r="Q26" s="86">
        <f>+Data!DM20</f>
        <v>118</v>
      </c>
      <c r="R26" s="167">
        <f>+((Data!DM20-Data!DH20)/Data!DH20)*100</f>
        <v>6.3063063063063058</v>
      </c>
      <c r="S26" s="86">
        <f>+Data!ED20</f>
        <v>61</v>
      </c>
      <c r="T26" s="167">
        <f>+((Data!ED20-Data!DY20)/Data!DY20)*100</f>
        <v>-6.1538461538461542</v>
      </c>
      <c r="U26" s="86">
        <f>+Data!EL20</f>
        <v>183</v>
      </c>
      <c r="V26" s="187">
        <f>+((Data!EL20-Data!EI20)/Data!EI20)*100</f>
        <v>0.5494505494505495</v>
      </c>
      <c r="W26" s="201" t="s">
        <v>12</v>
      </c>
    </row>
    <row r="27" spans="1:23" x14ac:dyDescent="0.2">
      <c r="A27" s="86" t="s">
        <v>13</v>
      </c>
      <c r="B27" s="86"/>
      <c r="C27" s="86">
        <f>+Data!O21</f>
        <v>2402</v>
      </c>
      <c r="D27" s="167">
        <f>+((Data!O21-Data!J21)/Data!J21)*100</f>
        <v>6.0485651214128033</v>
      </c>
      <c r="E27" s="86">
        <f>+Data!AF21</f>
        <v>1179</v>
      </c>
      <c r="F27" s="167">
        <f>+((Data!AF21-Data!AA21)/Data!AA21)*100</f>
        <v>4.2440318302387263</v>
      </c>
      <c r="G27" s="86">
        <f>+Data!AW21</f>
        <v>251</v>
      </c>
      <c r="H27" s="167">
        <f>+((Data!AW21-Data!AR21)/Data!AR21)*100</f>
        <v>10.087719298245613</v>
      </c>
      <c r="I27" s="86">
        <f>+Data!BN21</f>
        <v>376</v>
      </c>
      <c r="J27" s="167">
        <f>+((Data!BN21-Data!BI21)/Data!BI21)*100</f>
        <v>-0.52910052910052907</v>
      </c>
      <c r="K27" s="86">
        <f>+Data!CE21</f>
        <v>128</v>
      </c>
      <c r="L27" s="187">
        <f>+((Data!CE21-Data!BZ21)/Data!BZ21)*100</f>
        <v>9.4017094017094021</v>
      </c>
      <c r="M27" s="185"/>
      <c r="N27" s="185"/>
      <c r="O27" s="86">
        <f>+Data!CV21</f>
        <v>440</v>
      </c>
      <c r="P27" s="167">
        <f>+((Data!CV21-Data!CQ21)/Data!CQ21)*100</f>
        <v>5.2631578947368416</v>
      </c>
      <c r="Q27" s="86">
        <f>+Data!DM21</f>
        <v>91</v>
      </c>
      <c r="R27" s="167">
        <f>+((Data!DM21-Data!DH21)/Data!DH21)*100</f>
        <v>-4.2105263157894735</v>
      </c>
      <c r="S27" s="86">
        <f>+Data!ED21</f>
        <v>120</v>
      </c>
      <c r="T27" s="167">
        <f>+((Data!ED21-Data!DY21)/Data!DY21)*100</f>
        <v>1.6949152542372881</v>
      </c>
      <c r="U27" s="86">
        <f>+Data!EL21</f>
        <v>413</v>
      </c>
      <c r="V27" s="187">
        <f>+((Data!EL21-Data!EI21)/Data!EI21)*100</f>
        <v>24.397590361445783</v>
      </c>
      <c r="W27" s="201" t="s">
        <v>13</v>
      </c>
    </row>
    <row r="28" spans="1:23" x14ac:dyDescent="0.2">
      <c r="A28" s="86" t="s">
        <v>14</v>
      </c>
      <c r="B28" s="86"/>
      <c r="C28" s="86">
        <f>+Data!O22</f>
        <v>1435</v>
      </c>
      <c r="D28" s="167">
        <f>+((Data!O22-Data!J22)/Data!J22)*100</f>
        <v>12.725844461901021</v>
      </c>
      <c r="E28" s="86">
        <f>+Data!AF22</f>
        <v>421</v>
      </c>
      <c r="F28" s="167">
        <f>+((Data!AF22-Data!AA22)/Data!AA22)*100</f>
        <v>-16.468253968253968</v>
      </c>
      <c r="G28" s="86">
        <f>+Data!AW22</f>
        <v>91</v>
      </c>
      <c r="H28" s="167">
        <f>+((Data!AW22-Data!AR22)/Data!AR22)*100</f>
        <v>26.388888888888889</v>
      </c>
      <c r="I28" s="200" t="s">
        <v>45</v>
      </c>
      <c r="J28" s="216" t="s">
        <v>45</v>
      </c>
      <c r="K28" s="86">
        <f>+Data!CE22</f>
        <v>148</v>
      </c>
      <c r="L28" s="251" t="e">
        <f>+((Data!CE22-Data!BZ22)/Data!BZ22)*100</f>
        <v>#DIV/0!</v>
      </c>
      <c r="M28" s="185"/>
      <c r="N28" s="185"/>
      <c r="O28" s="86">
        <f>+Data!CV22</f>
        <v>313</v>
      </c>
      <c r="P28" s="167">
        <f>+((Data!CV22-Data!CQ22)/Data!CQ22)*100</f>
        <v>33.760683760683762</v>
      </c>
      <c r="Q28" s="201" t="s">
        <v>45</v>
      </c>
      <c r="R28" s="216" t="s">
        <v>45</v>
      </c>
      <c r="S28" s="86">
        <f>+Data!ED22</f>
        <v>86</v>
      </c>
      <c r="T28" s="167">
        <f>+((Data!ED22-Data!DY22)/Data!DY22)*100</f>
        <v>-7.5268817204301079</v>
      </c>
      <c r="U28" s="86">
        <f>+Data!EL22</f>
        <v>648</v>
      </c>
      <c r="V28" s="187">
        <f>+((Data!EL22-Data!EI22)/Data!EI22)*100</f>
        <v>180.51948051948051</v>
      </c>
      <c r="W28" s="201" t="s">
        <v>14</v>
      </c>
    </row>
    <row r="29" spans="1:23" x14ac:dyDescent="0.2">
      <c r="A29" s="87" t="s">
        <v>15</v>
      </c>
      <c r="B29" s="87"/>
      <c r="C29" s="87">
        <f>+Data!O23</f>
        <v>152</v>
      </c>
      <c r="D29" s="168">
        <f>+((Data!O23-Data!J23)/Data!J23)*100</f>
        <v>1.3333333333333335</v>
      </c>
      <c r="E29" s="87">
        <f>+Data!AF23</f>
        <v>149</v>
      </c>
      <c r="F29" s="168">
        <f>+((Data!AF23-Data!AA23)/Data!AA23)*100</f>
        <v>25.210084033613445</v>
      </c>
      <c r="G29" s="87">
        <f>+Data!AW23</f>
        <v>43</v>
      </c>
      <c r="H29" s="168">
        <f>+((Data!AW23-Data!AR23)/Data!AR23)*100</f>
        <v>7.5</v>
      </c>
      <c r="I29" s="219" t="s">
        <v>45</v>
      </c>
      <c r="J29" s="220" t="s">
        <v>45</v>
      </c>
      <c r="K29" s="87">
        <f>+Data!CE23</f>
        <v>101</v>
      </c>
      <c r="L29" s="188">
        <f>+((Data!CE23-Data!BZ23)/Data!BZ23)*100</f>
        <v>40.277777777777779</v>
      </c>
      <c r="M29" s="185"/>
      <c r="N29" s="185"/>
      <c r="O29" s="87">
        <f>+Data!CV23</f>
        <v>73</v>
      </c>
      <c r="P29" s="168">
        <f>+((Data!CV23-Data!CQ23)/Data!CQ23)*100</f>
        <v>1.3888888888888888</v>
      </c>
      <c r="Q29" s="202" t="s">
        <v>45</v>
      </c>
      <c r="R29" s="220" t="s">
        <v>45</v>
      </c>
      <c r="S29" s="202" t="s">
        <v>45</v>
      </c>
      <c r="T29" s="220" t="s">
        <v>45</v>
      </c>
      <c r="U29" s="87">
        <f>+Data!EL23</f>
        <v>40</v>
      </c>
      <c r="V29" s="252">
        <f>+((Data!EL23-Data!EI23))*100</f>
        <v>4000</v>
      </c>
      <c r="W29" s="202" t="s">
        <v>15</v>
      </c>
    </row>
    <row r="30" spans="1:23" x14ac:dyDescent="0.2">
      <c r="A30" s="83" t="s">
        <v>137</v>
      </c>
      <c r="B30" s="83"/>
      <c r="C30" s="83">
        <f>+Data!O24</f>
        <v>7917</v>
      </c>
      <c r="D30" s="164">
        <f>+((Data!O24-Data!J24)/Data!J24)*100</f>
        <v>1.1369443025038324</v>
      </c>
      <c r="E30" s="83">
        <f>+Data!AF24</f>
        <v>1793</v>
      </c>
      <c r="F30" s="164">
        <f>+((Data!AF24-Data!AA24)/Data!AA24)*100</f>
        <v>1.7016449234259785</v>
      </c>
      <c r="G30" s="83">
        <f>+Data!AW24</f>
        <v>953</v>
      </c>
      <c r="H30" s="164">
        <f>+((Data!AW24-Data!AR24)/Data!AR24)*100</f>
        <v>31.086657496561209</v>
      </c>
      <c r="I30" s="83">
        <f>+Data!BN24</f>
        <v>463</v>
      </c>
      <c r="J30" s="164">
        <f>+((Data!BN24-Data!BI24)/Data!BI24)*100</f>
        <v>-21.258503401360542</v>
      </c>
      <c r="K30" s="83">
        <f>+Data!CE24</f>
        <v>343</v>
      </c>
      <c r="L30" s="185">
        <f>+((Data!CE24-Data!BZ24)/Data!BZ24)*100</f>
        <v>13.953488372093023</v>
      </c>
      <c r="M30" s="185"/>
      <c r="N30" s="185"/>
      <c r="O30" s="83">
        <f>+Data!CV24</f>
        <v>1951</v>
      </c>
      <c r="P30" s="164">
        <f>+((Data!CV24-Data!CQ24)/Data!CQ24)*100</f>
        <v>48.817696414950419</v>
      </c>
      <c r="Q30" s="83">
        <f>+Data!DM24</f>
        <v>238</v>
      </c>
      <c r="R30" s="164">
        <f>+((Data!DM24-Data!DH24)/Data!DH24)*100</f>
        <v>-4.032258064516129</v>
      </c>
      <c r="S30" s="83">
        <f>+Data!ED24</f>
        <v>475</v>
      </c>
      <c r="T30" s="164">
        <f>+((Data!ED24-Data!DY24)/Data!DY24)*100</f>
        <v>31.578947368421051</v>
      </c>
      <c r="U30" s="83">
        <f>+Data!EL24</f>
        <v>1355</v>
      </c>
      <c r="V30" s="185">
        <f>+((Data!EL24-Data!EI24)/Data!EI24)*100</f>
        <v>45.386266094420606</v>
      </c>
      <c r="W30" s="198" t="s">
        <v>137</v>
      </c>
    </row>
    <row r="31" spans="1:23" s="165" customFormat="1" x14ac:dyDescent="0.2">
      <c r="A31" s="163" t="s">
        <v>144</v>
      </c>
      <c r="B31" s="163"/>
      <c r="C31" s="163">
        <f>+Data!O25</f>
        <v>17.974798501532526</v>
      </c>
      <c r="D31" s="164"/>
      <c r="E31" s="163">
        <f>+Data!AF25</f>
        <v>11.215362482016639</v>
      </c>
      <c r="F31" s="164"/>
      <c r="G31" s="163">
        <f>+Data!AW25</f>
        <v>19.377795851972344</v>
      </c>
      <c r="H31" s="164"/>
      <c r="I31" s="163">
        <f>+Data!BN25</f>
        <v>18.431528662420384</v>
      </c>
      <c r="J31" s="164"/>
      <c r="K31" s="163">
        <f>+Data!CE25</f>
        <v>9.358799454297408</v>
      </c>
      <c r="L31" s="185"/>
      <c r="M31" s="185"/>
      <c r="N31" s="185"/>
      <c r="O31" s="163">
        <f>+Data!CV25</f>
        <v>17.306839350660873</v>
      </c>
      <c r="P31" s="164"/>
      <c r="Q31" s="163">
        <f>+Data!DM25</f>
        <v>17.787742899850521</v>
      </c>
      <c r="R31" s="164"/>
      <c r="S31" s="163">
        <f>+Data!ED25</f>
        <v>19.983172065628942</v>
      </c>
      <c r="T31" s="164"/>
      <c r="U31" s="163">
        <f>+Data!EL25</f>
        <v>15.36978221415608</v>
      </c>
      <c r="V31" s="185"/>
      <c r="W31" s="198"/>
    </row>
    <row r="32" spans="1:23" x14ac:dyDescent="0.2">
      <c r="A32" s="84" t="s">
        <v>47</v>
      </c>
      <c r="B32" s="84"/>
      <c r="C32" s="199" t="s">
        <v>45</v>
      </c>
      <c r="D32" s="214" t="s">
        <v>45</v>
      </c>
      <c r="E32" s="199" t="s">
        <v>45</v>
      </c>
      <c r="F32" s="214" t="s">
        <v>45</v>
      </c>
      <c r="G32" s="199" t="s">
        <v>45</v>
      </c>
      <c r="H32" s="214" t="s">
        <v>45</v>
      </c>
      <c r="I32" s="199" t="s">
        <v>45</v>
      </c>
      <c r="J32" s="214" t="s">
        <v>45</v>
      </c>
      <c r="K32" s="199" t="s">
        <v>45</v>
      </c>
      <c r="L32" s="215" t="s">
        <v>45</v>
      </c>
      <c r="M32" s="185"/>
      <c r="N32" s="185"/>
      <c r="O32" s="199" t="s">
        <v>45</v>
      </c>
      <c r="P32" s="214" t="s">
        <v>45</v>
      </c>
      <c r="Q32" s="199" t="s">
        <v>45</v>
      </c>
      <c r="R32" s="214" t="s">
        <v>45</v>
      </c>
      <c r="S32" s="199" t="s">
        <v>45</v>
      </c>
      <c r="T32" s="214" t="s">
        <v>45</v>
      </c>
      <c r="U32" s="199" t="s">
        <v>45</v>
      </c>
      <c r="V32" s="215" t="s">
        <v>45</v>
      </c>
      <c r="W32" s="199" t="s">
        <v>47</v>
      </c>
    </row>
    <row r="33" spans="1:23" x14ac:dyDescent="0.2">
      <c r="A33" s="84" t="s">
        <v>48</v>
      </c>
      <c r="B33" s="84"/>
      <c r="C33" s="84">
        <f>+Data!O27</f>
        <v>378</v>
      </c>
      <c r="D33" s="166">
        <f>+((Data!O27-Data!J27)/Data!J27)*100</f>
        <v>15.950920245398773</v>
      </c>
      <c r="E33" s="84">
        <f>+Data!AF27</f>
        <v>123</v>
      </c>
      <c r="F33" s="166">
        <f>+((Data!AF27-Data!AA27)/Data!AA27)*100</f>
        <v>18.269230769230766</v>
      </c>
      <c r="G33" s="199" t="s">
        <v>45</v>
      </c>
      <c r="H33" s="214" t="s">
        <v>45</v>
      </c>
      <c r="I33" s="199" t="s">
        <v>45</v>
      </c>
      <c r="J33" s="214" t="s">
        <v>45</v>
      </c>
      <c r="K33" s="84">
        <f>+Data!CE27</f>
        <v>149</v>
      </c>
      <c r="L33" s="186">
        <f>+((Data!CE27-Data!BZ27)/Data!BZ27)*100</f>
        <v>17.322834645669293</v>
      </c>
      <c r="M33" s="185"/>
      <c r="N33" s="185"/>
      <c r="O33" s="84">
        <f>+Data!CV27</f>
        <v>209</v>
      </c>
      <c r="P33" s="166">
        <f>+((Data!CV27-Data!CQ27)/Data!CQ27)*100</f>
        <v>33.974358974358978</v>
      </c>
      <c r="Q33" s="199" t="s">
        <v>45</v>
      </c>
      <c r="R33" s="214" t="s">
        <v>45</v>
      </c>
      <c r="S33" s="199" t="s">
        <v>45</v>
      </c>
      <c r="T33" s="214" t="s">
        <v>45</v>
      </c>
      <c r="U33" s="84">
        <f>+Data!EL27</f>
        <v>133</v>
      </c>
      <c r="V33" s="186">
        <f>+((Data!EL27-Data!EI27)/Data!EI27)*100</f>
        <v>133.33333333333331</v>
      </c>
      <c r="W33" s="199" t="s">
        <v>48</v>
      </c>
    </row>
    <row r="34" spans="1:23" x14ac:dyDescent="0.2">
      <c r="A34" s="84" t="s">
        <v>49</v>
      </c>
      <c r="B34" s="84"/>
      <c r="C34" s="84">
        <f>+Data!O28</f>
        <v>4953</v>
      </c>
      <c r="D34" s="166">
        <f>+((Data!O28-Data!J28)/Data!J28)*100</f>
        <v>-0.68177260878283541</v>
      </c>
      <c r="E34" s="84">
        <f>+Data!AF28</f>
        <v>974</v>
      </c>
      <c r="F34" s="166">
        <f>+((Data!AF28-Data!AA28)/Data!AA28)*100</f>
        <v>-3.8499506416584404</v>
      </c>
      <c r="G34" s="84">
        <f>+Data!AW28</f>
        <v>680</v>
      </c>
      <c r="H34" s="166">
        <f>+((Data!AW28-Data!AR28)/Data!AR28)*100</f>
        <v>20.141342756183743</v>
      </c>
      <c r="I34" s="84">
        <f>+Data!BN28</f>
        <v>364</v>
      </c>
      <c r="J34" s="166">
        <f>+((Data!BN28-Data!BI28)/Data!BI28)*100</f>
        <v>-28.346456692913385</v>
      </c>
      <c r="K34" s="84">
        <f>+Data!CE28</f>
        <v>194</v>
      </c>
      <c r="L34" s="186">
        <f>+((Data!CE28-Data!BZ28)/Data!BZ28)*100</f>
        <v>11.494252873563218</v>
      </c>
      <c r="M34" s="185"/>
      <c r="N34" s="185"/>
      <c r="O34" s="84">
        <f>+Data!CV28</f>
        <v>737</v>
      </c>
      <c r="P34" s="166">
        <f>+((Data!CV28-Data!CQ28)/Data!CQ28)*100</f>
        <v>27.951388888888889</v>
      </c>
      <c r="Q34" s="84">
        <f>+Data!DM28</f>
        <v>145</v>
      </c>
      <c r="R34" s="166">
        <f>+((Data!DM28-Data!DH28)/Data!DH28)*100</f>
        <v>-9.375</v>
      </c>
      <c r="S34" s="84">
        <f>+Data!ED28</f>
        <v>208</v>
      </c>
      <c r="T34" s="166">
        <f>+((Data!ED28-Data!DY28)/Data!DY28)*100</f>
        <v>80.869565217391298</v>
      </c>
      <c r="U34" s="84">
        <f>+Data!EL28</f>
        <v>742</v>
      </c>
      <c r="V34" s="186">
        <f>+((Data!EL28-Data!EI28)/Data!EI28)*100</f>
        <v>22.847682119205299</v>
      </c>
      <c r="W34" s="199" t="s">
        <v>49</v>
      </c>
    </row>
    <row r="35" spans="1:23" x14ac:dyDescent="0.2">
      <c r="A35" s="84" t="s">
        <v>50</v>
      </c>
      <c r="B35" s="84"/>
      <c r="C35" s="84">
        <f>+Data!O29</f>
        <v>509</v>
      </c>
      <c r="D35" s="166">
        <f>+((Data!O29-Data!J29)/Data!J29)*100</f>
        <v>-2.3032629558541267</v>
      </c>
      <c r="E35" s="84">
        <f>+Data!AF29</f>
        <v>133</v>
      </c>
      <c r="F35" s="166">
        <f>+((Data!AF29-Data!AA29)/Data!AA29)*100</f>
        <v>17.699115044247787</v>
      </c>
      <c r="G35" s="84">
        <f>+Data!AW29</f>
        <v>70</v>
      </c>
      <c r="H35" s="166">
        <f>+((Data!AW29-Data!AR29)/Data!AR29)*100</f>
        <v>75</v>
      </c>
      <c r="I35" s="199" t="s">
        <v>45</v>
      </c>
      <c r="J35" s="214" t="s">
        <v>45</v>
      </c>
      <c r="K35" s="199" t="s">
        <v>45</v>
      </c>
      <c r="L35" s="215" t="s">
        <v>45</v>
      </c>
      <c r="M35" s="185"/>
      <c r="N35" s="185"/>
      <c r="O35" s="84">
        <f>+Data!CV29</f>
        <v>163</v>
      </c>
      <c r="P35" s="166">
        <f>+((Data!CV29-Data!CQ29)/Data!CQ29)*100</f>
        <v>98.780487804878049</v>
      </c>
      <c r="Q35" s="199" t="s">
        <v>45</v>
      </c>
      <c r="R35" s="214" t="s">
        <v>45</v>
      </c>
      <c r="S35" s="84">
        <f>+Data!ED29</f>
        <v>125</v>
      </c>
      <c r="T35" s="166">
        <f>+((Data!ED29-Data!DY29)/Data!DY29)*100</f>
        <v>-0.79365079365079361</v>
      </c>
      <c r="U35" s="84">
        <f>+Data!EL29</f>
        <v>66</v>
      </c>
      <c r="V35" s="186">
        <f>+((Data!EL29-Data!EI29)/Data!EI29)*100</f>
        <v>1.5384615384615385</v>
      </c>
      <c r="W35" s="199" t="s">
        <v>50</v>
      </c>
    </row>
    <row r="36" spans="1:23" x14ac:dyDescent="0.2">
      <c r="A36" s="85" t="s">
        <v>53</v>
      </c>
      <c r="B36" s="85"/>
      <c r="C36" s="85">
        <f>+Data!O30</f>
        <v>88</v>
      </c>
      <c r="D36" s="167">
        <f>+((Data!O30-Data!J30)/Data!J30)*100</f>
        <v>14.285714285714285</v>
      </c>
      <c r="E36" s="85">
        <f>+Data!AF30</f>
        <v>60</v>
      </c>
      <c r="F36" s="167">
        <f>+((Data!AF30-Data!AA30)/Data!AA30)*100</f>
        <v>-9.0909090909090917</v>
      </c>
      <c r="G36" s="200" t="s">
        <v>45</v>
      </c>
      <c r="H36" s="216" t="s">
        <v>45</v>
      </c>
      <c r="I36" s="200" t="s">
        <v>45</v>
      </c>
      <c r="J36" s="216" t="s">
        <v>45</v>
      </c>
      <c r="K36" s="200" t="s">
        <v>45</v>
      </c>
      <c r="L36" s="216" t="s">
        <v>45</v>
      </c>
      <c r="M36" s="185"/>
      <c r="N36" s="185"/>
      <c r="O36" s="200" t="s">
        <v>45</v>
      </c>
      <c r="P36" s="216" t="s">
        <v>45</v>
      </c>
      <c r="Q36" s="200" t="s">
        <v>45</v>
      </c>
      <c r="R36" s="216" t="s">
        <v>45</v>
      </c>
      <c r="S36" s="200" t="s">
        <v>45</v>
      </c>
      <c r="T36" s="216" t="s">
        <v>45</v>
      </c>
      <c r="U36" s="85">
        <f>+Data!EL30</f>
        <v>26</v>
      </c>
      <c r="V36" s="187">
        <f>+((Data!EL30-Data!EI30)/Data!EI30)*100</f>
        <v>1200</v>
      </c>
      <c r="W36" s="200" t="s">
        <v>53</v>
      </c>
    </row>
    <row r="37" spans="1:23" x14ac:dyDescent="0.2">
      <c r="A37" s="85" t="s">
        <v>55</v>
      </c>
      <c r="B37" s="85"/>
      <c r="C37" s="85">
        <f>+Data!O31</f>
        <v>96</v>
      </c>
      <c r="D37" s="167">
        <f>+((Data!O31-Data!J31)/Data!J31)*100</f>
        <v>-6.7961165048543686</v>
      </c>
      <c r="E37" s="200" t="s">
        <v>45</v>
      </c>
      <c r="F37" s="216" t="s">
        <v>45</v>
      </c>
      <c r="G37" s="200" t="s">
        <v>45</v>
      </c>
      <c r="H37" s="216" t="s">
        <v>45</v>
      </c>
      <c r="I37" s="200" t="s">
        <v>45</v>
      </c>
      <c r="J37" s="216" t="s">
        <v>45</v>
      </c>
      <c r="K37" s="200" t="s">
        <v>45</v>
      </c>
      <c r="L37" s="216" t="s">
        <v>45</v>
      </c>
      <c r="M37" s="185"/>
      <c r="N37" s="185"/>
      <c r="O37" s="85">
        <f>+Data!CV31</f>
        <v>67</v>
      </c>
      <c r="P37" s="167">
        <f>+((Data!CV31-Data!CQ31)/Data!CQ31)*100</f>
        <v>15.517241379310345</v>
      </c>
      <c r="Q37" s="200" t="s">
        <v>45</v>
      </c>
      <c r="R37" s="216" t="s">
        <v>45</v>
      </c>
      <c r="S37" s="200" t="s">
        <v>45</v>
      </c>
      <c r="T37" s="216" t="s">
        <v>45</v>
      </c>
      <c r="U37" s="200" t="s">
        <v>45</v>
      </c>
      <c r="V37" s="224" t="s">
        <v>45</v>
      </c>
      <c r="W37" s="200" t="s">
        <v>55</v>
      </c>
    </row>
    <row r="38" spans="1:23" x14ac:dyDescent="0.2">
      <c r="A38" s="85" t="s">
        <v>64</v>
      </c>
      <c r="B38" s="85"/>
      <c r="C38" s="85">
        <f>+Data!O32</f>
        <v>76</v>
      </c>
      <c r="D38" s="167">
        <f>+((Data!O32-Data!J32)/Data!J32)*100</f>
        <v>-3.79746835443038</v>
      </c>
      <c r="E38" s="200" t="s">
        <v>45</v>
      </c>
      <c r="F38" s="216" t="s">
        <v>45</v>
      </c>
      <c r="G38" s="200" t="s">
        <v>45</v>
      </c>
      <c r="H38" s="216" t="s">
        <v>45</v>
      </c>
      <c r="I38" s="200" t="s">
        <v>45</v>
      </c>
      <c r="J38" s="216" t="s">
        <v>45</v>
      </c>
      <c r="K38" s="200" t="s">
        <v>45</v>
      </c>
      <c r="L38" s="216" t="s">
        <v>45</v>
      </c>
      <c r="M38" s="185"/>
      <c r="N38" s="185"/>
      <c r="O38" s="85">
        <f>+Data!CV32</f>
        <v>64</v>
      </c>
      <c r="P38" s="167">
        <f>+((Data!CV32-Data!CQ32)/Data!CQ32)*100</f>
        <v>16.363636363636363</v>
      </c>
      <c r="Q38" s="200" t="s">
        <v>45</v>
      </c>
      <c r="R38" s="216" t="s">
        <v>45</v>
      </c>
      <c r="S38" s="200" t="s">
        <v>45</v>
      </c>
      <c r="T38" s="216" t="s">
        <v>45</v>
      </c>
      <c r="U38" s="200" t="s">
        <v>45</v>
      </c>
      <c r="V38" s="224" t="s">
        <v>45</v>
      </c>
      <c r="W38" s="200" t="s">
        <v>64</v>
      </c>
    </row>
    <row r="39" spans="1:23" x14ac:dyDescent="0.2">
      <c r="A39" s="85" t="s">
        <v>70</v>
      </c>
      <c r="B39" s="85"/>
      <c r="C39" s="85">
        <f>+Data!O33</f>
        <v>143</v>
      </c>
      <c r="D39" s="167">
        <f>+((Data!O33-Data!J33)/Data!J33)*100</f>
        <v>20.168067226890756</v>
      </c>
      <c r="E39" s="85">
        <f>+Data!AF33</f>
        <v>51</v>
      </c>
      <c r="F39" s="167">
        <f>+((Data!AF33-Data!AA33)/Data!AA33)*100</f>
        <v>2</v>
      </c>
      <c r="G39" s="85">
        <f>+Data!AW33</f>
        <v>71</v>
      </c>
      <c r="H39" s="253">
        <f>+((Data!AW33-Data!AR33))*100</f>
        <v>7100</v>
      </c>
      <c r="I39" s="200" t="s">
        <v>45</v>
      </c>
      <c r="J39" s="216" t="s">
        <v>45</v>
      </c>
      <c r="K39" s="200" t="s">
        <v>45</v>
      </c>
      <c r="L39" s="216" t="s">
        <v>45</v>
      </c>
      <c r="M39" s="185"/>
      <c r="N39" s="185"/>
      <c r="O39" s="85">
        <f>+Data!CV33</f>
        <v>182</v>
      </c>
      <c r="P39" s="253">
        <f>+((Data!CV33-Data!CQ33))*100</f>
        <v>18200</v>
      </c>
      <c r="Q39" s="200" t="s">
        <v>45</v>
      </c>
      <c r="R39" s="216" t="s">
        <v>45</v>
      </c>
      <c r="S39" s="200" t="s">
        <v>45</v>
      </c>
      <c r="T39" s="216" t="s">
        <v>45</v>
      </c>
      <c r="U39" s="200" t="s">
        <v>45</v>
      </c>
      <c r="V39" s="224" t="s">
        <v>45</v>
      </c>
      <c r="W39" s="200" t="s">
        <v>70</v>
      </c>
    </row>
    <row r="40" spans="1:23" x14ac:dyDescent="0.2">
      <c r="A40" s="84" t="s">
        <v>69</v>
      </c>
      <c r="B40" s="84"/>
      <c r="C40" s="84">
        <f>+Data!O34</f>
        <v>114</v>
      </c>
      <c r="D40" s="166">
        <f>+((Data!O34-Data!J34)/Data!J34)*100</f>
        <v>25.274725274725274</v>
      </c>
      <c r="E40" s="84">
        <f>+Data!AF34</f>
        <v>69</v>
      </c>
      <c r="F40" s="166">
        <f>+((Data!AF34-Data!AA34)/Data!AA34)*100</f>
        <v>-2.8169014084507045</v>
      </c>
      <c r="G40" s="199" t="s">
        <v>45</v>
      </c>
      <c r="H40" s="214" t="s">
        <v>45</v>
      </c>
      <c r="I40" s="199" t="s">
        <v>45</v>
      </c>
      <c r="J40" s="214" t="s">
        <v>45</v>
      </c>
      <c r="K40" s="199" t="s">
        <v>45</v>
      </c>
      <c r="L40" s="215" t="s">
        <v>45</v>
      </c>
      <c r="M40" s="185"/>
      <c r="N40" s="185"/>
      <c r="O40" s="84">
        <f>+Data!CV34</f>
        <v>89</v>
      </c>
      <c r="P40" s="166">
        <f>+((Data!CV34-Data!CQ34)/Data!CQ34)*100</f>
        <v>9.8765432098765427</v>
      </c>
      <c r="Q40" s="199" t="s">
        <v>45</v>
      </c>
      <c r="R40" s="214" t="s">
        <v>45</v>
      </c>
      <c r="S40" s="199" t="s">
        <v>45</v>
      </c>
      <c r="T40" s="214" t="s">
        <v>45</v>
      </c>
      <c r="U40" s="199" t="s">
        <v>45</v>
      </c>
      <c r="V40" s="215" t="s">
        <v>45</v>
      </c>
      <c r="W40" s="199" t="s">
        <v>69</v>
      </c>
    </row>
    <row r="41" spans="1:23" x14ac:dyDescent="0.2">
      <c r="A41" s="84" t="s">
        <v>73</v>
      </c>
      <c r="B41" s="84"/>
      <c r="C41" s="84">
        <f>+Data!O35</f>
        <v>519</v>
      </c>
      <c r="D41" s="166">
        <f>+((Data!O35-Data!J35)/Data!J35)*100</f>
        <v>8.3507306889352826</v>
      </c>
      <c r="E41" s="84">
        <f>+Data!AF35</f>
        <v>104</v>
      </c>
      <c r="F41" s="166">
        <f>+((Data!AF35-Data!AA35)/Data!AA35)*100</f>
        <v>35.064935064935064</v>
      </c>
      <c r="G41" s="84">
        <f>+Data!AW35</f>
        <v>78</v>
      </c>
      <c r="H41" s="166">
        <f>+((Data!AW35-Data!AR35)/Data!AR35)*100</f>
        <v>11.428571428571429</v>
      </c>
      <c r="I41" s="84">
        <f>+Data!BN35</f>
        <v>99</v>
      </c>
      <c r="J41" s="166">
        <f>+((Data!BN35-Data!BI35)/Data!BI35)*100</f>
        <v>23.75</v>
      </c>
      <c r="K41" s="199" t="s">
        <v>45</v>
      </c>
      <c r="L41" s="215" t="s">
        <v>45</v>
      </c>
      <c r="M41" s="185"/>
      <c r="N41" s="185"/>
      <c r="O41" s="84">
        <f>+Data!CV35</f>
        <v>145</v>
      </c>
      <c r="P41" s="166">
        <f>+((Data!CV35-Data!CQ35)/Data!CQ35)*100</f>
        <v>107.14285714285714</v>
      </c>
      <c r="Q41" s="84">
        <f>+Data!DM35</f>
        <v>93</v>
      </c>
      <c r="R41" s="166">
        <f>+((Data!DM35-Data!DH35)/Data!DH35)*100</f>
        <v>5.6818181818181817</v>
      </c>
      <c r="S41" s="84">
        <f>+Data!ED35</f>
        <v>48</v>
      </c>
      <c r="T41" s="166">
        <f>+((Data!ED35-Data!DY35)/Data!DY35)*100</f>
        <v>45.454545454545453</v>
      </c>
      <c r="U41" s="84">
        <f>+Data!EL35</f>
        <v>170</v>
      </c>
      <c r="V41" s="186">
        <f>+((Data!EL35-Data!EI35)/Data!EI35)*100</f>
        <v>-1.7341040462427744</v>
      </c>
      <c r="W41" s="199" t="s">
        <v>73</v>
      </c>
    </row>
    <row r="42" spans="1:23" x14ac:dyDescent="0.2">
      <c r="A42" s="84" t="s">
        <v>77</v>
      </c>
      <c r="B42" s="84"/>
      <c r="C42" s="84">
        <f>+Data!O36</f>
        <v>283</v>
      </c>
      <c r="D42" s="166">
        <f>+((Data!O36-Data!J36)/Data!J36)*100</f>
        <v>-4.0677966101694913</v>
      </c>
      <c r="E42" s="84">
        <f>+Data!AF36</f>
        <v>99</v>
      </c>
      <c r="F42" s="166">
        <f>+((Data!AF36-Data!AA36)/Data!AA36)*100</f>
        <v>2.0618556701030926</v>
      </c>
      <c r="G42" s="199" t="s">
        <v>45</v>
      </c>
      <c r="H42" s="214" t="s">
        <v>45</v>
      </c>
      <c r="I42" s="199" t="s">
        <v>45</v>
      </c>
      <c r="J42" s="214" t="s">
        <v>45</v>
      </c>
      <c r="K42" s="199" t="s">
        <v>45</v>
      </c>
      <c r="L42" s="215" t="s">
        <v>45</v>
      </c>
      <c r="M42" s="185"/>
      <c r="N42" s="185"/>
      <c r="O42" s="84">
        <f>+Data!CV36</f>
        <v>48</v>
      </c>
      <c r="P42" s="166">
        <f>+((Data!CV36-Data!CQ36)/Data!CQ36)*100</f>
        <v>100</v>
      </c>
      <c r="Q42" s="199" t="s">
        <v>45</v>
      </c>
      <c r="R42" s="214" t="s">
        <v>45</v>
      </c>
      <c r="S42" s="199" t="s">
        <v>45</v>
      </c>
      <c r="T42" s="214" t="s">
        <v>45</v>
      </c>
      <c r="U42" s="84">
        <f>+Data!EL36</f>
        <v>91</v>
      </c>
      <c r="V42" s="251">
        <f>+((Data!EL36-Data!EI36))*100</f>
        <v>9100</v>
      </c>
      <c r="W42" s="199" t="s">
        <v>77</v>
      </c>
    </row>
    <row r="43" spans="1:23" x14ac:dyDescent="0.2">
      <c r="A43" s="84" t="s">
        <v>79</v>
      </c>
      <c r="B43" s="84"/>
      <c r="C43" s="84">
        <f>+Data!O37</f>
        <v>678</v>
      </c>
      <c r="D43" s="166">
        <f>+((Data!O37-Data!J37)/Data!J37)*100</f>
        <v>1.6491754122938531</v>
      </c>
      <c r="E43" s="84">
        <f>+Data!AF37</f>
        <v>180</v>
      </c>
      <c r="F43" s="166">
        <f>+((Data!AF37-Data!AA37)/Data!AA37)*100</f>
        <v>4.6511627906976747</v>
      </c>
      <c r="G43" s="84">
        <f>+Data!AW37</f>
        <v>54</v>
      </c>
      <c r="H43" s="166">
        <f>+((Data!AW37-Data!AR37)/Data!AR37)*100</f>
        <v>5.8823529411764701</v>
      </c>
      <c r="I43" s="199" t="s">
        <v>45</v>
      </c>
      <c r="J43" s="214" t="s">
        <v>45</v>
      </c>
      <c r="K43" s="199" t="s">
        <v>45</v>
      </c>
      <c r="L43" s="215" t="s">
        <v>45</v>
      </c>
      <c r="M43" s="185"/>
      <c r="N43" s="185"/>
      <c r="O43" s="84">
        <f>+Data!CV37</f>
        <v>196</v>
      </c>
      <c r="P43" s="166">
        <f>+((Data!CV37-Data!CQ37)/Data!CQ37)*100</f>
        <v>20.987654320987652</v>
      </c>
      <c r="Q43" s="199" t="s">
        <v>45</v>
      </c>
      <c r="R43" s="214" t="s">
        <v>45</v>
      </c>
      <c r="S43" s="84">
        <f>+Data!ED37</f>
        <v>94</v>
      </c>
      <c r="T43" s="166">
        <f>+((Data!ED37-Data!DY37)/Data!DY37)*100</f>
        <v>8.0459770114942533</v>
      </c>
      <c r="U43" s="84">
        <f>+Data!EL37</f>
        <v>127</v>
      </c>
      <c r="V43" s="186">
        <f>+((Data!EL37-Data!EI37)/Data!EI37)*100</f>
        <v>309.67741935483872</v>
      </c>
      <c r="W43" s="199" t="s">
        <v>79</v>
      </c>
    </row>
    <row r="44" spans="1:23" x14ac:dyDescent="0.2">
      <c r="A44" s="88" t="s">
        <v>81</v>
      </c>
      <c r="B44" s="88"/>
      <c r="C44" s="88">
        <f>+Data!O38</f>
        <v>80</v>
      </c>
      <c r="D44" s="169">
        <f>+((Data!O38-Data!J38)/Data!J38)*100</f>
        <v>-4.7619047619047619</v>
      </c>
      <c r="E44" s="203" t="s">
        <v>45</v>
      </c>
      <c r="F44" s="217" t="s">
        <v>45</v>
      </c>
      <c r="G44" s="203" t="s">
        <v>45</v>
      </c>
      <c r="H44" s="217" t="s">
        <v>45</v>
      </c>
      <c r="I44" s="221" t="s">
        <v>45</v>
      </c>
      <c r="J44" s="217" t="s">
        <v>45</v>
      </c>
      <c r="K44" s="203" t="s">
        <v>45</v>
      </c>
      <c r="L44" s="223" t="s">
        <v>45</v>
      </c>
      <c r="M44" s="185"/>
      <c r="N44" s="185"/>
      <c r="O44" s="88">
        <f>+Data!CV38</f>
        <v>51</v>
      </c>
      <c r="P44" s="169">
        <f>+((Data!CV38-Data!CQ38)/Data!CQ38)*100</f>
        <v>8.5106382978723403</v>
      </c>
      <c r="Q44" s="203" t="s">
        <v>45</v>
      </c>
      <c r="R44" s="217" t="s">
        <v>45</v>
      </c>
      <c r="S44" s="203" t="s">
        <v>45</v>
      </c>
      <c r="T44" s="217" t="s">
        <v>45</v>
      </c>
      <c r="U44" s="203" t="s">
        <v>45</v>
      </c>
      <c r="V44" s="223" t="s">
        <v>45</v>
      </c>
      <c r="W44" s="203" t="s">
        <v>81</v>
      </c>
    </row>
    <row r="45" spans="1:23" x14ac:dyDescent="0.2">
      <c r="A45" s="83" t="s">
        <v>138</v>
      </c>
      <c r="B45" s="83"/>
      <c r="C45" s="83">
        <f>+Data!O39</f>
        <v>10098</v>
      </c>
      <c r="D45" s="164">
        <f>+((Data!O39-Data!J39)/Data!J39)*100</f>
        <v>14.828292017284511</v>
      </c>
      <c r="E45" s="83">
        <f>+Data!AF39</f>
        <v>4401</v>
      </c>
      <c r="F45" s="164">
        <f>+((Data!AF39-Data!AA39)/Data!AA39)*100</f>
        <v>4.3385490753911808</v>
      </c>
      <c r="G45" s="83">
        <f>+Data!AW39</f>
        <v>1117</v>
      </c>
      <c r="H45" s="164">
        <f>+((Data!AW39-Data!AR39)/Data!AR39)*100</f>
        <v>13.171225937183383</v>
      </c>
      <c r="I45" s="83">
        <f>+Data!BN39</f>
        <v>1151</v>
      </c>
      <c r="J45" s="164">
        <f>+((Data!BN39-Data!BI39)/Data!BI39)*100</f>
        <v>0</v>
      </c>
      <c r="K45" s="83">
        <f>+Data!CE39</f>
        <v>1034</v>
      </c>
      <c r="L45" s="185">
        <f>+((Data!CE39-Data!BZ39)/Data!BZ39)*100</f>
        <v>10.944206008583691</v>
      </c>
      <c r="M45" s="185"/>
      <c r="N45" s="185"/>
      <c r="O45" s="83">
        <f>+Data!CV39</f>
        <v>2788</v>
      </c>
      <c r="P45" s="164">
        <f>+((Data!CV39-Data!CQ39)/Data!CQ39)*100</f>
        <v>43.121149897330596</v>
      </c>
      <c r="Q45" s="83">
        <f>+Data!DM39</f>
        <v>386</v>
      </c>
      <c r="R45" s="164">
        <f>+((Data!DM39-Data!DH39)/Data!DH39)*100</f>
        <v>9.6590909090909083</v>
      </c>
      <c r="S45" s="83">
        <f>+Data!ED39</f>
        <v>710</v>
      </c>
      <c r="T45" s="164">
        <f>+((Data!ED39-Data!DY39)/Data!DY39)*100</f>
        <v>-0.56022408963585435</v>
      </c>
      <c r="U45" s="83">
        <f>+Data!EL39</f>
        <v>2806</v>
      </c>
      <c r="V45" s="185">
        <f>+((Data!EL39-Data!EI39)/Data!EI39)*100</f>
        <v>71.620795107033643</v>
      </c>
      <c r="W45" s="198" t="s">
        <v>138</v>
      </c>
    </row>
    <row r="46" spans="1:23" s="165" customFormat="1" x14ac:dyDescent="0.2">
      <c r="A46" s="163" t="s">
        <v>144</v>
      </c>
      <c r="B46" s="163"/>
      <c r="C46" s="163">
        <f>+Data!O40</f>
        <v>22.926552389601543</v>
      </c>
      <c r="D46" s="164"/>
      <c r="E46" s="163">
        <f>+Data!AF40</f>
        <v>27.528617001313567</v>
      </c>
      <c r="F46" s="164"/>
      <c r="G46" s="163">
        <f>+Data!AW40</f>
        <v>22.71248474989833</v>
      </c>
      <c r="H46" s="164"/>
      <c r="I46" s="163">
        <f>+Data!BN40</f>
        <v>45.820063694267517</v>
      </c>
      <c r="J46" s="164"/>
      <c r="K46" s="163">
        <f>+Data!CE40</f>
        <v>28.212824010914051</v>
      </c>
      <c r="L46" s="185"/>
      <c r="M46" s="185"/>
      <c r="N46" s="185"/>
      <c r="O46" s="163">
        <f>+Data!CV40</f>
        <v>24.731659717910052</v>
      </c>
      <c r="P46" s="164"/>
      <c r="Q46" s="163">
        <f>+Data!DM40</f>
        <v>28.849028400597909</v>
      </c>
      <c r="R46" s="164"/>
      <c r="S46" s="163">
        <f>+Data!ED40</f>
        <v>29.869583508624313</v>
      </c>
      <c r="T46" s="164"/>
      <c r="U46" s="163">
        <f>+Data!EL40</f>
        <v>31.828493647912886</v>
      </c>
      <c r="V46" s="185"/>
      <c r="W46" s="198"/>
    </row>
    <row r="47" spans="1:23" x14ac:dyDescent="0.2">
      <c r="A47" s="84" t="s">
        <v>56</v>
      </c>
      <c r="B47" s="84"/>
      <c r="C47" s="84">
        <f>+Data!O41</f>
        <v>2163</v>
      </c>
      <c r="D47" s="166">
        <f>+((Data!O41-Data!J41)/Data!J41)*100</f>
        <v>7.4515648286140088</v>
      </c>
      <c r="E47" s="84">
        <f>+Data!AF41</f>
        <v>1069</v>
      </c>
      <c r="F47" s="166">
        <f>+((Data!AF41-Data!AA41)/Data!AA41)*100</f>
        <v>1.8095238095238095</v>
      </c>
      <c r="G47" s="84">
        <f>+Data!AW41</f>
        <v>129</v>
      </c>
      <c r="H47" s="166">
        <f>+((Data!AW41-Data!AR41)/Data!AR41)*100</f>
        <v>21.69811320754717</v>
      </c>
      <c r="I47" s="84">
        <f>+Data!BN41</f>
        <v>83</v>
      </c>
      <c r="J47" s="166">
        <f>+((Data!BN41-Data!BI41)/Data!BI41)*100</f>
        <v>-38.518518518518519</v>
      </c>
      <c r="K47" s="84">
        <f>+Data!CE41</f>
        <v>163</v>
      </c>
      <c r="L47" s="186">
        <f>+((Data!CE41-Data!BZ41)/Data!BZ41)*100</f>
        <v>1.875</v>
      </c>
      <c r="M47" s="185"/>
      <c r="N47" s="185"/>
      <c r="O47" s="84">
        <f>+Data!CV41</f>
        <v>455</v>
      </c>
      <c r="P47" s="166">
        <f>+((Data!CV41-Data!CQ41)/Data!CQ41)*100</f>
        <v>64.259927797833939</v>
      </c>
      <c r="Q47" s="84">
        <f>+Data!DM41</f>
        <v>148</v>
      </c>
      <c r="R47" s="166">
        <f>+((Data!DM41-Data!DH41)/Data!DH41)*100</f>
        <v>-10.303030303030303</v>
      </c>
      <c r="S47" s="84">
        <f>+Data!ED41</f>
        <v>104</v>
      </c>
      <c r="T47" s="166">
        <f>+((Data!ED41-Data!DY41)/Data!DY41)*100</f>
        <v>9.4736842105263168</v>
      </c>
      <c r="U47" s="84">
        <f>+Data!EL41</f>
        <v>692</v>
      </c>
      <c r="V47" s="186">
        <f>+((Data!EL41-Data!EI41)/Data!EI41)*100</f>
        <v>64.370546318289783</v>
      </c>
      <c r="W47" s="199" t="s">
        <v>56</v>
      </c>
    </row>
    <row r="48" spans="1:23" x14ac:dyDescent="0.2">
      <c r="A48" s="84" t="s">
        <v>57</v>
      </c>
      <c r="B48" s="84"/>
      <c r="C48" s="84">
        <f>+Data!O42</f>
        <v>825</v>
      </c>
      <c r="D48" s="166">
        <f>+((Data!O42-Data!J42)/Data!J42)*100</f>
        <v>6.8652849740932638</v>
      </c>
      <c r="E48" s="84">
        <f>+Data!AF42</f>
        <v>259</v>
      </c>
      <c r="F48" s="166">
        <f>+((Data!AF42-Data!AA42)/Data!AA42)*100</f>
        <v>1.5686274509803921</v>
      </c>
      <c r="G48" s="84">
        <f>+Data!AW42</f>
        <v>74</v>
      </c>
      <c r="H48" s="166">
        <f>+((Data!AW42-Data!AR42)/Data!AR42)*100</f>
        <v>-23.711340206185564</v>
      </c>
      <c r="I48" s="199" t="s">
        <v>45</v>
      </c>
      <c r="J48" s="214" t="s">
        <v>45</v>
      </c>
      <c r="K48" s="199" t="s">
        <v>45</v>
      </c>
      <c r="L48" s="215" t="s">
        <v>45</v>
      </c>
      <c r="M48" s="185"/>
      <c r="N48" s="185"/>
      <c r="O48" s="84">
        <f>+Data!CV42</f>
        <v>292</v>
      </c>
      <c r="P48" s="166">
        <f>+((Data!CV42-Data!CQ42)/Data!CQ42)*100</f>
        <v>25.862068965517242</v>
      </c>
      <c r="Q48" s="84">
        <f>+Data!DM42</f>
        <v>91</v>
      </c>
      <c r="R48" s="166">
        <f>+((Data!DM42-Data!DH42)/Data!DH42)*100</f>
        <v>42.1875</v>
      </c>
      <c r="S48" s="84">
        <f>+Data!ED42</f>
        <v>0</v>
      </c>
      <c r="T48" s="166">
        <f>+((Data!ED42-Data!DY42)/Data!DY42)*100</f>
        <v>-100</v>
      </c>
      <c r="U48" s="84">
        <f>+Data!EL42</f>
        <v>331</v>
      </c>
      <c r="V48" s="186">
        <f>+((Data!EL42-Data!EI42)/Data!EI42)*100</f>
        <v>83.888888888888886</v>
      </c>
      <c r="W48" s="199" t="s">
        <v>57</v>
      </c>
    </row>
    <row r="49" spans="1:23" x14ac:dyDescent="0.2">
      <c r="A49" s="84" t="s">
        <v>54</v>
      </c>
      <c r="B49" s="84"/>
      <c r="C49" s="84">
        <f>+Data!O43</f>
        <v>556</v>
      </c>
      <c r="D49" s="166">
        <f>+((Data!O43-Data!J43)/Data!J43)*100</f>
        <v>51.912568306010932</v>
      </c>
      <c r="E49" s="84">
        <f>+Data!AF43</f>
        <v>144</v>
      </c>
      <c r="F49" s="166">
        <f>+((Data!AF43-Data!AA43)/Data!AA43)*100</f>
        <v>9.9236641221374047</v>
      </c>
      <c r="G49" s="84">
        <f>+Data!AW43</f>
        <v>74</v>
      </c>
      <c r="H49" s="166">
        <f>+((Data!AW43-Data!AR43)/Data!AR43)*100</f>
        <v>-5.1282051282051277</v>
      </c>
      <c r="I49" s="84">
        <f>+Data!BN43</f>
        <v>540</v>
      </c>
      <c r="J49" s="166">
        <f>+((Data!BN43-Data!BI43)/Data!BI43)*100</f>
        <v>18.421052631578945</v>
      </c>
      <c r="K49" s="84">
        <f>+Data!CE43</f>
        <v>197</v>
      </c>
      <c r="L49" s="186">
        <f>+((Data!CE43-Data!BZ43)/Data!BZ43)*100</f>
        <v>3.6842105263157889</v>
      </c>
      <c r="M49" s="185"/>
      <c r="N49" s="185"/>
      <c r="O49" s="84">
        <f>+Data!CV43</f>
        <v>246</v>
      </c>
      <c r="P49" s="166">
        <f>+((Data!CV43-Data!CQ43)/Data!CQ43)*100</f>
        <v>19.417475728155338</v>
      </c>
      <c r="Q49" s="199" t="s">
        <v>45</v>
      </c>
      <c r="R49" s="214" t="s">
        <v>45</v>
      </c>
      <c r="S49" s="84">
        <f>+Data!ED43</f>
        <v>113</v>
      </c>
      <c r="T49" s="253">
        <f>+((Data!ED43-Data!DY43))*100</f>
        <v>11300</v>
      </c>
      <c r="U49" s="84">
        <f>+Data!EL43</f>
        <v>94</v>
      </c>
      <c r="V49" s="186">
        <f>+((Data!EL43-Data!EI43)/Data!EI43)*100</f>
        <v>-5.0505050505050502</v>
      </c>
      <c r="W49" s="199" t="s">
        <v>54</v>
      </c>
    </row>
    <row r="50" spans="1:23" x14ac:dyDescent="0.2">
      <c r="A50" s="84" t="s">
        <v>58</v>
      </c>
      <c r="B50" s="84"/>
      <c r="C50" s="84">
        <f>+Data!O44</f>
        <v>296</v>
      </c>
      <c r="D50" s="166">
        <f>+((Data!O44-Data!J44)/Data!J44)*100</f>
        <v>-12.684365781710916</v>
      </c>
      <c r="E50" s="84">
        <f>+Data!AF44</f>
        <v>157</v>
      </c>
      <c r="F50" s="166">
        <f>+((Data!AF44-Data!AA44)/Data!AA44)*100</f>
        <v>-1.875</v>
      </c>
      <c r="G50" s="199" t="s">
        <v>45</v>
      </c>
      <c r="H50" s="214" t="s">
        <v>45</v>
      </c>
      <c r="I50" s="84">
        <f>+Data!BN44</f>
        <v>90</v>
      </c>
      <c r="J50" s="253">
        <f>+((Data!BN44-Data!BI44))*100</f>
        <v>9000</v>
      </c>
      <c r="K50" s="199" t="s">
        <v>45</v>
      </c>
      <c r="L50" s="215" t="s">
        <v>45</v>
      </c>
      <c r="M50" s="185"/>
      <c r="N50" s="185"/>
      <c r="O50" s="84">
        <f>+Data!CV44</f>
        <v>131</v>
      </c>
      <c r="P50" s="166">
        <f>+((Data!CV44-Data!CQ44)/Data!CQ44)*100</f>
        <v>8.2644628099173563</v>
      </c>
      <c r="Q50" s="199" t="s">
        <v>45</v>
      </c>
      <c r="R50" s="214" t="s">
        <v>45</v>
      </c>
      <c r="S50" s="84">
        <f>+Data!ED44</f>
        <v>108</v>
      </c>
      <c r="T50" s="166">
        <f>+((Data!ED44-Data!DY44)/Data!DY44)*100</f>
        <v>0.93457943925233633</v>
      </c>
      <c r="U50" s="84">
        <f>+Data!EL44</f>
        <v>85</v>
      </c>
      <c r="V50" s="186">
        <f>+((Data!EL44-Data!EI44)/Data!EI44)*100</f>
        <v>507.14285714285711</v>
      </c>
      <c r="W50" s="199" t="s">
        <v>58</v>
      </c>
    </row>
    <row r="51" spans="1:23" x14ac:dyDescent="0.2">
      <c r="A51" s="85" t="s">
        <v>61</v>
      </c>
      <c r="B51" s="85"/>
      <c r="C51" s="85">
        <f>+Data!O45</f>
        <v>1993</v>
      </c>
      <c r="D51" s="167">
        <f>+((Data!O45-Data!J45)/Data!J45)*100</f>
        <v>41.648898365316278</v>
      </c>
      <c r="E51" s="85">
        <f>+Data!AF45</f>
        <v>518</v>
      </c>
      <c r="F51" s="167">
        <f>+((Data!AF45-Data!AA45)/Data!AA45)*100</f>
        <v>-2.4482109227871938</v>
      </c>
      <c r="G51" s="85">
        <f>+Data!AW45</f>
        <v>184</v>
      </c>
      <c r="H51" s="167">
        <f>+((Data!AW45-Data!AR45)/Data!AR45)*100</f>
        <v>4.5454545454545459</v>
      </c>
      <c r="I51" s="200" t="s">
        <v>45</v>
      </c>
      <c r="J51" s="216" t="s">
        <v>45</v>
      </c>
      <c r="K51" s="85">
        <f>+Data!CE45</f>
        <v>173</v>
      </c>
      <c r="L51" s="187">
        <f>+((Data!CE45-Data!BZ45)/Data!BZ45)*100</f>
        <v>29.1044776119403</v>
      </c>
      <c r="M51" s="185"/>
      <c r="N51" s="185"/>
      <c r="O51" s="85">
        <f>+Data!CV45</f>
        <v>298</v>
      </c>
      <c r="P51" s="167">
        <f>+((Data!CV45-Data!CQ45)/Data!CQ45)*100</f>
        <v>61.081081081081081</v>
      </c>
      <c r="Q51" s="85">
        <f>+Data!DM45</f>
        <v>35</v>
      </c>
      <c r="R51" s="167">
        <f>+((Data!DM45-Data!DH45)/Data!DH45)*100</f>
        <v>9.375</v>
      </c>
      <c r="S51" s="85">
        <f>+Data!ED45</f>
        <v>107</v>
      </c>
      <c r="T51" s="167">
        <f>+((Data!ED45-Data!DY45)/Data!DY45)*100</f>
        <v>20.224719101123593</v>
      </c>
      <c r="U51" s="85">
        <f>+Data!EL45</f>
        <v>307</v>
      </c>
      <c r="V51" s="187">
        <f>+((Data!EL45-Data!EI45)/Data!EI45)*100</f>
        <v>89.506172839506178</v>
      </c>
      <c r="W51" s="200" t="s">
        <v>61</v>
      </c>
    </row>
    <row r="52" spans="1:23" x14ac:dyDescent="0.2">
      <c r="A52" s="85" t="s">
        <v>62</v>
      </c>
      <c r="B52" s="85"/>
      <c r="C52" s="85">
        <f>+Data!O46</f>
        <v>948</v>
      </c>
      <c r="D52" s="167">
        <f>+((Data!O46-Data!J46)/Data!J46)*100</f>
        <v>17.472118959107807</v>
      </c>
      <c r="E52" s="85">
        <f>+Data!AF46</f>
        <v>241</v>
      </c>
      <c r="F52" s="167">
        <f>+((Data!AF46-Data!AA46)/Data!AA46)*100</f>
        <v>-3.2128514056224895</v>
      </c>
      <c r="G52" s="85">
        <f>+Data!AW46</f>
        <v>109</v>
      </c>
      <c r="H52" s="167">
        <f>+((Data!AW46-Data!AR46)/Data!AR46)*100</f>
        <v>37.974683544303801</v>
      </c>
      <c r="I52" s="85">
        <f>+Data!BN46</f>
        <v>188</v>
      </c>
      <c r="J52" s="167">
        <f>+((Data!BN46-Data!BI46)/Data!BI46)*100</f>
        <v>16.770186335403729</v>
      </c>
      <c r="K52" s="200" t="s">
        <v>45</v>
      </c>
      <c r="L52" s="216" t="s">
        <v>45</v>
      </c>
      <c r="M52" s="185"/>
      <c r="N52" s="185"/>
      <c r="O52" s="85">
        <f>+Data!CV46</f>
        <v>156</v>
      </c>
      <c r="P52" s="167">
        <f>+((Data!CV46-Data!CQ46)/Data!CQ46)*100</f>
        <v>26.829268292682929</v>
      </c>
      <c r="Q52" s="200" t="s">
        <v>45</v>
      </c>
      <c r="R52" s="216" t="s">
        <v>45</v>
      </c>
      <c r="S52" s="85">
        <f>+Data!ED46</f>
        <v>0</v>
      </c>
      <c r="T52" s="167">
        <f>+((Data!ED46-Data!DY46)/Data!DY46)*100</f>
        <v>-100</v>
      </c>
      <c r="U52" s="85">
        <f>+Data!EL46</f>
        <v>350</v>
      </c>
      <c r="V52" s="187">
        <f>+((Data!EL46-Data!EI46)/Data!EI46)*100</f>
        <v>118.75</v>
      </c>
      <c r="W52" s="200" t="s">
        <v>62</v>
      </c>
    </row>
    <row r="53" spans="1:23" x14ac:dyDescent="0.2">
      <c r="A53" s="85" t="s">
        <v>63</v>
      </c>
      <c r="B53" s="85"/>
      <c r="C53" s="85">
        <f>+Data!O47</f>
        <v>908</v>
      </c>
      <c r="D53" s="167">
        <f>+((Data!O47-Data!J47)/Data!J47)*100</f>
        <v>15.082382762991129</v>
      </c>
      <c r="E53" s="85">
        <f>+Data!AF47</f>
        <v>433</v>
      </c>
      <c r="F53" s="167">
        <f>+((Data!AF47-Data!AA47)/Data!AA47)*100</f>
        <v>-1.8140589569160999</v>
      </c>
      <c r="G53" s="85">
        <f>+Data!AW47</f>
        <v>152</v>
      </c>
      <c r="H53" s="167">
        <f>+((Data!AW47-Data!AR47)/Data!AR47)*100</f>
        <v>94.871794871794862</v>
      </c>
      <c r="I53" s="85">
        <f>+Data!BN47</f>
        <v>250</v>
      </c>
      <c r="J53" s="167">
        <f>+((Data!BN47-Data!BI47)/Data!BI47)*100</f>
        <v>-37.343358395989974</v>
      </c>
      <c r="K53" s="85">
        <f>+Data!CE47</f>
        <v>398</v>
      </c>
      <c r="L53" s="187">
        <f>+((Data!CE47-Data!BZ47)/Data!BZ47)*100</f>
        <v>15.028901734104046</v>
      </c>
      <c r="M53" s="185"/>
      <c r="N53" s="185"/>
      <c r="O53" s="85">
        <f>+Data!CV47</f>
        <v>220</v>
      </c>
      <c r="P53" s="167">
        <f>+((Data!CV47-Data!CQ47)/Data!CQ47)*100</f>
        <v>115.68627450980394</v>
      </c>
      <c r="Q53" s="85">
        <f>+Data!DM47</f>
        <v>44</v>
      </c>
      <c r="R53" s="167">
        <f>+((Data!DM47-Data!DH47)/Data!DH47)*100</f>
        <v>25.714285714285712</v>
      </c>
      <c r="S53" s="85">
        <f>+Data!ED47</f>
        <v>70</v>
      </c>
      <c r="T53" s="167">
        <f>+((Data!ED47-Data!DY47)/Data!DY47)*100</f>
        <v>9.375</v>
      </c>
      <c r="U53" s="85">
        <f>+Data!EL47</f>
        <v>328</v>
      </c>
      <c r="V53" s="187">
        <f>+((Data!EL47-Data!EI47)/Data!EI47)*100</f>
        <v>8.2508250825082499</v>
      </c>
      <c r="W53" s="200" t="s">
        <v>63</v>
      </c>
    </row>
    <row r="54" spans="1:23" s="41" customFormat="1" x14ac:dyDescent="0.2">
      <c r="A54" s="85" t="s">
        <v>66</v>
      </c>
      <c r="B54" s="85"/>
      <c r="C54" s="85">
        <f>+Data!O48</f>
        <v>279</v>
      </c>
      <c r="D54" s="167">
        <f>+((Data!O48-Data!J48)/Data!J48)*100</f>
        <v>-6.6889632107023411</v>
      </c>
      <c r="E54" s="85">
        <f>+Data!AF48</f>
        <v>244</v>
      </c>
      <c r="F54" s="167">
        <f>+((Data!AF48-Data!AA48)/Data!AA48)*100</f>
        <v>14.018691588785046</v>
      </c>
      <c r="G54" s="85">
        <f>+Data!AW48</f>
        <v>132</v>
      </c>
      <c r="H54" s="167">
        <f>+((Data!AW48-Data!AR48)/Data!AR48)*100</f>
        <v>4.7619047619047619</v>
      </c>
      <c r="I54" s="200" t="s">
        <v>45</v>
      </c>
      <c r="J54" s="216" t="s">
        <v>45</v>
      </c>
      <c r="K54" s="200" t="s">
        <v>45</v>
      </c>
      <c r="L54" s="216" t="s">
        <v>45</v>
      </c>
      <c r="M54" s="185"/>
      <c r="N54" s="185"/>
      <c r="O54" s="85">
        <f>+Data!CV48</f>
        <v>228</v>
      </c>
      <c r="P54" s="167">
        <f>+((Data!CV48-Data!CQ48)/Data!CQ48)*100</f>
        <v>31.03448275862069</v>
      </c>
      <c r="Q54" s="200" t="s">
        <v>45</v>
      </c>
      <c r="R54" s="216" t="s">
        <v>45</v>
      </c>
      <c r="S54" s="200" t="s">
        <v>45</v>
      </c>
      <c r="T54" s="216" t="s">
        <v>45</v>
      </c>
      <c r="U54" s="85">
        <f>+Data!EL48</f>
        <v>112</v>
      </c>
      <c r="V54" s="251">
        <f>+((Data!EL48-Data!EI48))*100</f>
        <v>11200</v>
      </c>
      <c r="W54" s="200" t="s">
        <v>66</v>
      </c>
    </row>
    <row r="55" spans="1:23" s="41" customFormat="1" x14ac:dyDescent="0.2">
      <c r="A55" s="84" t="s">
        <v>65</v>
      </c>
      <c r="B55" s="84"/>
      <c r="C55" s="84">
        <f>+Data!O49</f>
        <v>80</v>
      </c>
      <c r="D55" s="166">
        <f>+((Data!O49-Data!J49)/Data!J49)*100</f>
        <v>29.032258064516132</v>
      </c>
      <c r="E55" s="84">
        <f>+Data!AF49</f>
        <v>59</v>
      </c>
      <c r="F55" s="166">
        <f>+((Data!AF49-Data!AA49)/Data!AA49)*100</f>
        <v>9.2592592592592595</v>
      </c>
      <c r="G55" s="199" t="s">
        <v>45</v>
      </c>
      <c r="H55" s="214" t="s">
        <v>45</v>
      </c>
      <c r="I55" s="199" t="s">
        <v>45</v>
      </c>
      <c r="J55" s="214" t="s">
        <v>45</v>
      </c>
      <c r="K55" s="199" t="s">
        <v>45</v>
      </c>
      <c r="L55" s="215" t="s">
        <v>45</v>
      </c>
      <c r="M55" s="185"/>
      <c r="N55" s="185"/>
      <c r="O55" s="84">
        <f>+Data!CV49</f>
        <v>84</v>
      </c>
      <c r="P55" s="166">
        <f>+((Data!CV49-Data!CQ49)/Data!CQ49)*100</f>
        <v>29.230769230769234</v>
      </c>
      <c r="Q55" s="199" t="s">
        <v>45</v>
      </c>
      <c r="R55" s="214" t="s">
        <v>45</v>
      </c>
      <c r="S55" s="199" t="s">
        <v>45</v>
      </c>
      <c r="T55" s="214" t="s">
        <v>45</v>
      </c>
      <c r="U55" s="84">
        <f>+Data!EL49</f>
        <v>29</v>
      </c>
      <c r="V55" s="251">
        <f>+((Data!EL49-Data!EI49))*100</f>
        <v>2900</v>
      </c>
      <c r="W55" s="199" t="s">
        <v>65</v>
      </c>
    </row>
    <row r="56" spans="1:23" s="41" customFormat="1" x14ac:dyDescent="0.2">
      <c r="A56" s="84" t="s">
        <v>72</v>
      </c>
      <c r="B56" s="84"/>
      <c r="C56" s="84">
        <f>+Data!O50</f>
        <v>1495</v>
      </c>
      <c r="D56" s="166">
        <f>+((Data!O50-Data!J50)/Data!J50)*100</f>
        <v>2.4674434544208359</v>
      </c>
      <c r="E56" s="84">
        <f>+Data!AF50</f>
        <v>857</v>
      </c>
      <c r="F56" s="166">
        <f>+((Data!AF50-Data!AA50)/Data!AA50)*100</f>
        <v>12.467191601049869</v>
      </c>
      <c r="G56" s="84">
        <f>+Data!AW50</f>
        <v>181</v>
      </c>
      <c r="H56" s="166">
        <f>+((Data!AW50-Data!AR50)/Data!AR50)*100</f>
        <v>3.4285714285714288</v>
      </c>
      <c r="I56" s="199" t="s">
        <v>45</v>
      </c>
      <c r="J56" s="214" t="s">
        <v>45</v>
      </c>
      <c r="K56" s="84">
        <f>+Data!CE50</f>
        <v>103</v>
      </c>
      <c r="L56" s="186">
        <f>+((Data!CE50-Data!BZ50)/Data!BZ50)*100</f>
        <v>0.98039215686274506</v>
      </c>
      <c r="M56" s="185"/>
      <c r="N56" s="185"/>
      <c r="O56" s="84">
        <f>+Data!CV50</f>
        <v>496</v>
      </c>
      <c r="P56" s="166">
        <f>+((Data!CV50-Data!CQ50)/Data!CQ50)*100</f>
        <v>87.169811320754718</v>
      </c>
      <c r="Q56" s="84">
        <f>+Data!DM50</f>
        <v>68</v>
      </c>
      <c r="R56" s="166">
        <f>+((Data!DM50-Data!DH50)/Data!DH50)*100</f>
        <v>21.428571428571427</v>
      </c>
      <c r="S56" s="84">
        <f>+Data!ED50</f>
        <v>139</v>
      </c>
      <c r="T56" s="166">
        <f>+((Data!ED50-Data!DY50)/Data!DY50)*100</f>
        <v>2.9629629629629632</v>
      </c>
      <c r="U56" s="84">
        <f>+Data!EL50</f>
        <v>265</v>
      </c>
      <c r="V56" s="186">
        <f>+((Data!EL50-Data!EI50)/Data!EI50)*100</f>
        <v>2.7131782945736433</v>
      </c>
      <c r="W56" s="199" t="s">
        <v>72</v>
      </c>
    </row>
    <row r="57" spans="1:23" s="41" customFormat="1" x14ac:dyDescent="0.2">
      <c r="A57" s="84" t="s">
        <v>76</v>
      </c>
      <c r="B57" s="84"/>
      <c r="C57" s="84">
        <f>+Data!O51</f>
        <v>73</v>
      </c>
      <c r="D57" s="166">
        <f>+((Data!O51-Data!J51)/Data!J51)*100</f>
        <v>-5.1948051948051948</v>
      </c>
      <c r="E57" s="84">
        <f>+Data!AF51</f>
        <v>47</v>
      </c>
      <c r="F57" s="166">
        <f>+((Data!AF51-Data!AA51)/Data!AA51)*100</f>
        <v>-4.0816326530612246</v>
      </c>
      <c r="G57" s="199" t="s">
        <v>45</v>
      </c>
      <c r="H57" s="214" t="s">
        <v>45</v>
      </c>
      <c r="I57" s="199" t="s">
        <v>45</v>
      </c>
      <c r="J57" s="214" t="s">
        <v>45</v>
      </c>
      <c r="K57" s="199" t="s">
        <v>45</v>
      </c>
      <c r="L57" s="215" t="s">
        <v>45</v>
      </c>
      <c r="M57" s="185"/>
      <c r="N57" s="185"/>
      <c r="O57" s="84">
        <f>+Data!CV51</f>
        <v>60</v>
      </c>
      <c r="P57" s="166">
        <f>+((Data!CV51-Data!CQ51)/Data!CQ51)*100</f>
        <v>1.6949152542372881</v>
      </c>
      <c r="Q57" s="199" t="s">
        <v>45</v>
      </c>
      <c r="R57" s="214" t="s">
        <v>45</v>
      </c>
      <c r="S57" s="199" t="s">
        <v>45</v>
      </c>
      <c r="T57" s="214" t="s">
        <v>45</v>
      </c>
      <c r="U57" s="84">
        <f>+Data!EL51</f>
        <v>0</v>
      </c>
      <c r="V57" s="251">
        <f>+((Data!EL51-Data!EI51))*100</f>
        <v>-1900</v>
      </c>
      <c r="W57" s="199" t="s">
        <v>76</v>
      </c>
    </row>
    <row r="58" spans="1:23" s="41" customFormat="1" x14ac:dyDescent="0.2">
      <c r="A58" s="84" t="s">
        <v>80</v>
      </c>
      <c r="B58" s="84"/>
      <c r="C58" s="84">
        <f>+Data!O52</f>
        <v>482</v>
      </c>
      <c r="D58" s="166">
        <f>+((Data!O52-Data!J52)/Data!J52)*100</f>
        <v>19.306930693069308</v>
      </c>
      <c r="E58" s="84">
        <f>+Data!AF52</f>
        <v>373</v>
      </c>
      <c r="F58" s="166">
        <f>+((Data!AF52-Data!AA52)/Data!AA52)*100</f>
        <v>15.838509316770185</v>
      </c>
      <c r="G58" s="84">
        <f>+Data!AW52</f>
        <v>82</v>
      </c>
      <c r="H58" s="166">
        <f>+((Data!AW52-Data!AR52)/Data!AR52)*100</f>
        <v>13.888888888888889</v>
      </c>
      <c r="I58" s="199" t="s">
        <v>45</v>
      </c>
      <c r="J58" s="214" t="s">
        <v>45</v>
      </c>
      <c r="K58" s="199" t="s">
        <v>45</v>
      </c>
      <c r="L58" s="215" t="s">
        <v>45</v>
      </c>
      <c r="M58" s="185"/>
      <c r="N58" s="185"/>
      <c r="O58" s="84">
        <f>+Data!CV52</f>
        <v>122</v>
      </c>
      <c r="P58" s="166">
        <f>+((Data!CV52-Data!CQ52)/Data!CQ52)*100</f>
        <v>-12.23021582733813</v>
      </c>
      <c r="Q58" s="199" t="s">
        <v>45</v>
      </c>
      <c r="R58" s="214" t="s">
        <v>45</v>
      </c>
      <c r="S58" s="84">
        <f>+Data!ED52</f>
        <v>69</v>
      </c>
      <c r="T58" s="166">
        <f>+((Data!ED52-Data!DY52)/Data!DY52)*100</f>
        <v>-13.750000000000002</v>
      </c>
      <c r="U58" s="84">
        <f>+Data!EL52</f>
        <v>213</v>
      </c>
      <c r="V58" s="186">
        <f>+((Data!EL52-Data!EI52)/Data!EI52)*100</f>
        <v>1021.0526315789474</v>
      </c>
      <c r="W58" s="199" t="s">
        <v>80</v>
      </c>
    </row>
    <row r="59" spans="1:23" s="41" customFormat="1" x14ac:dyDescent="0.2">
      <c r="A59" s="89" t="s">
        <v>139</v>
      </c>
      <c r="B59" s="89"/>
      <c r="C59" s="89">
        <f>+Data!O53</f>
        <v>10895</v>
      </c>
      <c r="D59" s="170">
        <f>+((Data!O53-Data!J53)/Data!J53)*100</f>
        <v>7.9996034892942101</v>
      </c>
      <c r="E59" s="89">
        <f>+Data!AF53</f>
        <v>4155</v>
      </c>
      <c r="F59" s="170">
        <f>+((Data!AF53-Data!AA53)/Data!AA53)*100</f>
        <v>2.214022140221402</v>
      </c>
      <c r="G59" s="89">
        <f>+Data!AW53</f>
        <v>1391</v>
      </c>
      <c r="H59" s="170">
        <f>+((Data!AW53-Data!AR53)/Data!AR53)*100</f>
        <v>2.2042615723732553</v>
      </c>
      <c r="I59" s="89">
        <f>+Data!BN53</f>
        <v>221</v>
      </c>
      <c r="J59" s="170">
        <f>+((Data!BN53-Data!BI53)/Data!BI53)*100</f>
        <v>-3.9130434782608701</v>
      </c>
      <c r="K59" s="89">
        <f>+Data!CE53</f>
        <v>1522</v>
      </c>
      <c r="L59" s="189">
        <f>+((Data!CE53-Data!BZ53)/Data!BZ53)*100</f>
        <v>54.989816700610994</v>
      </c>
      <c r="M59" s="185"/>
      <c r="N59" s="185"/>
      <c r="O59" s="89">
        <f>+Data!CV53</f>
        <v>2643</v>
      </c>
      <c r="P59" s="170">
        <f>+((Data!CV53-Data!CQ53)/Data!CQ53)*100</f>
        <v>31.557989049278245</v>
      </c>
      <c r="Q59" s="89">
        <f>+Data!DM53</f>
        <v>336</v>
      </c>
      <c r="R59" s="170">
        <f>+((Data!DM53-Data!DH53)/Data!DH53)*100</f>
        <v>7.6923076923076925</v>
      </c>
      <c r="S59" s="89">
        <f>+Data!ED53</f>
        <v>265</v>
      </c>
      <c r="T59" s="170">
        <f>+((Data!ED53-Data!DY53)/Data!DY53)*100</f>
        <v>0.37878787878787878</v>
      </c>
      <c r="U59" s="89">
        <f>+Data!EL53</f>
        <v>1875</v>
      </c>
      <c r="V59" s="189">
        <f>+((Data!EL53-Data!EI53)/Data!EI53)*100</f>
        <v>36.165577342047925</v>
      </c>
      <c r="W59" s="204" t="s">
        <v>139</v>
      </c>
    </row>
    <row r="60" spans="1:23" s="174" customFormat="1" x14ac:dyDescent="0.2">
      <c r="A60" s="173" t="s">
        <v>144</v>
      </c>
      <c r="B60" s="173"/>
      <c r="C60" s="173">
        <f>+Data!O54</f>
        <v>24.736065387671697</v>
      </c>
      <c r="D60" s="167"/>
      <c r="E60" s="173">
        <f>+Data!AF54</f>
        <v>25.989866766747983</v>
      </c>
      <c r="F60" s="167"/>
      <c r="G60" s="173">
        <f>+Data!AW54</f>
        <v>28.283855225701505</v>
      </c>
      <c r="H60" s="167"/>
      <c r="I60" s="173">
        <f>+Data!BN54</f>
        <v>8.7977707006369421</v>
      </c>
      <c r="J60" s="167"/>
      <c r="K60" s="173">
        <f>+Data!CE54</f>
        <v>41.527967257844473</v>
      </c>
      <c r="L60" s="187"/>
      <c r="M60" s="185"/>
      <c r="N60" s="185"/>
      <c r="O60" s="173">
        <f>+Data!CV54</f>
        <v>23.445400514503682</v>
      </c>
      <c r="P60" s="167"/>
      <c r="Q60" s="173">
        <f>+Data!DM54</f>
        <v>25.112107623318387</v>
      </c>
      <c r="R60" s="167"/>
      <c r="S60" s="173">
        <f>+Data!ED54</f>
        <v>11.148506520824569</v>
      </c>
      <c r="T60" s="167"/>
      <c r="U60" s="173">
        <f>+Data!EL54</f>
        <v>21.26814882032668</v>
      </c>
      <c r="V60" s="187"/>
      <c r="W60" s="200"/>
    </row>
    <row r="61" spans="1:23" s="41" customFormat="1" x14ac:dyDescent="0.2">
      <c r="A61" s="84" t="s">
        <v>51</v>
      </c>
      <c r="B61" s="84"/>
      <c r="C61" s="84">
        <f>+Data!O55</f>
        <v>510</v>
      </c>
      <c r="D61" s="166">
        <f>+((Data!O55-Data!J55)/Data!J55)*100</f>
        <v>-4.3151969981238274</v>
      </c>
      <c r="E61" s="84">
        <f>+Data!AF55</f>
        <v>171</v>
      </c>
      <c r="F61" s="166">
        <f>+((Data!AF55-Data!AA55)/Data!AA55)*100</f>
        <v>-3.9325842696629212</v>
      </c>
      <c r="G61" s="84">
        <f>+Data!AW55</f>
        <v>40</v>
      </c>
      <c r="H61" s="166">
        <f>+((Data!AW55-Data!AR55)/Data!AR55)*100</f>
        <v>14.285714285714285</v>
      </c>
      <c r="I61" s="84">
        <f>+Data!BN55</f>
        <v>36</v>
      </c>
      <c r="J61" s="166">
        <f>+((Data!BN55-Data!BI55)/Data!BI55)*100</f>
        <v>-16.279069767441861</v>
      </c>
      <c r="K61" s="199" t="s">
        <v>45</v>
      </c>
      <c r="L61" s="215" t="s">
        <v>45</v>
      </c>
      <c r="M61" s="185"/>
      <c r="N61" s="185"/>
      <c r="O61" s="84">
        <f>+Data!CV55</f>
        <v>98</v>
      </c>
      <c r="P61" s="166">
        <f>+((Data!CV55-Data!CQ55)/Data!CQ55)*100</f>
        <v>24.050632911392405</v>
      </c>
      <c r="Q61" s="199" t="s">
        <v>45</v>
      </c>
      <c r="R61" s="214" t="s">
        <v>45</v>
      </c>
      <c r="S61" s="199" t="s">
        <v>45</v>
      </c>
      <c r="T61" s="214" t="s">
        <v>45</v>
      </c>
      <c r="U61" s="84">
        <f>+Data!EL55</f>
        <v>129</v>
      </c>
      <c r="V61" s="186">
        <f>+((Data!EL55-Data!EI55)/Data!EI55)*100</f>
        <v>59.259259259259252</v>
      </c>
      <c r="W61" s="199" t="s">
        <v>51</v>
      </c>
    </row>
    <row r="62" spans="1:23" s="41" customFormat="1" x14ac:dyDescent="0.2">
      <c r="A62" s="84" t="s">
        <v>60</v>
      </c>
      <c r="B62" s="84"/>
      <c r="C62" s="84">
        <f>+Data!O56</f>
        <v>91</v>
      </c>
      <c r="D62" s="166">
        <f>+((Data!O56-Data!J56)/Data!J56)*100</f>
        <v>10.975609756097562</v>
      </c>
      <c r="E62" s="199" t="s">
        <v>45</v>
      </c>
      <c r="F62" s="214" t="s">
        <v>45</v>
      </c>
      <c r="G62" s="199" t="s">
        <v>45</v>
      </c>
      <c r="H62" s="214" t="s">
        <v>45</v>
      </c>
      <c r="I62" s="199" t="s">
        <v>45</v>
      </c>
      <c r="J62" s="214" t="s">
        <v>45</v>
      </c>
      <c r="K62" s="84">
        <f>+Data!CE56</f>
        <v>119</v>
      </c>
      <c r="L62" s="186">
        <f>+((Data!CE56-Data!BZ56)/Data!BZ56)*100</f>
        <v>14.423076923076922</v>
      </c>
      <c r="M62" s="185"/>
      <c r="N62" s="185"/>
      <c r="O62" s="199" t="s">
        <v>45</v>
      </c>
      <c r="P62" s="214" t="s">
        <v>45</v>
      </c>
      <c r="Q62" s="199" t="s">
        <v>45</v>
      </c>
      <c r="R62" s="214" t="s">
        <v>45</v>
      </c>
      <c r="S62" s="199" t="s">
        <v>45</v>
      </c>
      <c r="T62" s="214" t="s">
        <v>45</v>
      </c>
      <c r="U62" s="84">
        <f>+Data!EL56</f>
        <v>55</v>
      </c>
      <c r="V62" s="186">
        <f>+((Data!EL56-Data!EI56)/Data!EI56)*100</f>
        <v>243.75</v>
      </c>
      <c r="W62" s="199" t="s">
        <v>60</v>
      </c>
    </row>
    <row r="63" spans="1:23" s="41" customFormat="1" x14ac:dyDescent="0.2">
      <c r="A63" s="84" t="s">
        <v>59</v>
      </c>
      <c r="B63" s="84"/>
      <c r="C63" s="84">
        <f>+Data!O57</f>
        <v>2520</v>
      </c>
      <c r="D63" s="166">
        <f>+((Data!O57-Data!J57)/Data!J57)*100</f>
        <v>11.652636242800178</v>
      </c>
      <c r="E63" s="84">
        <f>+Data!AF57</f>
        <v>597</v>
      </c>
      <c r="F63" s="166">
        <f>+((Data!AF57-Data!AA57)/Data!AA57)*100</f>
        <v>2.753872633390706</v>
      </c>
      <c r="G63" s="84">
        <f>+Data!AW57</f>
        <v>379</v>
      </c>
      <c r="H63" s="166">
        <f>+((Data!AW57-Data!AR57)/Data!AR57)*100</f>
        <v>-12.064965197215777</v>
      </c>
      <c r="I63" s="199" t="s">
        <v>45</v>
      </c>
      <c r="J63" s="214" t="s">
        <v>45</v>
      </c>
      <c r="K63" s="199" t="s">
        <v>45</v>
      </c>
      <c r="L63" s="215" t="s">
        <v>45</v>
      </c>
      <c r="M63" s="185"/>
      <c r="N63" s="185"/>
      <c r="O63" s="84">
        <f>+Data!CV57</f>
        <v>551</v>
      </c>
      <c r="P63" s="166">
        <f>+((Data!CV57-Data!CQ57)/Data!CQ57)*100</f>
        <v>11.088709677419354</v>
      </c>
      <c r="Q63" s="84">
        <f>+Data!DM57</f>
        <v>119</v>
      </c>
      <c r="R63" s="166">
        <f>+((Data!DM57-Data!DH57)/Data!DH57)*100</f>
        <v>12.264150943396226</v>
      </c>
      <c r="S63" s="84">
        <f>+Data!ED57</f>
        <v>78</v>
      </c>
      <c r="T63" s="166">
        <f>+((Data!ED57-Data!DY57)/Data!DY57)*100</f>
        <v>0</v>
      </c>
      <c r="U63" s="84">
        <f>+Data!EL57</f>
        <v>157</v>
      </c>
      <c r="V63" s="186">
        <f>+((Data!EL57-Data!EI57)/Data!EI57)*100</f>
        <v>-43.727598566308245</v>
      </c>
      <c r="W63" s="199" t="s">
        <v>59</v>
      </c>
    </row>
    <row r="64" spans="1:23" s="41" customFormat="1" x14ac:dyDescent="0.2">
      <c r="A64" s="84" t="s">
        <v>67</v>
      </c>
      <c r="B64" s="84"/>
      <c r="C64" s="84">
        <f>+Data!O58</f>
        <v>146</v>
      </c>
      <c r="D64" s="166">
        <f>+((Data!O58-Data!J58)/Data!J58)*100</f>
        <v>33.944954128440372</v>
      </c>
      <c r="E64" s="84">
        <f>+Data!AF58</f>
        <v>63</v>
      </c>
      <c r="F64" s="166">
        <f>+((Data!AF58-Data!AA58)/Data!AA58)*100</f>
        <v>28.571428571428569</v>
      </c>
      <c r="G64" s="199" t="s">
        <v>45</v>
      </c>
      <c r="H64" s="214" t="s">
        <v>45</v>
      </c>
      <c r="I64" s="199" t="s">
        <v>45</v>
      </c>
      <c r="J64" s="214" t="s">
        <v>45</v>
      </c>
      <c r="K64" s="199" t="s">
        <v>45</v>
      </c>
      <c r="L64" s="215" t="s">
        <v>45</v>
      </c>
      <c r="M64" s="185"/>
      <c r="N64" s="185"/>
      <c r="O64" s="199" t="s">
        <v>45</v>
      </c>
      <c r="P64" s="214" t="s">
        <v>45</v>
      </c>
      <c r="Q64" s="199" t="s">
        <v>45</v>
      </c>
      <c r="R64" s="214" t="s">
        <v>45</v>
      </c>
      <c r="S64" s="199" t="s">
        <v>45</v>
      </c>
      <c r="T64" s="214" t="s">
        <v>45</v>
      </c>
      <c r="U64" s="84">
        <f>+Data!EL58</f>
        <v>35</v>
      </c>
      <c r="V64" s="251">
        <f>+((Data!EL58-Data!EI58))*100</f>
        <v>3500</v>
      </c>
      <c r="W64" s="199" t="s">
        <v>67</v>
      </c>
    </row>
    <row r="65" spans="1:23" s="41" customFormat="1" x14ac:dyDescent="0.2">
      <c r="A65" s="85" t="s">
        <v>68</v>
      </c>
      <c r="B65" s="85"/>
      <c r="C65" s="85">
        <f>+Data!O59</f>
        <v>787</v>
      </c>
      <c r="D65" s="167">
        <f>+((Data!O59-Data!J59)/Data!J59)*100</f>
        <v>-4.1412911084043849</v>
      </c>
      <c r="E65" s="85">
        <f>+Data!AF59</f>
        <v>310</v>
      </c>
      <c r="F65" s="167">
        <f>+((Data!AF59-Data!AA59)/Data!AA59)*100</f>
        <v>-0.32154340836012862</v>
      </c>
      <c r="G65" s="85">
        <f>+Data!AW59</f>
        <v>96</v>
      </c>
      <c r="H65" s="167">
        <f>+((Data!AW59-Data!AR59)/Data!AR59)*100</f>
        <v>39.130434782608695</v>
      </c>
      <c r="I65" s="200" t="s">
        <v>45</v>
      </c>
      <c r="J65" s="216" t="s">
        <v>45</v>
      </c>
      <c r="K65" s="85">
        <f>+Data!CE59</f>
        <v>92</v>
      </c>
      <c r="L65" s="187">
        <f>+((Data!CE59-Data!BZ59)/Data!BZ59)*100</f>
        <v>19.480519480519483</v>
      </c>
      <c r="M65" s="185"/>
      <c r="N65" s="185"/>
      <c r="O65" s="85">
        <f>+Data!CV59</f>
        <v>257</v>
      </c>
      <c r="P65" s="167">
        <f>+((Data!CV59-Data!CQ59)/Data!CQ59)*100</f>
        <v>50.292397660818708</v>
      </c>
      <c r="Q65" s="200" t="s">
        <v>45</v>
      </c>
      <c r="R65" s="216" t="s">
        <v>45</v>
      </c>
      <c r="S65" s="200" t="s">
        <v>45</v>
      </c>
      <c r="T65" s="216" t="s">
        <v>45</v>
      </c>
      <c r="U65" s="85">
        <f>+Data!EL59</f>
        <v>191</v>
      </c>
      <c r="V65" s="187">
        <f>+((Data!EL59-Data!EI59)/Data!EI59)*100</f>
        <v>-10.328638497652582</v>
      </c>
      <c r="W65" s="200" t="s">
        <v>68</v>
      </c>
    </row>
    <row r="66" spans="1:23" s="41" customFormat="1" x14ac:dyDescent="0.2">
      <c r="A66" s="85" t="s">
        <v>71</v>
      </c>
      <c r="B66" s="85"/>
      <c r="C66" s="85">
        <f>+Data!O60</f>
        <v>4771</v>
      </c>
      <c r="D66" s="167">
        <f>+((Data!O60-Data!J60)/Data!J60)*100</f>
        <v>7.454954954954955</v>
      </c>
      <c r="E66" s="85">
        <f>+Data!AF60</f>
        <v>1735</v>
      </c>
      <c r="F66" s="167">
        <f>+((Data!AF60-Data!AA60)/Data!AA60)*100</f>
        <v>1.6403046280023432</v>
      </c>
      <c r="G66" s="85">
        <f>+Data!AW60</f>
        <v>562</v>
      </c>
      <c r="H66" s="167">
        <f>+((Data!AW60-Data!AR60)/Data!AR60)*100</f>
        <v>6.2381852551984878</v>
      </c>
      <c r="I66" s="85">
        <f>+Data!BN60</f>
        <v>185</v>
      </c>
      <c r="J66" s="167">
        <f>+((Data!BN60-Data!BI60)/Data!BI60)*100</f>
        <v>-1.0695187165775399</v>
      </c>
      <c r="K66" s="85">
        <f>+Data!CE60</f>
        <v>586</v>
      </c>
      <c r="L66" s="187">
        <f>+((Data!CE60-Data!BZ60)/Data!BZ60)*100</f>
        <v>47.979797979797979</v>
      </c>
      <c r="M66" s="185"/>
      <c r="N66" s="185"/>
      <c r="O66" s="85">
        <f>+Data!CV60</f>
        <v>766</v>
      </c>
      <c r="P66" s="167">
        <f>+((Data!CV60-Data!CQ60)/Data!CQ60)*100</f>
        <v>30.94017094017094</v>
      </c>
      <c r="Q66" s="85">
        <f>+Data!DM60</f>
        <v>69</v>
      </c>
      <c r="R66" s="167">
        <f>+((Data!DM60-Data!DH60)/Data!DH60)*100</f>
        <v>9.5238095238095237</v>
      </c>
      <c r="S66" s="85">
        <f>+Data!ED60</f>
        <v>81</v>
      </c>
      <c r="T66" s="167">
        <f>+((Data!ED60-Data!DY60)/Data!DY60)*100</f>
        <v>1.25</v>
      </c>
      <c r="U66" s="85">
        <f>+Data!EL60</f>
        <v>585</v>
      </c>
      <c r="V66" s="187">
        <f>+((Data!EL60-Data!EI60)/Data!EI60)*100</f>
        <v>51.554404145077726</v>
      </c>
      <c r="W66" s="200" t="s">
        <v>71</v>
      </c>
    </row>
    <row r="67" spans="1:23" s="41" customFormat="1" x14ac:dyDescent="0.2">
      <c r="A67" s="85" t="s">
        <v>74</v>
      </c>
      <c r="B67" s="85"/>
      <c r="C67" s="85">
        <f>+Data!O61</f>
        <v>1695</v>
      </c>
      <c r="D67" s="167">
        <f>+((Data!O61-Data!J61)/Data!J61)*100</f>
        <v>10.567514677103718</v>
      </c>
      <c r="E67" s="85">
        <f>+Data!AF61</f>
        <v>1084</v>
      </c>
      <c r="F67" s="167">
        <f>+((Data!AF61-Data!AA61)/Data!AA61)*100</f>
        <v>2.0715630885122414</v>
      </c>
      <c r="G67" s="85">
        <f>+Data!AW61</f>
        <v>314</v>
      </c>
      <c r="H67" s="167">
        <f>+((Data!AW61-Data!AR61)/Data!AR61)*100</f>
        <v>5.7239057239057241</v>
      </c>
      <c r="I67" s="200" t="s">
        <v>45</v>
      </c>
      <c r="J67" s="216" t="s">
        <v>45</v>
      </c>
      <c r="K67" s="85">
        <f>+Data!CE61</f>
        <v>725</v>
      </c>
      <c r="L67" s="187">
        <f>+((Data!CE61-Data!BZ61)/Data!BZ61)*100</f>
        <v>79.012345679012341</v>
      </c>
      <c r="M67" s="185"/>
      <c r="N67" s="185"/>
      <c r="O67" s="85">
        <f>+Data!CV61</f>
        <v>878</v>
      </c>
      <c r="P67" s="167">
        <f>+((Data!CV61-Data!CQ61)/Data!CQ61)*100</f>
        <v>46.333333333333329</v>
      </c>
      <c r="Q67" s="85">
        <f>+Data!DM61</f>
        <v>148</v>
      </c>
      <c r="R67" s="167">
        <f>+((Data!DM61-Data!DH61)/Data!DH61)*100</f>
        <v>3.4965034965034967</v>
      </c>
      <c r="S67" s="85">
        <f>+Data!ED61</f>
        <v>106</v>
      </c>
      <c r="T67" s="167">
        <f>+((Data!ED61-Data!DY61)/Data!DY61)*100</f>
        <v>0</v>
      </c>
      <c r="U67" s="85">
        <f>+Data!EL61</f>
        <v>704</v>
      </c>
      <c r="V67" s="187">
        <f>+((Data!EL61-Data!EI61)/Data!EI61)*100</f>
        <v>75.124378109452735</v>
      </c>
      <c r="W67" s="200" t="s">
        <v>74</v>
      </c>
    </row>
    <row r="68" spans="1:23" s="41" customFormat="1" x14ac:dyDescent="0.2">
      <c r="A68" s="85" t="s">
        <v>75</v>
      </c>
      <c r="B68" s="85"/>
      <c r="C68" s="85">
        <f>+Data!O62</f>
        <v>184</v>
      </c>
      <c r="D68" s="167">
        <f>+((Data!O62-Data!J62)/Data!J62)*100</f>
        <v>17.948717948717949</v>
      </c>
      <c r="E68" s="85">
        <f>+Data!AF62</f>
        <v>90</v>
      </c>
      <c r="F68" s="167">
        <f>+((Data!AF62-Data!AA62)/Data!AA62)*100</f>
        <v>3.4482758620689653</v>
      </c>
      <c r="G68" s="200" t="s">
        <v>45</v>
      </c>
      <c r="H68" s="216" t="s">
        <v>45</v>
      </c>
      <c r="I68" s="200" t="s">
        <v>45</v>
      </c>
      <c r="J68" s="216" t="s">
        <v>45</v>
      </c>
      <c r="K68" s="200" t="s">
        <v>45</v>
      </c>
      <c r="L68" s="224" t="s">
        <v>45</v>
      </c>
      <c r="M68" s="185"/>
      <c r="N68" s="185"/>
      <c r="O68" s="85">
        <f>+Data!CV62</f>
        <v>93</v>
      </c>
      <c r="P68" s="167">
        <f>+((Data!CV62-Data!CQ62)/Data!CQ62)*100</f>
        <v>19.230769230769234</v>
      </c>
      <c r="Q68" s="200" t="s">
        <v>45</v>
      </c>
      <c r="R68" s="216" t="s">
        <v>45</v>
      </c>
      <c r="S68" s="200" t="s">
        <v>45</v>
      </c>
      <c r="T68" s="216" t="s">
        <v>45</v>
      </c>
      <c r="U68" s="200" t="s">
        <v>45</v>
      </c>
      <c r="V68" s="224" t="s">
        <v>45</v>
      </c>
      <c r="W68" s="200" t="s">
        <v>75</v>
      </c>
    </row>
    <row r="69" spans="1:23" s="41" customFormat="1" x14ac:dyDescent="0.2">
      <c r="A69" s="82" t="s">
        <v>78</v>
      </c>
      <c r="B69" s="82"/>
      <c r="C69" s="82">
        <f>+Data!O63</f>
        <v>191</v>
      </c>
      <c r="D69" s="171">
        <f>+((Data!O63-Data!J63)/Data!J63)*100</f>
        <v>21.656050955414013</v>
      </c>
      <c r="E69" s="82">
        <f>+Data!AF63</f>
        <v>105</v>
      </c>
      <c r="F69" s="171">
        <f>+((Data!AF63-Data!AA63)/Data!AA63)*100</f>
        <v>16.666666666666664</v>
      </c>
      <c r="G69" s="197" t="s">
        <v>45</v>
      </c>
      <c r="H69" s="218" t="s">
        <v>45</v>
      </c>
      <c r="I69" s="197" t="s">
        <v>45</v>
      </c>
      <c r="J69" s="218" t="s">
        <v>45</v>
      </c>
      <c r="K69" s="197" t="s">
        <v>45</v>
      </c>
      <c r="L69" s="225" t="s">
        <v>45</v>
      </c>
      <c r="M69" s="185"/>
      <c r="N69" s="185"/>
      <c r="O69" s="197" t="s">
        <v>45</v>
      </c>
      <c r="P69" s="218" t="s">
        <v>45</v>
      </c>
      <c r="Q69" s="197" t="s">
        <v>45</v>
      </c>
      <c r="R69" s="218" t="s">
        <v>45</v>
      </c>
      <c r="S69" s="197" t="s">
        <v>45</v>
      </c>
      <c r="T69" s="218" t="s">
        <v>45</v>
      </c>
      <c r="U69" s="82">
        <f>+Data!EL63</f>
        <v>19</v>
      </c>
      <c r="V69" s="252">
        <f>+((Data!EL63-Data!EI63))*100</f>
        <v>1900</v>
      </c>
      <c r="W69" s="197" t="s">
        <v>78</v>
      </c>
    </row>
    <row r="70" spans="1:23" s="41" customFormat="1" x14ac:dyDescent="0.2">
      <c r="A70" s="90" t="s">
        <v>52</v>
      </c>
      <c r="B70" s="90"/>
      <c r="C70" s="90">
        <f>+Data!O64</f>
        <v>2107</v>
      </c>
      <c r="D70" s="172">
        <f>+((Data!O64-Data!J64)/Data!J64)*100</f>
        <v>7.7198364008179965</v>
      </c>
      <c r="E70" s="90">
        <f>+Data!AF64</f>
        <v>460</v>
      </c>
      <c r="F70" s="172">
        <f>+((Data!AF64-Data!AA64)/Data!AA64)*100</f>
        <v>11.922141119221411</v>
      </c>
      <c r="G70" s="90">
        <f>+Data!AW64</f>
        <v>80</v>
      </c>
      <c r="H70" s="172">
        <f>+((Data!AW64-Data!AR64)/Data!AR64)*100</f>
        <v>19.402985074626866</v>
      </c>
      <c r="I70" s="205" t="s">
        <v>45</v>
      </c>
      <c r="J70" s="222" t="s">
        <v>45</v>
      </c>
      <c r="K70" s="205" t="s">
        <v>45</v>
      </c>
      <c r="L70" s="226" t="s">
        <v>45</v>
      </c>
      <c r="M70" s="185"/>
      <c r="N70" s="185"/>
      <c r="O70" s="90">
        <f>+Data!CV64</f>
        <v>105</v>
      </c>
      <c r="P70" s="172">
        <f>+((Data!CV64-Data!CQ64)/Data!CQ64)*100</f>
        <v>59.090909090909093</v>
      </c>
      <c r="Q70" s="205" t="s">
        <v>45</v>
      </c>
      <c r="R70" s="222" t="s">
        <v>45</v>
      </c>
      <c r="S70" s="205" t="s">
        <v>45</v>
      </c>
      <c r="T70" s="222" t="s">
        <v>45</v>
      </c>
      <c r="U70" s="90">
        <f>+Data!EL64</f>
        <v>108</v>
      </c>
      <c r="V70" s="190">
        <f>+((Data!EL64-Data!EI64)/Data!EI64)*100</f>
        <v>-30.322580645161288</v>
      </c>
      <c r="W70" s="205" t="s">
        <v>52</v>
      </c>
    </row>
    <row r="71" spans="1:23" s="6" customFormat="1" x14ac:dyDescent="0.2">
      <c r="A71" s="97"/>
      <c r="B71" s="18"/>
      <c r="C71" s="96"/>
      <c r="D71" s="24"/>
      <c r="E71" s="96"/>
      <c r="F71" s="24"/>
      <c r="G71" s="96"/>
      <c r="H71" s="24"/>
      <c r="I71" s="96"/>
      <c r="J71" s="24"/>
      <c r="K71" s="96"/>
      <c r="L71" s="24"/>
      <c r="M71" s="24"/>
      <c r="N71" s="24"/>
      <c r="O71" s="96"/>
      <c r="P71" s="24"/>
      <c r="Q71" s="96"/>
      <c r="R71" s="24"/>
      <c r="S71" s="96"/>
      <c r="T71" s="24"/>
      <c r="U71" s="98"/>
      <c r="V71" s="24"/>
    </row>
    <row r="72" spans="1:23" ht="15" customHeight="1" x14ac:dyDescent="0.2">
      <c r="A72" s="99" t="s">
        <v>117</v>
      </c>
      <c r="B72" s="99" t="s">
        <v>147</v>
      </c>
      <c r="C72" s="33"/>
      <c r="D72" s="33"/>
      <c r="E72" s="33"/>
      <c r="F72" s="33"/>
      <c r="G72" s="33"/>
      <c r="H72" s="33"/>
      <c r="I72" s="33"/>
      <c r="J72" s="33"/>
      <c r="U72" s="3"/>
    </row>
    <row r="73" spans="1:23" s="40" customFormat="1" ht="19.5" customHeight="1" x14ac:dyDescent="0.2">
      <c r="A73" s="106" t="s">
        <v>113</v>
      </c>
      <c r="B73" s="38"/>
      <c r="C73" s="38"/>
      <c r="D73" s="19"/>
      <c r="E73" s="38"/>
      <c r="F73" s="19"/>
      <c r="G73" s="38"/>
      <c r="H73" s="19"/>
      <c r="I73" s="38"/>
      <c r="J73" s="19"/>
      <c r="K73" s="20"/>
      <c r="L73" s="7"/>
      <c r="M73" s="17"/>
      <c r="N73" s="17"/>
      <c r="O73" s="7"/>
      <c r="P73" s="7"/>
      <c r="Q73" s="38"/>
      <c r="R73" s="19"/>
      <c r="S73" s="38"/>
      <c r="T73" s="19"/>
      <c r="U73" s="39"/>
      <c r="V73" s="19"/>
    </row>
    <row r="74" spans="1:23" s="33" customFormat="1" ht="18.75" customHeight="1" x14ac:dyDescent="0.2">
      <c r="A74" s="99" t="s">
        <v>87</v>
      </c>
      <c r="B74" s="21"/>
      <c r="C74" s="23"/>
      <c r="D74" s="22"/>
      <c r="E74" s="23"/>
      <c r="F74" s="22"/>
      <c r="G74" s="23"/>
      <c r="H74" s="22"/>
      <c r="I74" s="23"/>
      <c r="J74" s="22"/>
      <c r="K74" s="23"/>
      <c r="L74" s="22"/>
      <c r="M74" s="22"/>
      <c r="N74" s="22"/>
      <c r="O74" s="23"/>
      <c r="P74" s="22"/>
      <c r="Q74" s="23"/>
      <c r="R74" s="22"/>
      <c r="S74" s="23"/>
      <c r="T74" s="22"/>
      <c r="U74" s="32"/>
      <c r="V74" s="22"/>
    </row>
    <row r="75" spans="1:23" ht="25.5" customHeight="1" x14ac:dyDescent="0.2">
      <c r="A75" s="291" t="s">
        <v>154</v>
      </c>
      <c r="B75" s="291"/>
      <c r="C75" s="291"/>
      <c r="D75" s="291"/>
      <c r="E75" s="291"/>
      <c r="F75" s="291"/>
      <c r="G75" s="291"/>
      <c r="H75" s="291"/>
      <c r="I75" s="291"/>
      <c r="J75" s="291"/>
      <c r="K75" s="291"/>
      <c r="L75" s="291"/>
      <c r="M75" s="291"/>
      <c r="N75" s="291"/>
      <c r="O75" s="291"/>
      <c r="P75" s="291"/>
      <c r="Q75" s="291"/>
      <c r="R75" s="291"/>
      <c r="S75" s="291"/>
      <c r="T75" s="291"/>
      <c r="U75" s="291"/>
      <c r="V75" s="183"/>
    </row>
    <row r="76" spans="1:23" s="33" customFormat="1" ht="30.75" customHeight="1" x14ac:dyDescent="0.2">
      <c r="A76" s="292" t="s">
        <v>145</v>
      </c>
      <c r="B76" s="292"/>
      <c r="C76" s="292"/>
      <c r="D76" s="292"/>
      <c r="E76" s="292"/>
      <c r="F76" s="292"/>
      <c r="G76" s="292"/>
      <c r="H76" s="292"/>
      <c r="I76" s="292"/>
      <c r="J76" s="292"/>
      <c r="K76" s="292"/>
      <c r="L76" s="292"/>
      <c r="M76" s="292"/>
      <c r="N76" s="292"/>
      <c r="O76" s="292"/>
      <c r="P76" s="292"/>
      <c r="Q76" s="292"/>
      <c r="R76" s="292"/>
      <c r="S76" s="292"/>
      <c r="T76" s="292"/>
      <c r="U76" s="292"/>
      <c r="V76" s="184"/>
    </row>
    <row r="77" spans="1:23" ht="18" customHeight="1" x14ac:dyDescent="0.2">
      <c r="A77" s="100" t="s">
        <v>146</v>
      </c>
      <c r="B77" s="101"/>
      <c r="C77" s="101"/>
      <c r="D77" s="101"/>
      <c r="E77" s="102"/>
      <c r="F77" s="102"/>
      <c r="G77" s="102"/>
      <c r="H77" s="102"/>
      <c r="I77" s="102"/>
      <c r="J77" s="102"/>
      <c r="K77" s="102"/>
      <c r="L77" s="102"/>
      <c r="M77" s="193"/>
      <c r="N77" s="193"/>
      <c r="O77" s="102"/>
      <c r="P77" s="102"/>
      <c r="Q77" s="102"/>
      <c r="R77" s="102"/>
      <c r="S77" s="102"/>
      <c r="T77" s="102"/>
      <c r="U77" s="3"/>
      <c r="V77" s="192"/>
    </row>
    <row r="78" spans="1:23" ht="15" customHeight="1" x14ac:dyDescent="0.2">
      <c r="A78" s="99" t="s">
        <v>44</v>
      </c>
      <c r="B78" s="103" t="s">
        <v>118</v>
      </c>
      <c r="C78" s="103"/>
      <c r="D78" s="103"/>
      <c r="E78" s="103"/>
      <c r="F78" s="103"/>
      <c r="G78" s="103"/>
      <c r="H78" s="103"/>
      <c r="I78" s="102"/>
      <c r="J78" s="102"/>
      <c r="K78" s="102"/>
      <c r="L78" s="102"/>
      <c r="M78" s="193"/>
      <c r="N78" s="193"/>
      <c r="O78" s="102"/>
      <c r="P78" s="102"/>
      <c r="Q78" s="102"/>
      <c r="R78" s="102"/>
      <c r="S78" s="102"/>
      <c r="T78" s="102"/>
      <c r="U78" s="3"/>
      <c r="V78" s="192"/>
    </row>
    <row r="79" spans="1:23" x14ac:dyDescent="0.2">
      <c r="A79" s="104" t="s">
        <v>109</v>
      </c>
      <c r="B79" s="104"/>
      <c r="C79" s="102"/>
      <c r="D79" s="102"/>
      <c r="E79" s="102"/>
      <c r="F79" s="102"/>
      <c r="G79" s="102"/>
      <c r="H79" s="102"/>
      <c r="I79" s="102"/>
      <c r="J79" s="105"/>
      <c r="K79" s="102"/>
      <c r="L79" s="102"/>
      <c r="M79" s="193"/>
      <c r="N79" s="193"/>
      <c r="O79" s="102"/>
      <c r="P79" s="102"/>
      <c r="Q79" s="102"/>
      <c r="R79" s="102"/>
      <c r="S79" s="102"/>
      <c r="T79" s="102"/>
      <c r="U79" s="3"/>
      <c r="V79" s="192"/>
    </row>
    <row r="80" spans="1:23" ht="9.9499999999999993" customHeight="1" x14ac:dyDescent="0.2">
      <c r="A80" s="2"/>
      <c r="B80" s="2"/>
      <c r="C80" s="7"/>
      <c r="D80" s="7"/>
      <c r="E80" s="7"/>
      <c r="F80" s="7"/>
      <c r="G80" s="7"/>
      <c r="H80" s="7"/>
      <c r="I80" s="7"/>
      <c r="J80" s="7"/>
      <c r="K80" s="7"/>
      <c r="L80" s="7"/>
      <c r="M80" s="17"/>
      <c r="N80" s="17"/>
      <c r="O80" s="7"/>
      <c r="P80" s="7"/>
      <c r="Q80" s="7"/>
      <c r="R80" s="7"/>
      <c r="S80" s="7"/>
      <c r="T80" s="7"/>
      <c r="U80" s="3"/>
      <c r="V80" s="11"/>
    </row>
    <row r="81" spans="1:22" ht="9.9499999999999993" customHeight="1" x14ac:dyDescent="0.2">
      <c r="A81" s="2"/>
      <c r="B81" s="2"/>
      <c r="C81" s="7"/>
      <c r="D81" s="7"/>
      <c r="E81" s="7"/>
      <c r="F81" s="7"/>
      <c r="G81" s="7"/>
      <c r="H81" s="7"/>
      <c r="I81" s="7"/>
      <c r="J81" s="7"/>
      <c r="K81" s="7"/>
      <c r="L81" s="7"/>
      <c r="M81" s="17"/>
      <c r="N81" s="17"/>
      <c r="O81" s="7"/>
      <c r="P81" s="7"/>
      <c r="Q81" s="7"/>
      <c r="R81" s="7"/>
      <c r="S81" s="7"/>
      <c r="T81" s="7"/>
      <c r="U81" s="3"/>
      <c r="V81" s="11"/>
    </row>
    <row r="82" spans="1:22" ht="9.9499999999999993" customHeight="1" x14ac:dyDescent="0.2">
      <c r="A82" s="2"/>
      <c r="B82" s="2"/>
      <c r="C82" s="7"/>
      <c r="D82" s="7"/>
      <c r="E82" s="7"/>
      <c r="F82" s="7"/>
      <c r="G82" s="7"/>
      <c r="H82" s="7"/>
      <c r="I82" s="7"/>
      <c r="J82" s="7"/>
      <c r="K82" s="7"/>
      <c r="L82" s="7"/>
      <c r="M82" s="17"/>
      <c r="N82" s="17"/>
      <c r="O82" s="7"/>
      <c r="P82" s="7"/>
      <c r="Q82" s="7"/>
      <c r="R82" s="7"/>
      <c r="S82" s="7"/>
      <c r="T82" s="7"/>
      <c r="U82" s="3"/>
      <c r="V82" s="11"/>
    </row>
    <row r="83" spans="1:22" ht="9.9499999999999993" customHeight="1" x14ac:dyDescent="0.2">
      <c r="A83" s="2"/>
      <c r="B83" s="2"/>
      <c r="C83" s="7"/>
      <c r="D83" s="7"/>
      <c r="E83" s="7"/>
      <c r="F83" s="7"/>
      <c r="G83" s="7"/>
      <c r="H83" s="7"/>
      <c r="I83" s="7"/>
      <c r="J83" s="7"/>
      <c r="K83" s="7"/>
      <c r="L83" s="7"/>
      <c r="M83" s="17"/>
      <c r="N83" s="17"/>
      <c r="O83" s="7"/>
      <c r="P83" s="7"/>
      <c r="Q83" s="7"/>
      <c r="R83" s="7"/>
      <c r="S83" s="7"/>
      <c r="T83" s="7"/>
      <c r="U83" s="3"/>
      <c r="V83" s="11"/>
    </row>
    <row r="84" spans="1:22" ht="9.9499999999999993" customHeight="1" x14ac:dyDescent="0.2">
      <c r="A84" s="2"/>
      <c r="B84" s="2"/>
      <c r="C84" s="7"/>
      <c r="D84" s="7"/>
      <c r="E84" s="7"/>
      <c r="F84" s="7"/>
      <c r="G84" s="7"/>
      <c r="H84" s="7"/>
      <c r="I84" s="7"/>
      <c r="J84" s="7"/>
      <c r="K84" s="7"/>
      <c r="L84" s="7"/>
      <c r="M84" s="17"/>
      <c r="N84" s="17"/>
      <c r="O84" s="7"/>
      <c r="P84" s="7"/>
      <c r="Q84" s="7"/>
      <c r="R84" s="7"/>
      <c r="S84" s="7"/>
      <c r="T84" s="7"/>
      <c r="U84" s="3"/>
      <c r="V84" s="11"/>
    </row>
  </sheetData>
  <mergeCells count="2">
    <mergeCell ref="A75:U75"/>
    <mergeCell ref="A76:U76"/>
  </mergeCells>
  <phoneticPr fontId="6" type="noConversion"/>
  <printOptions horizontalCentered="1"/>
  <pageMargins left="0.5" right="0.5" top="0.5" bottom="0.5" header="0.5" footer="0.5"/>
  <pageSetup scale="69" fitToWidth="2" orientation="portrait" r:id="rId1"/>
  <headerFooter alignWithMargins="0">
    <oddFooter>&amp;LSREB Fact Book&amp;R&amp;D</oddFooter>
  </headerFooter>
  <colBreaks count="1" manualBreakCount="1">
    <brk id="13" max="7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61</vt:lpstr>
      <vt:lpstr>Data</vt:lpstr>
      <vt:lpstr>categories</vt:lpstr>
      <vt:lpstr>Table 50 with 200%+</vt:lpstr>
      <vt:lpstr>'Table 50 with 200%+'!Print_Area</vt:lpstr>
      <vt:lpstr>'Table 61'!Print_Area</vt:lpstr>
    </vt:vector>
  </TitlesOfParts>
  <Company>SREB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Susan Lounsbury</cp:lastModifiedBy>
  <cp:lastPrinted>2013-04-10T14:17:45Z</cp:lastPrinted>
  <dcterms:created xsi:type="dcterms:W3CDTF">2001-04-06T17:54:10Z</dcterms:created>
  <dcterms:modified xsi:type="dcterms:W3CDTF">2015-05-11T02:41:16Z</dcterms:modified>
</cp:coreProperties>
</file>