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15" windowWidth="9600" windowHeight="8655" tabRatio="725"/>
  </bookViews>
  <sheets>
    <sheet name="TABLE 62" sheetId="12" r:id="rId1"/>
    <sheet name="Total Other Doc" sheetId="4" r:id="rId2"/>
    <sheet name="Public" sheetId="5" r:id="rId3"/>
    <sheet name="Gender" sheetId="1" r:id="rId4"/>
    <sheet name="all race" sheetId="10" r:id="rId5"/>
    <sheet name="black" sheetId="7" r:id="rId6"/>
    <sheet name="Hispanic &amp; Non-resident" sheetId="6" r:id="rId7"/>
    <sheet name="Women as a percent of total" sheetId="11" r:id="rId8"/>
  </sheets>
  <externalReferences>
    <externalReference r:id="rId9"/>
  </externalReferences>
  <definedNames>
    <definedName name="__123Graph_A" localSheetId="0" hidden="1">Gender!#REF!</definedName>
    <definedName name="__123Graph_A" hidden="1">Gender!#REF!</definedName>
    <definedName name="__123Graph_LBL_A" localSheetId="0" hidden="1">Gender!#REF!</definedName>
    <definedName name="__123Graph_LBL_A" hidden="1">Gender!#REF!</definedName>
    <definedName name="__123Graph_X" localSheetId="0" hidden="1">Gender!#REF!</definedName>
    <definedName name="__123Graph_X" hidden="1">Gender!#REF!</definedName>
    <definedName name="_1__123Graph_APROF" localSheetId="0" hidden="1">Gender!#REF!</definedName>
    <definedName name="_1__123Graph_APROF" hidden="1">Gender!#REF!</definedName>
    <definedName name="_2__123Graph_APROF" localSheetId="0" hidden="1">Gender!#REF!</definedName>
    <definedName name="_2__123Graph_APROF" hidden="1">Gender!#REF!</definedName>
    <definedName name="_3__123Graph_LBL_APROF" localSheetId="0" hidden="1">Gender!#REF!</definedName>
    <definedName name="_3__123Graph_LBL_APROF" hidden="1">Gender!#REF!</definedName>
    <definedName name="_4__123Graph_LBL_APROF" localSheetId="0" hidden="1">Gender!#REF!</definedName>
    <definedName name="_4__123Graph_LBL_APROF" hidden="1">Gender!#REF!</definedName>
    <definedName name="_5__123Graph_XPROF" localSheetId="0" hidden="1">Gender!#REF!</definedName>
    <definedName name="_5__123Graph_XPROF" hidden="1">Gender!#REF!</definedName>
    <definedName name="_6__123Graph_XPROF" localSheetId="0" hidden="1">Gender!#REF!</definedName>
    <definedName name="_6__123Graph_XPROF" hidden="1">Gender!#REF!</definedName>
    <definedName name="_xlnm._FilterDatabase" localSheetId="0" hidden="1">'TABLE 62'!$A$8:$K$67</definedName>
    <definedName name="DATA" localSheetId="4">[1]Gender!#REF!</definedName>
    <definedName name="DATA" localSheetId="0">Gender!#REF!</definedName>
    <definedName name="DATA">Gender!#REF!</definedName>
    <definedName name="_xlnm.Print_Area" localSheetId="0">'TABLE 62'!$A$1:$I$73</definedName>
    <definedName name="TABLE" localSheetId="0">'TABLE 62'!$A$1:$D$69</definedName>
    <definedName name="TABLE">#REF!</definedName>
  </definedNames>
  <calcPr calcId="145621"/>
</workbook>
</file>

<file path=xl/calcChain.xml><?xml version="1.0" encoding="utf-8"?>
<calcChain xmlns="http://schemas.openxmlformats.org/spreadsheetml/2006/main">
  <c r="I67" i="12" l="1"/>
  <c r="I61" i="12"/>
  <c r="I60" i="12"/>
  <c r="I59" i="12"/>
  <c r="I37" i="12"/>
  <c r="I29" i="12"/>
  <c r="I24" i="12"/>
  <c r="I21" i="12"/>
  <c r="I20" i="12"/>
  <c r="I13" i="12"/>
  <c r="I12" i="12"/>
  <c r="H34" i="12"/>
  <c r="H64" i="12"/>
  <c r="H61" i="12"/>
  <c r="H60" i="12"/>
  <c r="H59" i="12"/>
  <c r="H48" i="12"/>
  <c r="H45" i="12"/>
  <c r="H44" i="12"/>
  <c r="H37" i="12"/>
  <c r="H36" i="12"/>
  <c r="H26" i="12"/>
  <c r="H21" i="12"/>
  <c r="H20" i="12"/>
  <c r="H13" i="12"/>
  <c r="H12" i="12"/>
  <c r="G53" i="12"/>
  <c r="G49" i="12"/>
  <c r="G45" i="12"/>
  <c r="G37" i="12"/>
  <c r="G36" i="12"/>
  <c r="G29" i="12"/>
  <c r="G27" i="12"/>
  <c r="G21" i="12"/>
  <c r="G20" i="12"/>
  <c r="G19" i="12"/>
  <c r="G15" i="12"/>
  <c r="G13" i="12"/>
  <c r="G12" i="12"/>
  <c r="G11" i="12"/>
  <c r="F67" i="12"/>
  <c r="F64" i="12"/>
  <c r="F56" i="12"/>
  <c r="F53" i="12"/>
  <c r="F45" i="12"/>
  <c r="F40" i="12"/>
  <c r="F37" i="12"/>
  <c r="F36" i="12"/>
  <c r="F29" i="12"/>
  <c r="F21" i="12"/>
  <c r="F20" i="12"/>
  <c r="F19" i="12"/>
  <c r="F13" i="12"/>
  <c r="F12" i="12"/>
  <c r="F11" i="12"/>
  <c r="E67" i="12"/>
  <c r="E66" i="12"/>
  <c r="E59" i="12"/>
  <c r="E56" i="12"/>
  <c r="E55" i="12"/>
  <c r="E53" i="12"/>
  <c r="E48" i="12"/>
  <c r="E45" i="12"/>
  <c r="E37" i="12"/>
  <c r="E36" i="12"/>
  <c r="E32" i="12"/>
  <c r="E29" i="12"/>
  <c r="E27" i="12"/>
  <c r="E24" i="12"/>
  <c r="E21" i="12"/>
  <c r="E20" i="12"/>
  <c r="E13" i="12"/>
  <c r="E12" i="12"/>
  <c r="E11" i="12"/>
  <c r="D64" i="12"/>
  <c r="D59" i="12"/>
  <c r="D58" i="12"/>
  <c r="D53" i="12"/>
  <c r="D50" i="12"/>
  <c r="D48" i="12"/>
  <c r="D47" i="12"/>
  <c r="D45" i="12"/>
  <c r="D37" i="12"/>
  <c r="D36" i="12"/>
  <c r="D29" i="12"/>
  <c r="D27" i="12"/>
  <c r="D24" i="12"/>
  <c r="D23" i="12"/>
  <c r="D21" i="12"/>
  <c r="D20" i="12"/>
  <c r="D19" i="12"/>
  <c r="D16" i="12"/>
  <c r="D13" i="12"/>
  <c r="D12" i="12"/>
  <c r="C67" i="12"/>
  <c r="D67" i="12" s="1"/>
  <c r="C66" i="12"/>
  <c r="C65" i="12"/>
  <c r="C64" i="12"/>
  <c r="I64" i="12" s="1"/>
  <c r="C63" i="12"/>
  <c r="I63" i="12" s="1"/>
  <c r="C62" i="12"/>
  <c r="D62" i="12" s="1"/>
  <c r="C61" i="12"/>
  <c r="G61" i="12" s="1"/>
  <c r="C60" i="12"/>
  <c r="G60" i="12" s="1"/>
  <c r="C59" i="12"/>
  <c r="G59" i="12" s="1"/>
  <c r="C58" i="12"/>
  <c r="C57" i="12"/>
  <c r="C56" i="12"/>
  <c r="D56" i="12" s="1"/>
  <c r="C55" i="12"/>
  <c r="I55" i="12" s="1"/>
  <c r="C54" i="12"/>
  <c r="G54" i="12" s="1"/>
  <c r="C53" i="12"/>
  <c r="I53" i="12" s="1"/>
  <c r="C52" i="12"/>
  <c r="H52" i="12" s="1"/>
  <c r="C51" i="12"/>
  <c r="C50" i="12"/>
  <c r="H50" i="12" s="1"/>
  <c r="C49" i="12"/>
  <c r="I49" i="12" s="1"/>
  <c r="C48" i="12"/>
  <c r="I48" i="12" s="1"/>
  <c r="C47" i="12"/>
  <c r="G47" i="12" s="1"/>
  <c r="C46" i="12"/>
  <c r="F46" i="12" s="1"/>
  <c r="C45" i="12"/>
  <c r="I45" i="12" s="1"/>
  <c r="C44" i="12"/>
  <c r="G44" i="12" s="1"/>
  <c r="C43" i="12"/>
  <c r="C42" i="12"/>
  <c r="C41" i="12"/>
  <c r="H41" i="12" s="1"/>
  <c r="C40" i="12"/>
  <c r="E40" i="12" s="1"/>
  <c r="C39" i="12"/>
  <c r="I39" i="12" s="1"/>
  <c r="C38" i="12"/>
  <c r="I38" i="12" s="1"/>
  <c r="C37" i="12"/>
  <c r="C36" i="12"/>
  <c r="I36" i="12" s="1"/>
  <c r="C35" i="12"/>
  <c r="C34" i="12"/>
  <c r="C33" i="12"/>
  <c r="H33" i="12" s="1"/>
  <c r="C32" i="12"/>
  <c r="I32" i="12" s="1"/>
  <c r="C31" i="12"/>
  <c r="I31" i="12" s="1"/>
  <c r="C30" i="12"/>
  <c r="I30" i="12" s="1"/>
  <c r="C29" i="12"/>
  <c r="H29" i="12" s="1"/>
  <c r="C28" i="12"/>
  <c r="C27" i="12"/>
  <c r="C26" i="12"/>
  <c r="C25" i="12"/>
  <c r="H25" i="12" s="1"/>
  <c r="C24" i="12"/>
  <c r="G24" i="12" s="1"/>
  <c r="C23" i="12"/>
  <c r="I23" i="12" s="1"/>
  <c r="C22" i="12"/>
  <c r="E22" i="12" s="1"/>
  <c r="C21" i="12"/>
  <c r="C20" i="12"/>
  <c r="C19" i="12"/>
  <c r="C18" i="12"/>
  <c r="C17" i="12"/>
  <c r="C16" i="12"/>
  <c r="G16" i="12" s="1"/>
  <c r="C15" i="12"/>
  <c r="I15" i="12" s="1"/>
  <c r="C14" i="12"/>
  <c r="I14" i="12" s="1"/>
  <c r="C13" i="12"/>
  <c r="C12" i="12"/>
  <c r="C11" i="12"/>
  <c r="I11" i="12" s="1"/>
  <c r="C10" i="12"/>
  <c r="C9" i="12"/>
  <c r="C8" i="12"/>
  <c r="F2" i="11"/>
  <c r="F3" i="11"/>
  <c r="F5" i="11"/>
  <c r="F6" i="11"/>
  <c r="F7" i="11"/>
  <c r="F8" i="11"/>
  <c r="F9" i="11"/>
  <c r="F10" i="11"/>
  <c r="F11" i="11"/>
  <c r="F12" i="11"/>
  <c r="F13" i="11"/>
  <c r="F14" i="11"/>
  <c r="F15" i="11"/>
  <c r="F16" i="11"/>
  <c r="F17" i="11"/>
  <c r="F18" i="11"/>
  <c r="F19" i="11"/>
  <c r="F20" i="11"/>
  <c r="F21" i="11"/>
  <c r="F23" i="11"/>
  <c r="F24" i="11"/>
  <c r="F25" i="11"/>
  <c r="F26" i="11"/>
  <c r="F27" i="11"/>
  <c r="F28" i="11"/>
  <c r="F29" i="11"/>
  <c r="F30" i="11"/>
  <c r="F31" i="11"/>
  <c r="F32" i="11"/>
  <c r="F33" i="11"/>
  <c r="F34" i="11"/>
  <c r="F35" i="11"/>
  <c r="F36" i="11"/>
  <c r="F38" i="11"/>
  <c r="F39" i="11"/>
  <c r="F40" i="11"/>
  <c r="F41" i="11"/>
  <c r="F42" i="11"/>
  <c r="F43" i="11"/>
  <c r="F44" i="11"/>
  <c r="F45" i="11"/>
  <c r="F46" i="11"/>
  <c r="F47" i="11"/>
  <c r="F48" i="11"/>
  <c r="F49" i="11"/>
  <c r="F50" i="11"/>
  <c r="F52" i="11"/>
  <c r="F53" i="11"/>
  <c r="F54" i="11"/>
  <c r="F55" i="11"/>
  <c r="F56" i="11"/>
  <c r="F57" i="11"/>
  <c r="F58" i="11"/>
  <c r="F59" i="11"/>
  <c r="F60" i="11"/>
  <c r="F61" i="11"/>
  <c r="F52" i="4"/>
  <c r="F38" i="4"/>
  <c r="F23" i="4"/>
  <c r="F5" i="4"/>
  <c r="F52" i="5"/>
  <c r="F38" i="5"/>
  <c r="F23" i="5"/>
  <c r="F5" i="5"/>
  <c r="K52" i="1"/>
  <c r="K38" i="1"/>
  <c r="K23" i="1"/>
  <c r="K5" i="1"/>
  <c r="F52" i="1"/>
  <c r="F38" i="1"/>
  <c r="F23" i="1"/>
  <c r="F5" i="1"/>
  <c r="F52" i="10"/>
  <c r="F38" i="10"/>
  <c r="F23" i="10"/>
  <c r="F5" i="10"/>
  <c r="K52" i="7"/>
  <c r="K38" i="7"/>
  <c r="K23" i="7"/>
  <c r="K5" i="7"/>
  <c r="E52" i="7"/>
  <c r="F52" i="7"/>
  <c r="F38" i="7"/>
  <c r="F23" i="7"/>
  <c r="F5" i="7"/>
  <c r="K52" i="6"/>
  <c r="K38" i="6"/>
  <c r="K23" i="6"/>
  <c r="K5" i="6"/>
  <c r="F52" i="6"/>
  <c r="F38" i="6"/>
  <c r="F23" i="6"/>
  <c r="F5" i="6"/>
  <c r="G38" i="12" l="1"/>
  <c r="H9" i="12"/>
  <c r="G9" i="12"/>
  <c r="F9" i="12"/>
  <c r="E9" i="12"/>
  <c r="D9" i="12"/>
  <c r="I9" i="12"/>
  <c r="G17" i="12"/>
  <c r="F17" i="12"/>
  <c r="E17" i="12"/>
  <c r="D17" i="12"/>
  <c r="I17" i="12"/>
  <c r="I65" i="12"/>
  <c r="H65" i="12"/>
  <c r="D63" i="12"/>
  <c r="E14" i="12"/>
  <c r="G18" i="12"/>
  <c r="F18" i="12"/>
  <c r="E18" i="12"/>
  <c r="D18" i="12"/>
  <c r="I18" i="12"/>
  <c r="H18" i="12"/>
  <c r="G26" i="12"/>
  <c r="F26" i="12"/>
  <c r="E26" i="12"/>
  <c r="D26" i="12"/>
  <c r="I26" i="12"/>
  <c r="G34" i="12"/>
  <c r="F34" i="12"/>
  <c r="E34" i="12"/>
  <c r="D34" i="12"/>
  <c r="I34" i="12"/>
  <c r="G42" i="12"/>
  <c r="F42" i="12"/>
  <c r="E42" i="12"/>
  <c r="D42" i="12"/>
  <c r="I42" i="12"/>
  <c r="I58" i="12"/>
  <c r="H58" i="12"/>
  <c r="I66" i="12"/>
  <c r="H66" i="12"/>
  <c r="D30" i="12"/>
  <c r="D40" i="12"/>
  <c r="E15" i="12"/>
  <c r="E38" i="12"/>
  <c r="E49" i="12"/>
  <c r="E62" i="12"/>
  <c r="F23" i="12"/>
  <c r="F47" i="12"/>
  <c r="F58" i="12"/>
  <c r="G32" i="12"/>
  <c r="G55" i="12"/>
  <c r="G66" i="12"/>
  <c r="I41" i="12"/>
  <c r="I19" i="12"/>
  <c r="H19" i="12"/>
  <c r="I27" i="12"/>
  <c r="H27" i="12"/>
  <c r="H35" i="12"/>
  <c r="G35" i="12"/>
  <c r="F35" i="12"/>
  <c r="E35" i="12"/>
  <c r="D35" i="12"/>
  <c r="I35" i="12"/>
  <c r="H51" i="12"/>
  <c r="G51" i="12"/>
  <c r="F51" i="12"/>
  <c r="E51" i="12"/>
  <c r="D51" i="12"/>
  <c r="I51" i="12"/>
  <c r="D31" i="12"/>
  <c r="D41" i="12"/>
  <c r="D54" i="12"/>
  <c r="D65" i="12"/>
  <c r="E16" i="12"/>
  <c r="E39" i="12"/>
  <c r="E50" i="12"/>
  <c r="E63" i="12"/>
  <c r="F14" i="12"/>
  <c r="F24" i="12"/>
  <c r="F48" i="12"/>
  <c r="F59" i="12"/>
  <c r="G22" i="12"/>
  <c r="G33" i="12"/>
  <c r="G46" i="12"/>
  <c r="G56" i="12"/>
  <c r="G67" i="12"/>
  <c r="H42" i="12"/>
  <c r="I16" i="12"/>
  <c r="I46" i="12"/>
  <c r="D11" i="12"/>
  <c r="D32" i="12"/>
  <c r="D55" i="12"/>
  <c r="D66" i="12"/>
  <c r="E19" i="12"/>
  <c r="E30" i="12"/>
  <c r="E64" i="12"/>
  <c r="F15" i="12"/>
  <c r="F27" i="12"/>
  <c r="F38" i="12"/>
  <c r="F49" i="12"/>
  <c r="F62" i="12"/>
  <c r="G23" i="12"/>
  <c r="G58" i="12"/>
  <c r="H11" i="12"/>
  <c r="H23" i="12"/>
  <c r="I50" i="12"/>
  <c r="D22" i="12"/>
  <c r="D33" i="12"/>
  <c r="D46" i="12"/>
  <c r="E31" i="12"/>
  <c r="E41" i="12"/>
  <c r="E54" i="12"/>
  <c r="E65" i="12"/>
  <c r="F16" i="12"/>
  <c r="F39" i="12"/>
  <c r="F50" i="12"/>
  <c r="F63" i="12"/>
  <c r="G14" i="12"/>
  <c r="G48" i="12"/>
  <c r="H63" i="12"/>
  <c r="I54" i="12"/>
  <c r="H47" i="12"/>
  <c r="I47" i="12"/>
  <c r="D14" i="12"/>
  <c r="E33" i="12"/>
  <c r="E46" i="12"/>
  <c r="F31" i="12"/>
  <c r="F41" i="12"/>
  <c r="F54" i="12"/>
  <c r="F65" i="12"/>
  <c r="G39" i="12"/>
  <c r="G50" i="12"/>
  <c r="G63" i="12"/>
  <c r="H14" i="12"/>
  <c r="H31" i="12"/>
  <c r="I22" i="12"/>
  <c r="H22" i="12"/>
  <c r="G62" i="12"/>
  <c r="H8" i="12"/>
  <c r="G8" i="12"/>
  <c r="F8" i="12"/>
  <c r="E8" i="12"/>
  <c r="D8" i="12"/>
  <c r="I40" i="12"/>
  <c r="H40" i="12"/>
  <c r="I56" i="12"/>
  <c r="H56" i="12"/>
  <c r="D15" i="12"/>
  <c r="D38" i="12"/>
  <c r="D49" i="12"/>
  <c r="E23" i="12"/>
  <c r="E47" i="12"/>
  <c r="E58" i="12"/>
  <c r="F32" i="12"/>
  <c r="F55" i="12"/>
  <c r="F66" i="12"/>
  <c r="G30" i="12"/>
  <c r="G40" i="12"/>
  <c r="G64" i="12"/>
  <c r="H15" i="12"/>
  <c r="H32" i="12"/>
  <c r="H54" i="12"/>
  <c r="I8" i="12"/>
  <c r="I33" i="12"/>
  <c r="I62" i="12"/>
  <c r="H62" i="12"/>
  <c r="F30" i="12"/>
  <c r="G25" i="12"/>
  <c r="F25" i="12"/>
  <c r="E25" i="12"/>
  <c r="D25" i="12"/>
  <c r="I25" i="12"/>
  <c r="D39" i="12"/>
  <c r="F22" i="12"/>
  <c r="F33" i="12"/>
  <c r="G31" i="12"/>
  <c r="G41" i="12"/>
  <c r="G65" i="12"/>
  <c r="H17" i="12"/>
  <c r="H55" i="12"/>
  <c r="D60" i="12"/>
  <c r="E60" i="12"/>
  <c r="F60" i="12"/>
  <c r="I44" i="12"/>
  <c r="I52" i="12"/>
  <c r="D44" i="12"/>
  <c r="D52" i="12"/>
  <c r="D61" i="12"/>
  <c r="E44" i="12"/>
  <c r="E52" i="12"/>
  <c r="E61" i="12"/>
  <c r="F44" i="12"/>
  <c r="F52" i="12"/>
  <c r="F61" i="12"/>
  <c r="G52" i="12"/>
  <c r="F4" i="4"/>
  <c r="F6" i="4" s="1"/>
  <c r="F4" i="5"/>
  <c r="F39" i="5" s="1"/>
  <c r="K4" i="1"/>
  <c r="K39" i="1" s="1"/>
  <c r="F4" i="1"/>
  <c r="F6" i="1" s="1"/>
  <c r="F4" i="10"/>
  <c r="F6" i="10" s="1"/>
  <c r="K4" i="7"/>
  <c r="K6" i="7" s="1"/>
  <c r="F4" i="7"/>
  <c r="F6" i="7" s="1"/>
  <c r="K4" i="6"/>
  <c r="K6" i="6" s="1"/>
  <c r="F4" i="6"/>
  <c r="F6" i="6" s="1"/>
  <c r="J52" i="6"/>
  <c r="J53" i="6" s="1"/>
  <c r="J38" i="6"/>
  <c r="J23" i="6"/>
  <c r="J4" i="6"/>
  <c r="J5" i="6"/>
  <c r="J6" i="6" s="1"/>
  <c r="F53" i="4" l="1"/>
  <c r="F24" i="4"/>
  <c r="F39" i="4"/>
  <c r="F6" i="5"/>
  <c r="F53" i="5"/>
  <c r="F24" i="5"/>
  <c r="K6" i="1"/>
  <c r="K53" i="1"/>
  <c r="K24" i="1"/>
  <c r="F53" i="1"/>
  <c r="F24" i="1"/>
  <c r="F39" i="1"/>
  <c r="F24" i="10"/>
  <c r="F39" i="10"/>
  <c r="F53" i="10"/>
  <c r="K53" i="7"/>
  <c r="K24" i="7"/>
  <c r="K39" i="7"/>
  <c r="F39" i="7"/>
  <c r="F24" i="7"/>
  <c r="F53" i="7"/>
  <c r="K53" i="6"/>
  <c r="K24" i="6"/>
  <c r="K39" i="6"/>
  <c r="F53" i="6"/>
  <c r="F24" i="6"/>
  <c r="F39" i="6"/>
  <c r="J39" i="6"/>
  <c r="J24" i="6"/>
  <c r="E53" i="5" l="1"/>
  <c r="E39" i="5"/>
  <c r="E24" i="5"/>
  <c r="E6" i="5"/>
  <c r="E4" i="5"/>
  <c r="E5" i="5"/>
  <c r="E23" i="5"/>
  <c r="E38" i="5"/>
  <c r="E52" i="5"/>
  <c r="E2" i="11"/>
  <c r="E50" i="11"/>
  <c r="E36" i="11"/>
  <c r="E21" i="11"/>
  <c r="E3" i="11"/>
  <c r="E61" i="11"/>
  <c r="E60" i="11"/>
  <c r="E59" i="11"/>
  <c r="E58" i="11"/>
  <c r="E57" i="11"/>
  <c r="E56" i="11"/>
  <c r="E55" i="11"/>
  <c r="E54" i="11"/>
  <c r="E53" i="11"/>
  <c r="E52" i="11"/>
  <c r="E49" i="11"/>
  <c r="E48" i="11"/>
  <c r="E47" i="11"/>
  <c r="E46" i="11"/>
  <c r="E45" i="11"/>
  <c r="E44" i="11"/>
  <c r="E43" i="11"/>
  <c r="E42" i="11"/>
  <c r="E41" i="11"/>
  <c r="E40" i="11"/>
  <c r="E39" i="11"/>
  <c r="E38" i="11"/>
  <c r="E35" i="11"/>
  <c r="E34" i="11"/>
  <c r="E33" i="11"/>
  <c r="E32" i="11"/>
  <c r="E31" i="11"/>
  <c r="E30" i="11"/>
  <c r="E29" i="11"/>
  <c r="E28" i="11"/>
  <c r="E27" i="11"/>
  <c r="E26" i="11"/>
  <c r="E25" i="11"/>
  <c r="E24" i="11"/>
  <c r="E23" i="11"/>
  <c r="E20" i="11"/>
  <c r="E19" i="11"/>
  <c r="E18" i="11"/>
  <c r="E17" i="11"/>
  <c r="E16" i="11"/>
  <c r="E15" i="11"/>
  <c r="E14" i="11"/>
  <c r="E13" i="11"/>
  <c r="E12" i="11"/>
  <c r="E11" i="11"/>
  <c r="E10" i="11"/>
  <c r="E9" i="11"/>
  <c r="E8" i="11"/>
  <c r="E7" i="11"/>
  <c r="E6" i="11"/>
  <c r="E5" i="11"/>
  <c r="E4" i="4"/>
  <c r="E6" i="4"/>
  <c r="E24" i="4"/>
  <c r="E39" i="4"/>
  <c r="E38" i="4"/>
  <c r="E53" i="4"/>
  <c r="E52" i="4"/>
  <c r="E23" i="4"/>
  <c r="E5" i="4"/>
  <c r="E53" i="1"/>
  <c r="E39" i="1"/>
  <c r="E24" i="1"/>
  <c r="E6" i="1"/>
  <c r="E4" i="1"/>
  <c r="J53" i="1"/>
  <c r="J39" i="1"/>
  <c r="J24" i="1"/>
  <c r="J6" i="1"/>
  <c r="J4" i="1"/>
  <c r="J5" i="1"/>
  <c r="J23" i="1"/>
  <c r="J38" i="1"/>
  <c r="J52" i="1"/>
  <c r="E5" i="1"/>
  <c r="E23" i="1"/>
  <c r="E38" i="1"/>
  <c r="E52" i="1"/>
  <c r="E53" i="10"/>
  <c r="E39" i="10"/>
  <c r="E38" i="10"/>
  <c r="E4" i="10"/>
  <c r="E24" i="10"/>
  <c r="E6" i="10"/>
  <c r="E23" i="10"/>
  <c r="E5" i="10"/>
  <c r="E52" i="10"/>
  <c r="E53" i="6"/>
  <c r="E39" i="6"/>
  <c r="E24" i="6"/>
  <c r="E6" i="6"/>
  <c r="E4" i="6"/>
  <c r="E23" i="6"/>
  <c r="E38" i="6"/>
  <c r="E52" i="6"/>
  <c r="E5" i="6"/>
  <c r="E4" i="7"/>
  <c r="E53" i="7" s="1"/>
  <c r="E38" i="7"/>
  <c r="E23" i="7"/>
  <c r="E5" i="7"/>
  <c r="J53" i="7"/>
  <c r="J39" i="7"/>
  <c r="J24" i="7"/>
  <c r="J6" i="7"/>
  <c r="J52" i="7"/>
  <c r="J38" i="7"/>
  <c r="J23" i="7"/>
  <c r="J5" i="7"/>
  <c r="J4" i="7"/>
  <c r="E24" i="7" l="1"/>
  <c r="E6" i="7"/>
  <c r="E39" i="7"/>
  <c r="D2" i="11"/>
  <c r="D3" i="11"/>
  <c r="D5" i="11"/>
  <c r="D6" i="11"/>
  <c r="D7" i="11"/>
  <c r="D8" i="11"/>
  <c r="D9" i="11"/>
  <c r="D10" i="11"/>
  <c r="D11" i="11"/>
  <c r="D12" i="11"/>
  <c r="D13" i="11"/>
  <c r="D14" i="11"/>
  <c r="D15" i="11"/>
  <c r="D16" i="11"/>
  <c r="D17" i="11"/>
  <c r="D18" i="11"/>
  <c r="D19" i="11"/>
  <c r="D20" i="11"/>
  <c r="D21" i="11"/>
  <c r="D23" i="11"/>
  <c r="D24" i="11"/>
  <c r="D25" i="11"/>
  <c r="D26" i="11"/>
  <c r="D27" i="11"/>
  <c r="D28" i="11"/>
  <c r="D29" i="11"/>
  <c r="D30" i="11"/>
  <c r="D31" i="11"/>
  <c r="D32" i="11"/>
  <c r="D33" i="11"/>
  <c r="D34" i="11"/>
  <c r="D35" i="11"/>
  <c r="D36" i="11"/>
  <c r="D38" i="11"/>
  <c r="D39" i="11"/>
  <c r="D40" i="11"/>
  <c r="D41" i="11"/>
  <c r="D42" i="11"/>
  <c r="D43" i="11"/>
  <c r="D44" i="11"/>
  <c r="D45" i="11"/>
  <c r="D46" i="11"/>
  <c r="D47" i="11"/>
  <c r="D48" i="11"/>
  <c r="D49" i="11"/>
  <c r="D50" i="11"/>
  <c r="D52" i="11"/>
  <c r="D53" i="11"/>
  <c r="D54" i="11"/>
  <c r="D55" i="11"/>
  <c r="D56" i="11"/>
  <c r="D57" i="11"/>
  <c r="D58" i="11"/>
  <c r="D59" i="11"/>
  <c r="D60" i="11"/>
  <c r="D61" i="11"/>
  <c r="D52" i="6"/>
  <c r="D38" i="6"/>
  <c r="D23" i="6"/>
  <c r="D5" i="6"/>
  <c r="I52" i="6"/>
  <c r="I38" i="6"/>
  <c r="I23" i="6"/>
  <c r="I5" i="6"/>
  <c r="D23" i="7"/>
  <c r="I52" i="7"/>
  <c r="I38" i="7"/>
  <c r="I23" i="7"/>
  <c r="I5" i="7"/>
  <c r="D52" i="7"/>
  <c r="D38" i="7"/>
  <c r="D5" i="7"/>
  <c r="D52" i="10"/>
  <c r="D38" i="10"/>
  <c r="D23" i="10"/>
  <c r="D5" i="10"/>
  <c r="I52" i="1"/>
  <c r="I38" i="1"/>
  <c r="I23" i="1"/>
  <c r="I5" i="1"/>
  <c r="D52" i="1"/>
  <c r="D38" i="1"/>
  <c r="D23" i="1"/>
  <c r="D5" i="1"/>
  <c r="D52" i="5"/>
  <c r="D38" i="5"/>
  <c r="D23" i="5"/>
  <c r="D5" i="5"/>
  <c r="D52" i="4"/>
  <c r="D38" i="4"/>
  <c r="D23" i="4"/>
  <c r="D5" i="4"/>
  <c r="D4" i="6" l="1"/>
  <c r="I4" i="6"/>
  <c r="I4" i="7"/>
  <c r="D4" i="7"/>
  <c r="D39" i="7" s="1"/>
  <c r="D4" i="10"/>
  <c r="D39" i="10" s="1"/>
  <c r="I4" i="1"/>
  <c r="I39" i="1" s="1"/>
  <c r="D4" i="1"/>
  <c r="D39" i="1" s="1"/>
  <c r="D4" i="5"/>
  <c r="D53" i="5" s="1"/>
  <c r="D6" i="5"/>
  <c r="D4" i="4"/>
  <c r="D24" i="4" s="1"/>
  <c r="H52" i="6"/>
  <c r="H38" i="6"/>
  <c r="H23" i="6"/>
  <c r="H5" i="6"/>
  <c r="C52" i="6"/>
  <c r="C38" i="6"/>
  <c r="C23" i="6"/>
  <c r="C5" i="6"/>
  <c r="H52" i="7"/>
  <c r="H38" i="7"/>
  <c r="H23" i="7"/>
  <c r="H5" i="7"/>
  <c r="C52" i="7"/>
  <c r="C38" i="7"/>
  <c r="C23" i="7"/>
  <c r="C5" i="7"/>
  <c r="C5" i="11"/>
  <c r="C6" i="11"/>
  <c r="C7" i="11"/>
  <c r="C8" i="11"/>
  <c r="C9" i="11"/>
  <c r="C10" i="11"/>
  <c r="C11" i="11"/>
  <c r="C12" i="11"/>
  <c r="C13" i="11"/>
  <c r="C14" i="11"/>
  <c r="C15" i="11"/>
  <c r="C16" i="11"/>
  <c r="C17" i="11"/>
  <c r="C18" i="11"/>
  <c r="C19" i="11"/>
  <c r="C20" i="11"/>
  <c r="C23" i="11"/>
  <c r="C24" i="11"/>
  <c r="C25" i="11"/>
  <c r="C26" i="11"/>
  <c r="C27" i="11"/>
  <c r="C28" i="11"/>
  <c r="C29" i="11"/>
  <c r="C30" i="11"/>
  <c r="C31" i="11"/>
  <c r="C32" i="11"/>
  <c r="C33" i="11"/>
  <c r="C34" i="11"/>
  <c r="C35" i="11"/>
  <c r="C38" i="11"/>
  <c r="C39" i="11"/>
  <c r="C40" i="11"/>
  <c r="C41" i="11"/>
  <c r="C42" i="11"/>
  <c r="C43" i="11"/>
  <c r="C44" i="11"/>
  <c r="C45" i="11"/>
  <c r="C46" i="11"/>
  <c r="C47" i="11"/>
  <c r="C48" i="11"/>
  <c r="C49" i="11"/>
  <c r="C52" i="11"/>
  <c r="C53" i="11"/>
  <c r="C54" i="11"/>
  <c r="C55" i="11"/>
  <c r="C56" i="11"/>
  <c r="C57" i="11"/>
  <c r="C58" i="11"/>
  <c r="C59" i="11"/>
  <c r="C60" i="11"/>
  <c r="C61" i="11"/>
  <c r="B5" i="11"/>
  <c r="B6" i="11"/>
  <c r="B7" i="11"/>
  <c r="B8" i="11"/>
  <c r="B9" i="11"/>
  <c r="B10" i="11"/>
  <c r="B11" i="11"/>
  <c r="B12" i="11"/>
  <c r="B13" i="11"/>
  <c r="B14" i="11"/>
  <c r="B15" i="11"/>
  <c r="B16" i="11"/>
  <c r="B17" i="11"/>
  <c r="B18" i="11"/>
  <c r="B19" i="11"/>
  <c r="B20" i="11"/>
  <c r="B23" i="11"/>
  <c r="B24" i="11"/>
  <c r="B25" i="11"/>
  <c r="B26" i="11"/>
  <c r="B27" i="11"/>
  <c r="B28" i="11"/>
  <c r="B29" i="11"/>
  <c r="B30" i="11"/>
  <c r="B31" i="11"/>
  <c r="B32" i="11"/>
  <c r="B33" i="11"/>
  <c r="B34" i="11"/>
  <c r="B35" i="11"/>
  <c r="B38" i="11"/>
  <c r="B39" i="11"/>
  <c r="B40" i="11"/>
  <c r="B41" i="11"/>
  <c r="B42" i="11"/>
  <c r="B43" i="11"/>
  <c r="B44" i="11"/>
  <c r="B45" i="11"/>
  <c r="B46" i="11"/>
  <c r="B47" i="11"/>
  <c r="B48" i="11"/>
  <c r="B49" i="11"/>
  <c r="B52" i="11"/>
  <c r="B53" i="11"/>
  <c r="B54" i="11"/>
  <c r="B55" i="11"/>
  <c r="B56" i="11"/>
  <c r="B57" i="11"/>
  <c r="B58" i="11"/>
  <c r="B59" i="11"/>
  <c r="B60" i="11"/>
  <c r="B61" i="11"/>
  <c r="C52" i="10"/>
  <c r="C38" i="10"/>
  <c r="C23" i="10"/>
  <c r="C5" i="10"/>
  <c r="H52" i="1"/>
  <c r="C50" i="11" s="1"/>
  <c r="H38" i="1"/>
  <c r="C36" i="11" s="1"/>
  <c r="H23" i="1"/>
  <c r="C21" i="11" s="1"/>
  <c r="H5" i="1"/>
  <c r="H4" i="1" s="1"/>
  <c r="H53" i="1" s="1"/>
  <c r="C52" i="1"/>
  <c r="C38" i="1"/>
  <c r="C23" i="1"/>
  <c r="C5" i="1"/>
  <c r="C52" i="5"/>
  <c r="C38" i="5"/>
  <c r="C23" i="5"/>
  <c r="C5" i="5"/>
  <c r="C52" i="4"/>
  <c r="C38" i="4"/>
  <c r="C23" i="4"/>
  <c r="C5" i="4"/>
  <c r="D39" i="6" l="1"/>
  <c r="D53" i="6"/>
  <c r="D6" i="6"/>
  <c r="D24" i="6"/>
  <c r="I39" i="6"/>
  <c r="I53" i="6"/>
  <c r="I6" i="6"/>
  <c r="I24" i="6"/>
  <c r="D53" i="7"/>
  <c r="I39" i="7"/>
  <c r="I53" i="7"/>
  <c r="I6" i="7"/>
  <c r="I24" i="7"/>
  <c r="D6" i="7"/>
  <c r="D24" i="7"/>
  <c r="D53" i="10"/>
  <c r="D6" i="10"/>
  <c r="D24" i="10"/>
  <c r="I53" i="1"/>
  <c r="I6" i="1"/>
  <c r="I24" i="1"/>
  <c r="D53" i="1"/>
  <c r="D6" i="1"/>
  <c r="D24" i="1"/>
  <c r="D24" i="5"/>
  <c r="D39" i="5"/>
  <c r="D53" i="4"/>
  <c r="D6" i="4"/>
  <c r="D39" i="4"/>
  <c r="C3" i="11"/>
  <c r="H4" i="7"/>
  <c r="H39" i="7"/>
  <c r="H4" i="6"/>
  <c r="H24" i="6" s="1"/>
  <c r="C4" i="6"/>
  <c r="C24" i="6" s="1"/>
  <c r="C4" i="7"/>
  <c r="C6" i="7" s="1"/>
  <c r="C4" i="10"/>
  <c r="C39" i="10" s="1"/>
  <c r="H24" i="1"/>
  <c r="H39" i="1"/>
  <c r="H6" i="1"/>
  <c r="C4" i="1"/>
  <c r="C53" i="1" s="1"/>
  <c r="C4" i="5"/>
  <c r="C39" i="5" s="1"/>
  <c r="C24" i="5"/>
  <c r="C6" i="5"/>
  <c r="C4" i="4"/>
  <c r="C6" i="4"/>
  <c r="B5" i="4"/>
  <c r="C53" i="4" l="1"/>
  <c r="H53" i="7"/>
  <c r="C2" i="11"/>
  <c r="H6" i="7"/>
  <c r="C6" i="1"/>
  <c r="H39" i="6"/>
  <c r="H24" i="7"/>
  <c r="H6" i="6"/>
  <c r="H53" i="6"/>
  <c r="C6" i="6"/>
  <c r="C39" i="6"/>
  <c r="C53" i="6"/>
  <c r="C39" i="7"/>
  <c r="C24" i="7"/>
  <c r="C53" i="7"/>
  <c r="C6" i="10"/>
  <c r="C24" i="10"/>
  <c r="C53" i="10"/>
  <c r="C39" i="1"/>
  <c r="C24" i="1"/>
  <c r="C53" i="5"/>
  <c r="C24" i="4"/>
  <c r="C39" i="4"/>
  <c r="B52" i="4"/>
  <c r="B38" i="4"/>
  <c r="B23" i="4"/>
  <c r="B52" i="5"/>
  <c r="B38" i="5"/>
  <c r="B23" i="5"/>
  <c r="B5" i="5"/>
  <c r="G52" i="6"/>
  <c r="B52" i="6"/>
  <c r="G38" i="6"/>
  <c r="B38" i="6"/>
  <c r="G23" i="6"/>
  <c r="B23" i="6"/>
  <c r="G5" i="6"/>
  <c r="B5" i="6"/>
  <c r="B4" i="4" l="1"/>
  <c r="B6" i="4" s="1"/>
  <c r="B4" i="5"/>
  <c r="B6" i="5" s="1"/>
  <c r="G4" i="6"/>
  <c r="G6" i="6" s="1"/>
  <c r="G24" i="6"/>
  <c r="G39" i="6"/>
  <c r="G53" i="6"/>
  <c r="B4" i="6"/>
  <c r="B24" i="6" s="1"/>
  <c r="B53" i="4" l="1"/>
  <c r="B39" i="5"/>
  <c r="B24" i="5"/>
  <c r="B24" i="4"/>
  <c r="B39" i="4"/>
  <c r="B53" i="5"/>
  <c r="B39" i="6"/>
  <c r="B6" i="6"/>
  <c r="B53" i="6"/>
  <c r="G52" i="7" l="1"/>
  <c r="B52" i="7"/>
  <c r="G38" i="7"/>
  <c r="B38" i="7"/>
  <c r="G23" i="7"/>
  <c r="B23" i="7"/>
  <c r="G5" i="7"/>
  <c r="B5" i="7"/>
  <c r="B52" i="10"/>
  <c r="B38" i="10"/>
  <c r="B23" i="10"/>
  <c r="B5" i="10"/>
  <c r="G52" i="1"/>
  <c r="B50" i="11" s="1"/>
  <c r="B52" i="1"/>
  <c r="G38" i="1"/>
  <c r="B36" i="11" s="1"/>
  <c r="B38" i="1"/>
  <c r="G23" i="1"/>
  <c r="B21" i="11" s="1"/>
  <c r="B23" i="1"/>
  <c r="G5" i="1"/>
  <c r="B3" i="11" s="1"/>
  <c r="B5" i="1"/>
  <c r="G4" i="7" l="1"/>
  <c r="G53" i="7" s="1"/>
  <c r="G4" i="1"/>
  <c r="B2" i="11" s="1"/>
  <c r="B4" i="1"/>
  <c r="B53" i="1" s="1"/>
  <c r="B4" i="7"/>
  <c r="B4" i="10"/>
  <c r="B24" i="10" s="1"/>
  <c r="G6" i="7"/>
  <c r="G53" i="1"/>
  <c r="G39" i="1"/>
  <c r="G24" i="7" l="1"/>
  <c r="B6" i="1"/>
  <c r="G39" i="7"/>
  <c r="G6" i="1"/>
  <c r="B24" i="1"/>
  <c r="G24" i="1"/>
  <c r="B53" i="7"/>
  <c r="B39" i="7"/>
  <c r="B24" i="7"/>
  <c r="B6" i="7"/>
  <c r="B39" i="10"/>
  <c r="B6" i="10"/>
  <c r="B53" i="10"/>
  <c r="B39" i="1"/>
</calcChain>
</file>

<file path=xl/comments1.xml><?xml version="1.0" encoding="utf-8"?>
<comments xmlns="http://schemas.openxmlformats.org/spreadsheetml/2006/main">
  <authors>
    <author>Lisa Cowan</author>
  </authors>
  <commentList>
    <comment ref="H34" authorId="0">
      <text>
        <r>
          <rPr>
            <b/>
            <sz val="9"/>
            <color indexed="81"/>
            <rFont val="Tahoma"/>
            <family val="2"/>
          </rPr>
          <t>Lisa Cowan:</t>
        </r>
        <r>
          <rPr>
            <sz val="9"/>
            <color indexed="81"/>
            <rFont val="Tahoma"/>
            <family val="2"/>
          </rPr>
          <t xml:space="preserve">
Formula manually adjusted</t>
        </r>
      </text>
    </comment>
  </commentList>
</comments>
</file>

<file path=xl/comments2.xml><?xml version="1.0" encoding="utf-8"?>
<comments xmlns="http://schemas.openxmlformats.org/spreadsheetml/2006/main">
  <authors>
    <author>mperry</author>
  </authors>
  <commentList>
    <comment ref="D3" authorId="0">
      <text>
        <r>
          <rPr>
            <b/>
            <sz val="8"/>
            <color indexed="81"/>
            <rFont val="Tahoma"/>
            <family val="2"/>
          </rPr>
          <t>Excludes online-only institutions identified in 2010-11.</t>
        </r>
      </text>
    </comment>
    <comment ref="A66" authorId="0">
      <text>
        <r>
          <rPr>
            <b/>
            <sz val="8"/>
            <color indexed="81"/>
            <rFont val="Tahoma"/>
            <family val="2"/>
          </rPr>
          <t>mperry:</t>
        </r>
        <r>
          <rPr>
            <sz val="8"/>
            <color indexed="81"/>
            <rFont val="Tahoma"/>
            <family val="2"/>
          </rPr>
          <t xml:space="preserve">
Removed "--" and just left blank b/c formulas weren't calculating correctly. 5/11/11</t>
        </r>
      </text>
    </comment>
  </commentList>
</comments>
</file>

<file path=xl/comments3.xml><?xml version="1.0" encoding="utf-8"?>
<comments xmlns="http://schemas.openxmlformats.org/spreadsheetml/2006/main">
  <authors>
    <author>mperry</author>
  </authors>
  <commentList>
    <comment ref="D3" authorId="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authors>
    <author>mperry</author>
  </authors>
  <commentList>
    <comment ref="D3" authorId="0">
      <text>
        <r>
          <rPr>
            <b/>
            <sz val="8"/>
            <color indexed="81"/>
            <rFont val="Tahoma"/>
            <family val="2"/>
          </rPr>
          <t>Excludes online-only institutions identified in 2010-11.</t>
        </r>
      </text>
    </comment>
    <comment ref="I3" authorId="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authors>
    <author>mperry</author>
  </authors>
  <commentList>
    <comment ref="D3" authorId="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authors>
    <author>mperry</author>
  </authors>
  <commentList>
    <comment ref="D3" authorId="0">
      <text>
        <r>
          <rPr>
            <b/>
            <sz val="8"/>
            <color indexed="81"/>
            <rFont val="Tahoma"/>
            <family val="2"/>
          </rPr>
          <t>Excludes online-only institutions identified in 2010-11.</t>
        </r>
      </text>
    </comment>
    <comment ref="I3" authorId="0">
      <text>
        <r>
          <rPr>
            <b/>
            <sz val="8"/>
            <color indexed="81"/>
            <rFont val="Tahoma"/>
            <family val="2"/>
          </rPr>
          <t>Excludes online-only institutions identified in 2010-11.</t>
        </r>
      </text>
    </comment>
  </commentList>
</comments>
</file>

<file path=xl/comments7.xml><?xml version="1.0" encoding="utf-8"?>
<comments xmlns="http://schemas.openxmlformats.org/spreadsheetml/2006/main">
  <authors>
    <author>mperry</author>
  </authors>
  <commentList>
    <comment ref="D3" authorId="0">
      <text>
        <r>
          <rPr>
            <b/>
            <sz val="8"/>
            <color indexed="81"/>
            <rFont val="Tahoma"/>
            <family val="2"/>
          </rPr>
          <t>Excludes online-only institutions identified in 2010-11.</t>
        </r>
      </text>
    </comment>
    <comment ref="I3" authorId="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<sst xmlns="http://schemas.openxmlformats.org/spreadsheetml/2006/main" count="987" uniqueCount="140">
  <si>
    <t>Men</t>
  </si>
  <si>
    <t>Women</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</si>
  <si>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</si>
  <si>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</si>
  <si>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</si>
  <si>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</si>
  <si>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</si>
  <si>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</si>
  <si>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</si>
  <si>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</si>
  <si>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</si>
  <si>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</si>
  <si>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</si>
  <si>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</si>
  <si>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</si>
  <si>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</si>
  <si>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</si>
  <si>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Education</t>
  </si>
  <si>
    <t>Total</t>
  </si>
  <si>
    <t>Delaware</t>
  </si>
  <si>
    <t>SREB states</t>
  </si>
  <si>
    <t>Washington</t>
  </si>
  <si>
    <t>SOURCE:</t>
  </si>
  <si>
    <t>All Race/Ethnic Groups</t>
  </si>
  <si>
    <t>Percent of Total</t>
  </si>
  <si>
    <t>Foreign Students</t>
  </si>
  <si>
    <t>Public Colleges</t>
  </si>
  <si>
    <t>Alaska</t>
  </si>
  <si>
    <t>Arizona</t>
  </si>
  <si>
    <t>California</t>
  </si>
  <si>
    <t>Colorado</t>
  </si>
  <si>
    <t>Connecticut</t>
  </si>
  <si>
    <t>District of Columbia</t>
  </si>
  <si>
    <t>Hawaii</t>
  </si>
  <si>
    <t>Iowa</t>
  </si>
  <si>
    <t>Idaho</t>
  </si>
  <si>
    <t>Illinois</t>
  </si>
  <si>
    <t>Indiana</t>
  </si>
  <si>
    <t>Kansas</t>
  </si>
  <si>
    <t>Massachusetts</t>
  </si>
  <si>
    <t>Maine</t>
  </si>
  <si>
    <t>Michigan</t>
  </si>
  <si>
    <t>Minnesota</t>
  </si>
  <si>
    <t>Missouri</t>
  </si>
  <si>
    <t>Montana</t>
  </si>
  <si>
    <t>North Dakota</t>
  </si>
  <si>
    <t>Nebraska</t>
  </si>
  <si>
    <t>New Hampshire</t>
  </si>
  <si>
    <t>New Jersey</t>
  </si>
  <si>
    <t>New Mexico</t>
  </si>
  <si>
    <t>Nevada</t>
  </si>
  <si>
    <t>New York</t>
  </si>
  <si>
    <t>Ohio</t>
  </si>
  <si>
    <t>Oregon</t>
  </si>
  <si>
    <t>Pennsylvania</t>
  </si>
  <si>
    <t>Rhode Island</t>
  </si>
  <si>
    <t>South Dakota</t>
  </si>
  <si>
    <t>Utah</t>
  </si>
  <si>
    <t>Vermont</t>
  </si>
  <si>
    <t>Wisconsin</t>
  </si>
  <si>
    <t>Wyoming</t>
  </si>
  <si>
    <t xml:space="preserve"> </t>
  </si>
  <si>
    <t xml:space="preserve">SREB analysis </t>
  </si>
  <si>
    <t>of National</t>
  </si>
  <si>
    <t>Center  for</t>
  </si>
  <si>
    <t xml:space="preserve">Statistics </t>
  </si>
  <si>
    <t>(www.nces.ed.gov/ipeds).</t>
  </si>
  <si>
    <t>Women Students</t>
  </si>
  <si>
    <t xml:space="preserve">Note:  "--" indicates </t>
  </si>
  <si>
    <t xml:space="preserve">data not available </t>
  </si>
  <si>
    <t>or not applicable.</t>
  </si>
  <si>
    <t>2008-09</t>
  </si>
  <si>
    <t>50 states and D.C.</t>
  </si>
  <si>
    <t xml:space="preserve">    as a percent of U.S.</t>
  </si>
  <si>
    <t>West</t>
  </si>
  <si>
    <t>Midwest</t>
  </si>
  <si>
    <t>Northeast</t>
  </si>
  <si>
    <t>IPEDS</t>
  </si>
  <si>
    <r>
      <t>Hispanic Students</t>
    </r>
    <r>
      <rPr>
        <vertAlign val="superscript"/>
        <sz val="10"/>
        <rFont val="Arial"/>
        <family val="2"/>
      </rPr>
      <t>2</t>
    </r>
  </si>
  <si>
    <t>Percent at</t>
  </si>
  <si>
    <t xml:space="preserve">   as a percent of U.S.</t>
  </si>
  <si>
    <t>Completions</t>
  </si>
  <si>
    <t>Survey Data</t>
  </si>
  <si>
    <t>C2009</t>
  </si>
  <si>
    <t>NOTE:</t>
  </si>
  <si>
    <t>Beginning w/ 07-08 data</t>
  </si>
  <si>
    <t>institutions could report</t>
  </si>
  <si>
    <t>increases - will vary by school</t>
  </si>
  <si>
    <t>and state. We changed Theo</t>
  </si>
  <si>
    <t>reported under award levels</t>
  </si>
  <si>
    <t>10/18 (doc's) to 7(mast's)</t>
  </si>
  <si>
    <t>beginning w/ 07-08 data.</t>
  </si>
  <si>
    <t>doctorate's using new IPEDS</t>
  </si>
  <si>
    <t>award levels: Research &amp;</t>
  </si>
  <si>
    <t>Scholarship (17) &amp; Professional</t>
  </si>
  <si>
    <t>Theology (old 10) 1st Prof moves</t>
  </si>
  <si>
    <t>to Master's award level 7. Change</t>
  </si>
  <si>
    <t>mandatory beginning w/ 09-10</t>
  </si>
  <si>
    <t>data; until then Theo 1st P may</t>
  </si>
  <si>
    <t>decrease while Theo Mast's</t>
  </si>
  <si>
    <t>**FOOTNOTE ACCORDINGLY**</t>
  </si>
  <si>
    <t>Total Other Doctorate's Degrees conferred (both sexes)</t>
  </si>
  <si>
    <t>Other Doctorate's Degrees conferred in PUBLIC Institutions</t>
  </si>
  <si>
    <t>Other Doctorate's Degrees conferred, by gender</t>
  </si>
  <si>
    <t>Other Doctorate's Degrees All Races (excluding unknown and non-resident)</t>
  </si>
  <si>
    <t>Black in PBI or HBI</t>
  </si>
  <si>
    <t>Black</t>
  </si>
  <si>
    <t>Other Doctorate's Degrees Total Black &amp; and Black in PBI/HBI</t>
  </si>
  <si>
    <t>Other Doctorate's Degrees Hispanic &amp; Non-Resident</t>
  </si>
  <si>
    <t>Hispanic</t>
  </si>
  <si>
    <t>Non-Resident</t>
  </si>
  <si>
    <t xml:space="preserve">and need to be seperated </t>
  </si>
  <si>
    <t>at some point, but no later</t>
  </si>
  <si>
    <t>than 2012 when they are</t>
  </si>
  <si>
    <t>used for 5-yr % change.</t>
  </si>
  <si>
    <t xml:space="preserve">Practice (18) &amp; Other (19) Doc's, while </t>
  </si>
  <si>
    <t xml:space="preserve">In 07-08 Other Doc's (19)                                                                                                                                     </t>
  </si>
  <si>
    <t>were incorrectly included w/</t>
  </si>
  <si>
    <t>1st P (10) &amp; PP (18) Doc's,</t>
  </si>
  <si>
    <t>ERROR:</t>
  </si>
  <si>
    <t>NA</t>
  </si>
  <si>
    <r>
      <t>Black Students</t>
    </r>
    <r>
      <rPr>
        <vertAlign val="superscript"/>
        <sz val="10"/>
        <rFont val="Arial"/>
        <family val="2"/>
      </rPr>
      <t>2</t>
    </r>
  </si>
  <si>
    <r>
      <t>Other Doctoral Degrees Awarded by Public and Private Colleges and Universities</t>
    </r>
    <r>
      <rPr>
        <vertAlign val="superscript"/>
        <sz val="10"/>
        <rFont val="Arial"/>
        <family val="2"/>
      </rPr>
      <t>1</t>
    </r>
  </si>
  <si>
    <r>
      <t xml:space="preserve"> PBIs or HBIs</t>
    </r>
    <r>
      <rPr>
        <vertAlign val="superscript"/>
        <sz val="10"/>
        <color indexed="8"/>
        <rFont val="Arial"/>
        <family val="2"/>
      </rPr>
      <t>3</t>
    </r>
  </si>
  <si>
    <r>
      <t xml:space="preserve">3 </t>
    </r>
    <r>
      <rPr>
        <sz val="10"/>
        <rFont val="Arial"/>
        <family val="2"/>
      </rPr>
      <t xml:space="preserve">Predominantly black institutions (PBIs) are those in which black students account for more than 50 percent of total fall enrollment. Historically black institutions (HBIs) are those founded prior to 1964 as institutions for black students. While an institution's PBI status may change from year to year, HBI status will not. </t>
    </r>
  </si>
  <si>
    <t>2009-10</t>
  </si>
  <si>
    <t xml:space="preserve"> "NA" indicates not applicable. There was no degree of this type during the specified years.</t>
  </si>
  <si>
    <t>2010-11</t>
  </si>
  <si>
    <r>
      <t>Kentucky</t>
    </r>
    <r>
      <rPr>
        <vertAlign val="superscript"/>
        <sz val="10"/>
        <rFont val="Arial"/>
        <family val="2"/>
      </rPr>
      <t>4</t>
    </r>
  </si>
  <si>
    <r>
      <t>California</t>
    </r>
    <r>
      <rPr>
        <vertAlign val="superscript"/>
        <sz val="10"/>
        <rFont val="Arial"/>
        <family val="2"/>
      </rPr>
      <t>4</t>
    </r>
  </si>
  <si>
    <r>
      <t xml:space="preserve">4 </t>
    </r>
    <r>
      <rPr>
        <sz val="10"/>
        <color indexed="8"/>
        <rFont val="Arial"/>
        <family val="2"/>
      </rPr>
      <t>These states contain the headquarters for an online-only college or univeristy. Beginning with the 2005-06 and 2010-11 figures, students attending online-only institutions are excluded from the state counts. (See table on awards earned at online-only colleges and universities in this chapter for those counts.)</t>
    </r>
  </si>
  <si>
    <t>2011-12</t>
  </si>
  <si>
    <t>C20012</t>
  </si>
  <si>
    <t>C2012</t>
  </si>
  <si>
    <t xml:space="preserve"> June 2014</t>
  </si>
  <si>
    <t>Table 62</t>
  </si>
  <si>
    <t>2012-13</t>
  </si>
  <si>
    <t>Source: SREB analysis of National Center for Education Statistics completions surveys — www.nces.ed.gov/ipeds.</t>
  </si>
  <si>
    <r>
      <rPr>
        <sz val="10"/>
        <rFont val="Calibri"/>
        <family val="2"/>
      </rPr>
      <t>¹</t>
    </r>
    <r>
      <rPr>
        <sz val="10"/>
        <rFont val="Arial"/>
        <family val="2"/>
      </rPr>
      <t xml:space="preserve"> Figures represent degrees (in the first major) awarded by all degree-granting institutions eligible for federal Title IV student financial aid in the 50 states and the District of Columbia, excluding service schools. Beginning with the 2007-08 data, institutions had the option of using new award levels to report degrees. Beginning with the 2009-10 data, institutions were required to use the new award levels with Doctor's changing to Doctor's, Research and Scholarship; Doctor's, Professional Practice (formerly First Professional); and Doctor's, Other.</t>
    </r>
  </si>
  <si>
    <r>
      <t xml:space="preserve">2 </t>
    </r>
    <r>
      <rPr>
        <sz val="10"/>
        <color indexed="8"/>
        <rFont val="Arial"/>
        <family val="2"/>
      </rPr>
      <t xml:space="preserve">Calculated based on a total that excludes students whose race is unknown and students from foreign countries. Beginning with the 2007-08 data, institutions had the option of reporting new categories of race and ethnicity, including "two or more races". Students reported in this new category were formerly reported in one of the non-Hispanic categories. Institutions were required to use the new race and ethnicity categories beginning with the 2009-10 data.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</si>
</sst>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0.0_);\(#,##0.0\)"/>
    <numFmt numFmtId="166" formatCode="0.0"/>
  </numFmts>
  <fonts count="21" x14ac:knownFonts="1">
    <font>
      <sz val="10"/>
      <name val="Helv"/>
    </font>
    <font>
      <sz val="10"/>
      <name val="AGaramond"/>
      <family val="3"/>
    </font>
    <font>
      <sz val="10"/>
      <name val="Arial"/>
      <family val="2"/>
    </font>
    <font>
      <b/>
      <sz val="10"/>
      <name val="Arial"/>
      <family val="2"/>
    </font>
    <font>
      <b/>
      <sz val="8"/>
      <color indexed="81"/>
      <name val="Tahoma"/>
      <family val="2"/>
    </font>
    <font>
      <vertAlign val="superscript"/>
      <sz val="10"/>
      <name val="Arial"/>
      <family val="2"/>
    </font>
    <font>
      <sz val="10"/>
      <color indexed="8"/>
      <name val="Arial"/>
      <family val="2"/>
    </font>
    <font>
      <vertAlign val="superscript"/>
      <sz val="10"/>
      <color indexed="8"/>
      <name val="Arial"/>
      <family val="2"/>
    </font>
    <font>
      <sz val="8"/>
      <color indexed="81"/>
      <name val="Tahoma"/>
      <family val="2"/>
    </font>
    <font>
      <sz val="10"/>
      <color indexed="12"/>
      <name val="Helv"/>
    </font>
    <font>
      <sz val="10"/>
      <name val="Helv"/>
    </font>
    <font>
      <b/>
      <sz val="10"/>
      <color rgb="FFFF0000"/>
      <name val="Arial"/>
      <family val="2"/>
    </font>
    <font>
      <sz val="10"/>
      <color rgb="FF0000FF"/>
      <name val="Arial"/>
      <family val="2"/>
    </font>
    <font>
      <b/>
      <i/>
      <sz val="10"/>
      <color rgb="FFFF0000"/>
      <name val="Arial"/>
      <family val="2"/>
    </font>
    <font>
      <b/>
      <sz val="10"/>
      <name val="Helv"/>
    </font>
    <font>
      <b/>
      <i/>
      <sz val="10"/>
      <name val="Arial"/>
      <family val="2"/>
    </font>
    <font>
      <u/>
      <sz val="10"/>
      <name val="Helv"/>
    </font>
    <font>
      <u/>
      <sz val="10"/>
      <name val="Arial"/>
      <family val="2"/>
    </font>
    <font>
      <sz val="9"/>
      <color indexed="81"/>
      <name val="Tahoma"/>
      <family val="2"/>
    </font>
    <font>
      <b/>
      <sz val="9"/>
      <color indexed="81"/>
      <name val="Tahoma"/>
      <family val="2"/>
    </font>
    <font>
      <sz val="10"/>
      <name val="Calibri"/>
      <family val="2"/>
    </font>
  </fonts>
  <fills count="7">
    <fill>
      <patternFill patternType="none"/>
    </fill>
    <fill>
      <patternFill patternType="gray125"/>
    </fill>
    <fill>
      <patternFill patternType="solid">
        <fgColor indexed="47"/>
        <bgColor indexed="64"/>
      </patternFill>
    </fill>
    <fill>
      <patternFill patternType="solid">
        <fgColor theme="0" tint="-0.249977111117893"/>
        <bgColor indexed="64"/>
      </patternFill>
    </fill>
    <fill>
      <patternFill patternType="solid">
        <fgColor rgb="FFFFFF00"/>
        <bgColor indexed="64"/>
      </patternFill>
    </fill>
    <fill>
      <patternFill patternType="solid">
        <fgColor rgb="FFFF99CC"/>
        <bgColor indexed="64"/>
      </patternFill>
    </fill>
    <fill>
      <patternFill patternType="solid">
        <fgColor rgb="FF92D050"/>
        <bgColor indexed="64"/>
      </patternFill>
    </fill>
  </fills>
  <borders count="30">
    <border>
      <left/>
      <right/>
      <top/>
      <bottom/>
      <diagonal/>
    </border>
    <border>
      <left/>
      <right/>
      <top/>
      <bottom style="thin">
        <color indexed="8"/>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thin">
        <color indexed="8"/>
      </top>
      <bottom/>
      <diagonal/>
    </border>
    <border>
      <left/>
      <right style="thin">
        <color indexed="64"/>
      </right>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right style="thin">
        <color indexed="64"/>
      </right>
      <top style="thin">
        <color indexed="64"/>
      </top>
      <bottom/>
      <diagonal/>
    </border>
    <border>
      <left/>
      <right style="thin">
        <color indexed="64"/>
      </right>
      <top style="thin">
        <color indexed="8"/>
      </top>
      <bottom style="thin">
        <color indexed="8"/>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8"/>
      </bottom>
      <diagonal/>
    </border>
    <border>
      <left/>
      <right style="thin">
        <color indexed="64"/>
      </right>
      <top style="thin">
        <color indexed="8"/>
      </top>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auto="1"/>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8"/>
      </left>
      <right/>
      <top/>
      <bottom style="thin">
        <color indexed="64"/>
      </bottom>
      <diagonal/>
    </border>
  </borders>
  <cellStyleXfs count="4">
    <xf numFmtId="37" fontId="0" fillId="0" borderId="0"/>
    <xf numFmtId="0" fontId="10" fillId="0" borderId="0">
      <alignment horizontal="left" wrapText="1"/>
    </xf>
    <xf numFmtId="0" fontId="2" fillId="0" borderId="0"/>
    <xf numFmtId="43" fontId="1" fillId="0" borderId="0" applyFont="0" applyFill="0" applyBorder="0" applyAlignment="0" applyProtection="0"/>
  </cellStyleXfs>
  <cellXfs count="186">
    <xf numFmtId="37" fontId="0" fillId="0" borderId="0" xfId="0"/>
    <xf numFmtId="37" fontId="2" fillId="0" borderId="0" xfId="0" applyFont="1"/>
    <xf numFmtId="37" fontId="2" fillId="0" borderId="0" xfId="0" applyFont="1" applyBorder="1" applyProtection="1"/>
    <xf numFmtId="37" fontId="2" fillId="0" borderId="0" xfId="0" applyFont="1" applyBorder="1"/>
    <xf numFmtId="37" fontId="2" fillId="0" borderId="0" xfId="0" applyFont="1" applyBorder="1" applyAlignment="1" applyProtection="1">
      <alignment horizontal="left"/>
    </xf>
    <xf numFmtId="37" fontId="2" fillId="0" borderId="0" xfId="0" applyFont="1" applyBorder="1" applyAlignment="1">
      <alignment horizontal="right"/>
    </xf>
    <xf numFmtId="37" fontId="3" fillId="0" borderId="0" xfId="0" applyFont="1" applyBorder="1"/>
    <xf numFmtId="37" fontId="3" fillId="0" borderId="0" xfId="0" applyFont="1" applyProtection="1"/>
    <xf numFmtId="37" fontId="2" fillId="0" borderId="0" xfId="0" applyFont="1" applyBorder="1" applyAlignment="1" applyProtection="1">
      <alignment horizontal="centerContinuous"/>
    </xf>
    <xf numFmtId="37" fontId="2" fillId="0" borderId="0" xfId="0" applyFont="1" applyBorder="1" applyAlignment="1"/>
    <xf numFmtId="37" fontId="2" fillId="0" borderId="0" xfId="0" applyFont="1" applyBorder="1" applyAlignment="1" applyProtection="1"/>
    <xf numFmtId="37" fontId="2" fillId="0" borderId="0" xfId="0" applyFont="1" applyBorder="1" applyAlignment="1">
      <alignment horizontal="center"/>
    </xf>
    <xf numFmtId="37" fontId="0" fillId="0" borderId="0" xfId="0" applyBorder="1"/>
    <xf numFmtId="37" fontId="2" fillId="0" borderId="0" xfId="0" applyFont="1" applyFill="1"/>
    <xf numFmtId="37" fontId="2" fillId="0" borderId="1" xfId="0" applyFont="1" applyBorder="1" applyAlignment="1">
      <alignment horizontal="center"/>
    </xf>
    <xf numFmtId="37" fontId="2" fillId="0" borderId="0" xfId="0" applyFont="1" applyFill="1" applyBorder="1"/>
    <xf numFmtId="37" fontId="3" fillId="0" borderId="4" xfId="0" applyFont="1" applyBorder="1"/>
    <xf numFmtId="37" fontId="3" fillId="0" borderId="4" xfId="0" applyFont="1" applyBorder="1" applyAlignment="1" applyProtection="1">
      <alignment horizontal="left"/>
    </xf>
    <xf numFmtId="37" fontId="2" fillId="0" borderId="7" xfId="0" applyFont="1" applyBorder="1" applyAlignment="1">
      <alignment horizontal="centerContinuous"/>
    </xf>
    <xf numFmtId="37" fontId="2" fillId="0" borderId="9" xfId="0" applyFont="1" applyBorder="1" applyAlignment="1">
      <alignment horizontal="centerContinuous"/>
    </xf>
    <xf numFmtId="37" fontId="2" fillId="0" borderId="1" xfId="0" applyFont="1" applyBorder="1" applyAlignment="1">
      <alignment horizontal="centerContinuous"/>
    </xf>
    <xf numFmtId="37" fontId="2" fillId="0" borderId="2" xfId="0" applyFont="1" applyFill="1" applyBorder="1" applyAlignment="1">
      <alignment horizontal="right"/>
    </xf>
    <xf numFmtId="37" fontId="2" fillId="0" borderId="1" xfId="0" applyFont="1" applyFill="1" applyBorder="1"/>
    <xf numFmtId="164" fontId="2" fillId="0" borderId="0" xfId="0" applyNumberFormat="1" applyFont="1" applyFill="1"/>
    <xf numFmtId="37" fontId="0" fillId="0" borderId="9" xfId="0" applyBorder="1" applyAlignment="1">
      <alignment horizontal="centerContinuous"/>
    </xf>
    <xf numFmtId="37" fontId="2" fillId="0" borderId="0" xfId="0" applyFont="1" applyFill="1" applyBorder="1" applyProtection="1"/>
    <xf numFmtId="165" fontId="9" fillId="2" borderId="0" xfId="0" applyNumberFormat="1" applyFont="1" applyFill="1" applyBorder="1"/>
    <xf numFmtId="165" fontId="9" fillId="2" borderId="3" xfId="0" applyNumberFormat="1" applyFont="1" applyFill="1" applyBorder="1"/>
    <xf numFmtId="37" fontId="2" fillId="0" borderId="2" xfId="0" applyFont="1" applyBorder="1" applyProtection="1"/>
    <xf numFmtId="3" fontId="2" fillId="0" borderId="3" xfId="1" applyNumberFormat="1" applyFont="1" applyFill="1" applyBorder="1" applyAlignment="1"/>
    <xf numFmtId="37" fontId="2" fillId="0" borderId="0" xfId="0" applyFont="1" applyBorder="1" applyAlignment="1">
      <alignment wrapText="1"/>
    </xf>
    <xf numFmtId="3" fontId="2" fillId="0" borderId="0" xfId="1" applyNumberFormat="1" applyFont="1" applyFill="1" applyAlignment="1"/>
    <xf numFmtId="3" fontId="2" fillId="3" borderId="0" xfId="1" applyNumberFormat="1" applyFont="1" applyFill="1" applyAlignment="1"/>
    <xf numFmtId="3" fontId="2" fillId="0" borderId="0" xfId="1" applyNumberFormat="1" applyFont="1" applyAlignment="1"/>
    <xf numFmtId="3" fontId="2" fillId="0" borderId="0" xfId="1" applyNumberFormat="1" applyFont="1" applyBorder="1" applyAlignment="1"/>
    <xf numFmtId="3" fontId="2" fillId="0" borderId="3" xfId="1" applyNumberFormat="1" applyFont="1" applyBorder="1" applyAlignment="1"/>
    <xf numFmtId="3" fontId="2" fillId="3" borderId="3" xfId="1" applyNumberFormat="1" applyFont="1" applyFill="1" applyBorder="1" applyAlignment="1"/>
    <xf numFmtId="3" fontId="2" fillId="0" borderId="6" xfId="1" applyNumberFormat="1" applyFont="1" applyFill="1" applyBorder="1" applyAlignment="1"/>
    <xf numFmtId="3" fontId="2" fillId="3" borderId="2" xfId="1" applyNumberFormat="1" applyFont="1" applyFill="1" applyBorder="1" applyAlignment="1"/>
    <xf numFmtId="37" fontId="2" fillId="0" borderId="12" xfId="0" applyFont="1" applyBorder="1" applyAlignment="1">
      <alignment horizontal="centerContinuous"/>
    </xf>
    <xf numFmtId="37" fontId="2" fillId="0" borderId="0" xfId="0" applyFont="1" applyFill="1" applyAlignment="1"/>
    <xf numFmtId="37" fontId="2" fillId="0" borderId="0" xfId="0" applyNumberFormat="1" applyFont="1" applyBorder="1" applyAlignment="1" applyProtection="1">
      <alignment horizontal="left"/>
    </xf>
    <xf numFmtId="37" fontId="2" fillId="0" borderId="2" xfId="1" applyNumberFormat="1" applyFont="1" applyFill="1" applyBorder="1" applyAlignment="1"/>
    <xf numFmtId="3" fontId="12" fillId="0" borderId="2" xfId="1" applyNumberFormat="1" applyFont="1" applyFill="1" applyBorder="1" applyAlignment="1"/>
    <xf numFmtId="37" fontId="2" fillId="0" borderId="0" xfId="1" applyNumberFormat="1" applyFont="1" applyBorder="1" applyAlignment="1" applyProtection="1"/>
    <xf numFmtId="3" fontId="12" fillId="0" borderId="6" xfId="3" applyNumberFormat="1" applyFont="1" applyBorder="1" applyAlignment="1"/>
    <xf numFmtId="166" fontId="2" fillId="0" borderId="0" xfId="1" applyNumberFormat="1" applyFont="1" applyFill="1" applyBorder="1" applyAlignment="1" applyProtection="1"/>
    <xf numFmtId="166" fontId="12" fillId="0" borderId="0" xfId="1" applyNumberFormat="1" applyFont="1" applyBorder="1" applyAlignment="1" applyProtection="1"/>
    <xf numFmtId="3" fontId="2" fillId="0" borderId="0" xfId="3" applyNumberFormat="1" applyFont="1" applyBorder="1" applyAlignment="1"/>
    <xf numFmtId="37" fontId="2" fillId="0" borderId="3" xfId="1" applyNumberFormat="1" applyFont="1" applyBorder="1" applyAlignment="1" applyProtection="1"/>
    <xf numFmtId="3" fontId="2" fillId="0" borderId="3" xfId="3" applyNumberFormat="1" applyFont="1" applyBorder="1" applyAlignment="1"/>
    <xf numFmtId="37" fontId="2" fillId="0" borderId="0" xfId="1" applyNumberFormat="1" applyFont="1" applyFill="1" applyBorder="1" applyAlignment="1" applyProtection="1"/>
    <xf numFmtId="3" fontId="12" fillId="0" borderId="6" xfId="3" applyNumberFormat="1" applyFont="1" applyFill="1" applyBorder="1" applyAlignment="1"/>
    <xf numFmtId="37" fontId="2" fillId="0" borderId="0" xfId="1" applyNumberFormat="1" applyFont="1" applyBorder="1" applyAlignment="1"/>
    <xf numFmtId="37" fontId="2" fillId="0" borderId="3" xfId="1" applyNumberFormat="1" applyFont="1" applyBorder="1" applyAlignment="1"/>
    <xf numFmtId="0" fontId="2" fillId="0" borderId="2" xfId="1" applyNumberFormat="1" applyFont="1" applyFill="1" applyBorder="1" applyAlignment="1"/>
    <xf numFmtId="3" fontId="2" fillId="0" borderId="2" xfId="3" applyNumberFormat="1" applyFont="1" applyBorder="1" applyAlignment="1"/>
    <xf numFmtId="37" fontId="11" fillId="0" borderId="0" xfId="0" applyFont="1" applyBorder="1" applyAlignment="1" applyProtection="1">
      <alignment horizontal="left"/>
    </xf>
    <xf numFmtId="37" fontId="3" fillId="0" borderId="2" xfId="0" applyFont="1" applyBorder="1" applyAlignment="1">
      <alignment horizontal="right"/>
    </xf>
    <xf numFmtId="37" fontId="2" fillId="0" borderId="0" xfId="0" applyNumberFormat="1" applyFont="1"/>
    <xf numFmtId="37" fontId="3" fillId="0" borderId="0" xfId="0" applyFont="1"/>
    <xf numFmtId="37" fontId="14" fillId="0" borderId="0" xfId="0" applyFont="1"/>
    <xf numFmtId="37" fontId="14" fillId="0" borderId="0" xfId="0" applyFont="1" applyAlignment="1">
      <alignment horizontal="right"/>
    </xf>
    <xf numFmtId="37" fontId="3" fillId="0" borderId="1" xfId="0" applyFont="1" applyFill="1" applyBorder="1"/>
    <xf numFmtId="3" fontId="2" fillId="0" borderId="14" xfId="3" applyNumberFormat="1" applyFont="1" applyBorder="1" applyAlignment="1"/>
    <xf numFmtId="3" fontId="2" fillId="0" borderId="13" xfId="3" applyNumberFormat="1" applyFont="1" applyBorder="1" applyAlignment="1"/>
    <xf numFmtId="3" fontId="2" fillId="0" borderId="15" xfId="3" applyNumberFormat="1" applyFont="1" applyBorder="1" applyAlignment="1"/>
    <xf numFmtId="37" fontId="3" fillId="0" borderId="0" xfId="0" applyFont="1" applyFill="1" applyBorder="1" applyAlignment="1" applyProtection="1">
      <alignment horizontal="right"/>
    </xf>
    <xf numFmtId="37" fontId="14" fillId="0" borderId="0" xfId="0" applyFont="1" applyBorder="1"/>
    <xf numFmtId="37" fontId="3" fillId="0" borderId="0" xfId="0" applyFont="1" applyFill="1" applyBorder="1"/>
    <xf numFmtId="37" fontId="2" fillId="0" borderId="0" xfId="0" applyNumberFormat="1" applyFont="1" applyBorder="1"/>
    <xf numFmtId="37" fontId="13" fillId="0" borderId="0" xfId="0" applyFont="1" applyBorder="1"/>
    <xf numFmtId="164" fontId="2" fillId="0" borderId="3" xfId="1" applyNumberFormat="1" applyFont="1" applyFill="1" applyBorder="1" applyAlignment="1"/>
    <xf numFmtId="164" fontId="2" fillId="0" borderId="5" xfId="1" applyNumberFormat="1" applyFont="1" applyFill="1" applyBorder="1" applyAlignment="1"/>
    <xf numFmtId="164" fontId="2" fillId="0" borderId="4" xfId="1" applyNumberFormat="1" applyFont="1" applyFill="1" applyBorder="1" applyAlignment="1"/>
    <xf numFmtId="164" fontId="2" fillId="0" borderId="4" xfId="1" applyNumberFormat="1" applyFont="1" applyBorder="1" applyAlignment="1"/>
    <xf numFmtId="164" fontId="2" fillId="3" borderId="4" xfId="1" applyNumberFormat="1" applyFont="1" applyFill="1" applyBorder="1" applyAlignment="1">
      <alignment horizontal="right"/>
    </xf>
    <xf numFmtId="164" fontId="2" fillId="3" borderId="5" xfId="1" applyNumberFormat="1" applyFont="1" applyFill="1" applyBorder="1" applyAlignment="1">
      <alignment horizontal="right"/>
    </xf>
    <xf numFmtId="164" fontId="2" fillId="0" borderId="5" xfId="1" applyNumberFormat="1" applyFont="1" applyFill="1" applyBorder="1" applyAlignment="1">
      <alignment horizontal="right"/>
    </xf>
    <xf numFmtId="49" fontId="2" fillId="0" borderId="0" xfId="0" applyNumberFormat="1" applyFont="1" applyBorder="1" applyAlignment="1">
      <alignment horizontal="right"/>
    </xf>
    <xf numFmtId="37" fontId="3" fillId="0" borderId="16" xfId="0" applyFont="1" applyFill="1" applyBorder="1" applyAlignment="1" applyProtection="1">
      <alignment horizontal="center"/>
    </xf>
    <xf numFmtId="37" fontId="3" fillId="0" borderId="15" xfId="0" applyFont="1" applyFill="1" applyBorder="1" applyAlignment="1" applyProtection="1">
      <alignment horizontal="center"/>
    </xf>
    <xf numFmtId="37" fontId="2" fillId="0" borderId="0" xfId="0" applyFont="1" applyFill="1" applyBorder="1" applyAlignment="1">
      <alignment horizontal="left"/>
    </xf>
    <xf numFmtId="37" fontId="15" fillId="4" borderId="0" xfId="0" applyFont="1" applyFill="1" applyBorder="1"/>
    <xf numFmtId="37" fontId="3" fillId="0" borderId="0" xfId="0" applyFont="1" applyBorder="1" applyAlignment="1">
      <alignment horizontal="right"/>
    </xf>
    <xf numFmtId="164" fontId="2" fillId="0" borderId="0" xfId="0" applyNumberFormat="1" applyFont="1" applyBorder="1"/>
    <xf numFmtId="3" fontId="12" fillId="0" borderId="3" xfId="0" applyNumberFormat="1" applyFont="1" applyBorder="1"/>
    <xf numFmtId="3" fontId="12" fillId="0" borderId="0" xfId="0" applyNumberFormat="1" applyFont="1" applyBorder="1"/>
    <xf numFmtId="164" fontId="12" fillId="0" borderId="0" xfId="0" applyNumberFormat="1" applyFont="1" applyBorder="1"/>
    <xf numFmtId="3" fontId="12" fillId="0" borderId="6" xfId="0" applyNumberFormat="1" applyFont="1" applyBorder="1"/>
    <xf numFmtId="3" fontId="2" fillId="0" borderId="0" xfId="0" applyNumberFormat="1" applyFont="1" applyBorder="1"/>
    <xf numFmtId="3" fontId="2" fillId="0" borderId="2" xfId="0" applyNumberFormat="1" applyFont="1" applyBorder="1"/>
    <xf numFmtId="37" fontId="2" fillId="0" borderId="1" xfId="0" applyFont="1" applyFill="1" applyBorder="1" applyAlignment="1">
      <alignment horizontal="centerContinuous"/>
    </xf>
    <xf numFmtId="37" fontId="2" fillId="0" borderId="4" xfId="0" applyFont="1" applyBorder="1" applyAlignment="1">
      <alignment horizontal="right"/>
    </xf>
    <xf numFmtId="37" fontId="2" fillId="0" borderId="4" xfId="0" applyFont="1" applyFill="1" applyBorder="1" applyAlignment="1">
      <alignment horizontal="right"/>
    </xf>
    <xf numFmtId="3" fontId="2" fillId="0" borderId="5" xfId="1" applyNumberFormat="1" applyFont="1" applyFill="1" applyBorder="1" applyAlignment="1"/>
    <xf numFmtId="3" fontId="2" fillId="0" borderId="4" xfId="1" applyNumberFormat="1" applyFont="1" applyFill="1" applyBorder="1" applyAlignment="1"/>
    <xf numFmtId="3" fontId="2" fillId="3" borderId="4" xfId="1" applyNumberFormat="1" applyFont="1" applyFill="1" applyBorder="1" applyAlignment="1"/>
    <xf numFmtId="3" fontId="2" fillId="3" borderId="5" xfId="1" applyNumberFormat="1" applyFont="1" applyFill="1" applyBorder="1" applyAlignment="1"/>
    <xf numFmtId="3" fontId="2" fillId="0" borderId="11" xfId="1" applyNumberFormat="1" applyFont="1" applyFill="1" applyBorder="1" applyAlignment="1"/>
    <xf numFmtId="37" fontId="2" fillId="0" borderId="17" xfId="0" applyFont="1" applyFill="1" applyBorder="1"/>
    <xf numFmtId="37" fontId="2" fillId="0" borderId="18" xfId="0" applyFont="1" applyBorder="1" applyAlignment="1">
      <alignment horizontal="centerContinuous"/>
    </xf>
    <xf numFmtId="37" fontId="2" fillId="0" borderId="0" xfId="0" applyNumberFormat="1" applyFont="1" applyFill="1" applyAlignment="1"/>
    <xf numFmtId="37" fontId="7" fillId="0" borderId="0" xfId="0" applyNumberFormat="1" applyFont="1" applyBorder="1" applyAlignment="1" applyProtection="1">
      <alignment wrapText="1"/>
    </xf>
    <xf numFmtId="37" fontId="2" fillId="0" borderId="0" xfId="0" applyNumberFormat="1" applyFont="1" applyBorder="1" applyAlignment="1">
      <alignment vertical="center"/>
    </xf>
    <xf numFmtId="37" fontId="2" fillId="0" borderId="0" xfId="0" applyNumberFormat="1" applyFont="1" applyFill="1" applyBorder="1" applyAlignment="1">
      <alignment vertical="center"/>
    </xf>
    <xf numFmtId="37" fontId="2" fillId="0" borderId="19" xfId="0" applyFont="1" applyFill="1" applyBorder="1" applyAlignment="1">
      <alignment horizontal="centerContinuous"/>
    </xf>
    <xf numFmtId="164" fontId="2" fillId="3" borderId="22" xfId="1" applyNumberFormat="1" applyFont="1" applyFill="1" applyBorder="1" applyAlignment="1">
      <alignment horizontal="right"/>
    </xf>
    <xf numFmtId="164" fontId="2" fillId="0" borderId="4" xfId="1" applyNumberFormat="1" applyFont="1" applyFill="1" applyBorder="1" applyAlignment="1">
      <alignment horizontal="right"/>
    </xf>
    <xf numFmtId="164" fontId="2" fillId="0" borderId="11" xfId="1" applyNumberFormat="1" applyFont="1" applyFill="1" applyBorder="1" applyAlignment="1">
      <alignment horizontal="right"/>
    </xf>
    <xf numFmtId="164" fontId="2" fillId="0" borderId="21" xfId="1" applyNumberFormat="1" applyFont="1" applyFill="1" applyBorder="1" applyAlignment="1">
      <alignment horizontal="right"/>
    </xf>
    <xf numFmtId="164" fontId="2" fillId="0" borderId="22" xfId="1" applyNumberFormat="1" applyFont="1" applyFill="1" applyBorder="1" applyAlignment="1">
      <alignment horizontal="right"/>
    </xf>
    <xf numFmtId="164" fontId="2" fillId="3" borderId="21" xfId="1" applyNumberFormat="1" applyFont="1" applyFill="1" applyBorder="1" applyAlignment="1">
      <alignment horizontal="right"/>
    </xf>
    <xf numFmtId="164" fontId="2" fillId="0" borderId="23" xfId="1" applyNumberFormat="1" applyFont="1" applyFill="1" applyBorder="1" applyAlignment="1">
      <alignment horizontal="right"/>
    </xf>
    <xf numFmtId="164" fontId="2" fillId="3" borderId="24" xfId="1" applyNumberFormat="1" applyFont="1" applyFill="1" applyBorder="1" applyAlignment="1">
      <alignment horizontal="right"/>
    </xf>
    <xf numFmtId="164" fontId="2" fillId="0" borderId="0" xfId="1" applyNumberFormat="1" applyFont="1" applyFill="1" applyBorder="1" applyAlignment="1">
      <alignment horizontal="right"/>
    </xf>
    <xf numFmtId="164" fontId="2" fillId="3" borderId="0" xfId="1" applyNumberFormat="1" applyFont="1" applyFill="1" applyBorder="1" applyAlignment="1">
      <alignment horizontal="right"/>
    </xf>
    <xf numFmtId="164" fontId="2" fillId="0" borderId="6" xfId="1" applyNumberFormat="1" applyFont="1" applyFill="1" applyBorder="1" applyAlignment="1">
      <alignment horizontal="right"/>
    </xf>
    <xf numFmtId="37" fontId="2" fillId="0" borderId="9" xfId="0" applyFont="1" applyBorder="1" applyAlignment="1">
      <alignment horizontal="right"/>
    </xf>
    <xf numFmtId="37" fontId="2" fillId="0" borderId="0" xfId="0" applyNumberFormat="1" applyFont="1" applyBorder="1" applyAlignment="1"/>
    <xf numFmtId="37" fontId="2" fillId="0" borderId="0" xfId="0" applyNumberFormat="1" applyFont="1" applyFill="1" applyBorder="1" applyAlignment="1">
      <alignment vertical="top" readingOrder="1"/>
    </xf>
    <xf numFmtId="37" fontId="2" fillId="0" borderId="0" xfId="0" applyFont="1" applyBorder="1" applyAlignment="1">
      <alignment vertical="top"/>
    </xf>
    <xf numFmtId="37" fontId="7" fillId="0" borderId="0" xfId="0" applyNumberFormat="1" applyFont="1" applyBorder="1" applyAlignment="1" applyProtection="1">
      <alignment vertical="top" wrapText="1"/>
    </xf>
    <xf numFmtId="37" fontId="3" fillId="0" borderId="0" xfId="0" applyFont="1" applyBorder="1" applyAlignment="1" applyProtection="1">
      <alignment horizontal="center"/>
    </xf>
    <xf numFmtId="37" fontId="3" fillId="0" borderId="2" xfId="0" applyFont="1" applyFill="1" applyBorder="1" applyAlignment="1">
      <alignment horizontal="right"/>
    </xf>
    <xf numFmtId="37" fontId="3" fillId="0" borderId="25" xfId="0" applyFont="1" applyFill="1" applyBorder="1" applyAlignment="1">
      <alignment horizontal="right"/>
    </xf>
    <xf numFmtId="37" fontId="3" fillId="0" borderId="13" xfId="0" applyFont="1" applyBorder="1" applyAlignment="1" applyProtection="1">
      <alignment horizontal="center"/>
    </xf>
    <xf numFmtId="37" fontId="0" fillId="0" borderId="3" xfId="0" applyBorder="1"/>
    <xf numFmtId="37" fontId="0" fillId="0" borderId="2" xfId="0" applyBorder="1"/>
    <xf numFmtId="165" fontId="9" fillId="2" borderId="2" xfId="0" applyNumberFormat="1" applyFont="1" applyFill="1" applyBorder="1"/>
    <xf numFmtId="37" fontId="3" fillId="0" borderId="2" xfId="0" applyFont="1" applyBorder="1" applyAlignment="1" applyProtection="1">
      <alignment horizontal="center" vertical="top"/>
    </xf>
    <xf numFmtId="37" fontId="3" fillId="0" borderId="1" xfId="0" applyFont="1" applyFill="1" applyBorder="1" applyAlignment="1" applyProtection="1">
      <alignment horizontal="center"/>
    </xf>
    <xf numFmtId="3" fontId="2" fillId="0" borderId="0" xfId="3" applyNumberFormat="1" applyFont="1" applyBorder="1" applyAlignment="1">
      <alignment horizontal="right"/>
    </xf>
    <xf numFmtId="3" fontId="2" fillId="0" borderId="3" xfId="3" applyNumberFormat="1" applyFont="1" applyBorder="1" applyAlignment="1">
      <alignment horizontal="right"/>
    </xf>
    <xf numFmtId="3" fontId="2" fillId="0" borderId="2" xfId="3" applyNumberFormat="1" applyFont="1" applyBorder="1" applyAlignment="1">
      <alignment horizontal="right"/>
    </xf>
    <xf numFmtId="37" fontId="3" fillId="0" borderId="2" xfId="0" applyFont="1" applyFill="1" applyBorder="1" applyAlignment="1" applyProtection="1">
      <alignment horizontal="center"/>
    </xf>
    <xf numFmtId="37" fontId="6" fillId="0" borderId="10" xfId="0" quotePrefix="1" applyFont="1" applyFill="1" applyBorder="1" applyAlignment="1">
      <alignment horizontal="centerContinuous"/>
    </xf>
    <xf numFmtId="164" fontId="2" fillId="3" borderId="26" xfId="1" applyNumberFormat="1" applyFont="1" applyFill="1" applyBorder="1" applyAlignment="1">
      <alignment horizontal="right"/>
    </xf>
    <xf numFmtId="37" fontId="3" fillId="5" borderId="2" xfId="0" applyFont="1" applyFill="1" applyBorder="1" applyAlignment="1">
      <alignment horizontal="right"/>
    </xf>
    <xf numFmtId="37" fontId="3" fillId="5" borderId="0" xfId="0" applyFont="1" applyFill="1" applyBorder="1" applyAlignment="1" applyProtection="1">
      <alignment horizontal="right"/>
    </xf>
    <xf numFmtId="3" fontId="12" fillId="0" borderId="27" xfId="3" applyNumberFormat="1" applyFont="1" applyBorder="1" applyAlignment="1"/>
    <xf numFmtId="166" fontId="12" fillId="0" borderId="14" xfId="1" applyNumberFormat="1" applyFont="1" applyBorder="1" applyAlignment="1" applyProtection="1"/>
    <xf numFmtId="3" fontId="12" fillId="0" borderId="27" xfId="3" applyNumberFormat="1" applyFont="1" applyFill="1" applyBorder="1" applyAlignment="1"/>
    <xf numFmtId="3" fontId="12" fillId="0" borderId="28" xfId="3" applyNumberFormat="1" applyFont="1" applyBorder="1" applyAlignment="1"/>
    <xf numFmtId="3" fontId="12" fillId="0" borderId="15" xfId="1" applyNumberFormat="1" applyFont="1" applyFill="1" applyBorder="1" applyAlignment="1"/>
    <xf numFmtId="37" fontId="3" fillId="0" borderId="15" xfId="0" applyFont="1" applyFill="1" applyBorder="1" applyAlignment="1">
      <alignment horizontal="right"/>
    </xf>
    <xf numFmtId="3" fontId="12" fillId="0" borderId="28" xfId="3" applyNumberFormat="1" applyFont="1" applyFill="1" applyBorder="1" applyAlignment="1"/>
    <xf numFmtId="37" fontId="3" fillId="0" borderId="15" xfId="0" applyFont="1" applyBorder="1" applyAlignment="1" applyProtection="1">
      <alignment horizontal="center" vertical="top"/>
    </xf>
    <xf numFmtId="3" fontId="12" fillId="0" borderId="2" xfId="1" applyNumberFormat="1" applyFont="1" applyFill="1" applyBorder="1" applyAlignment="1">
      <alignment horizontal="right"/>
    </xf>
    <xf numFmtId="3" fontId="12" fillId="0" borderId="6" xfId="3" applyNumberFormat="1" applyFont="1" applyBorder="1" applyAlignment="1">
      <alignment horizontal="right"/>
    </xf>
    <xf numFmtId="166" fontId="12" fillId="0" borderId="0" xfId="1" applyNumberFormat="1" applyFont="1" applyBorder="1" applyAlignment="1" applyProtection="1">
      <alignment horizontal="right"/>
    </xf>
    <xf numFmtId="37" fontId="3" fillId="5" borderId="1" xfId="0" applyFont="1" applyFill="1" applyBorder="1" applyAlignment="1" applyProtection="1">
      <alignment horizontal="center"/>
    </xf>
    <xf numFmtId="37" fontId="2" fillId="0" borderId="0" xfId="0" applyFont="1" applyFill="1" applyBorder="1" applyAlignment="1" applyProtection="1">
      <alignment horizontal="left"/>
    </xf>
    <xf numFmtId="37" fontId="2" fillId="0" borderId="0" xfId="0" applyFont="1" applyFill="1" applyBorder="1" applyAlignment="1"/>
    <xf numFmtId="37" fontId="3" fillId="6" borderId="0" xfId="0" applyFont="1" applyFill="1" applyBorder="1"/>
    <xf numFmtId="37" fontId="2" fillId="0" borderId="3" xfId="0" applyFont="1" applyBorder="1"/>
    <xf numFmtId="37" fontId="3" fillId="6" borderId="3" xfId="0" applyFont="1" applyFill="1" applyBorder="1" applyAlignment="1">
      <alignment horizontal="center"/>
    </xf>
    <xf numFmtId="37" fontId="3" fillId="6" borderId="1" xfId="0" applyFont="1" applyFill="1" applyBorder="1" applyAlignment="1" applyProtection="1">
      <alignment horizontal="center"/>
    </xf>
    <xf numFmtId="37" fontId="14" fillId="6" borderId="0" xfId="0" applyFont="1" applyFill="1" applyBorder="1"/>
    <xf numFmtId="37" fontId="16" fillId="0" borderId="0" xfId="0" applyFont="1" applyBorder="1"/>
    <xf numFmtId="37" fontId="3" fillId="6" borderId="2" xfId="0" applyFont="1" applyFill="1" applyBorder="1" applyAlignment="1">
      <alignment horizontal="right"/>
    </xf>
    <xf numFmtId="37" fontId="3" fillId="6" borderId="1" xfId="0" applyFont="1" applyFill="1" applyBorder="1"/>
    <xf numFmtId="37" fontId="2" fillId="0" borderId="3" xfId="0" applyFont="1" applyFill="1" applyBorder="1"/>
    <xf numFmtId="37" fontId="2" fillId="0" borderId="2" xfId="0" applyFont="1" applyFill="1" applyBorder="1"/>
    <xf numFmtId="37" fontId="17" fillId="0" borderId="0" xfId="0" applyFont="1" applyFill="1"/>
    <xf numFmtId="3" fontId="12" fillId="0" borderId="0" xfId="3" applyNumberFormat="1" applyFont="1" applyBorder="1" applyAlignment="1"/>
    <xf numFmtId="3" fontId="12" fillId="0" borderId="0" xfId="3" applyNumberFormat="1" applyFont="1" applyFill="1" applyBorder="1" applyAlignment="1"/>
    <xf numFmtId="37" fontId="3" fillId="5" borderId="3" xfId="0" applyFont="1" applyFill="1" applyBorder="1" applyAlignment="1">
      <alignment horizontal="right"/>
    </xf>
    <xf numFmtId="37" fontId="14" fillId="6" borderId="0" xfId="0" applyFont="1" applyFill="1" applyAlignment="1">
      <alignment horizontal="right"/>
    </xf>
    <xf numFmtId="37" fontId="3" fillId="6" borderId="3" xfId="0" applyFont="1" applyFill="1" applyBorder="1" applyAlignment="1">
      <alignment horizontal="right"/>
    </xf>
    <xf numFmtId="37" fontId="2" fillId="6" borderId="2" xfId="0" applyFont="1" applyFill="1" applyBorder="1" applyAlignment="1">
      <alignment horizontal="right"/>
    </xf>
    <xf numFmtId="164" fontId="2" fillId="0" borderId="26" xfId="1" applyNumberFormat="1" applyFont="1" applyFill="1" applyBorder="1" applyAlignment="1">
      <alignment horizontal="right"/>
    </xf>
    <xf numFmtId="37" fontId="2" fillId="0" borderId="2" xfId="0" applyFont="1" applyBorder="1"/>
    <xf numFmtId="37" fontId="2" fillId="6" borderId="0" xfId="0" applyFont="1" applyFill="1" applyBorder="1" applyAlignment="1">
      <alignment horizontal="right"/>
    </xf>
    <xf numFmtId="37" fontId="2" fillId="0" borderId="8" xfId="0" applyFont="1" applyFill="1" applyBorder="1" applyAlignment="1">
      <alignment horizontal="center"/>
    </xf>
    <xf numFmtId="37" fontId="2" fillId="0" borderId="20" xfId="0" applyFont="1" applyFill="1" applyBorder="1" applyAlignment="1">
      <alignment horizontal="center"/>
    </xf>
    <xf numFmtId="37" fontId="2" fillId="0" borderId="0" xfId="0" applyNumberFormat="1" applyFont="1" applyBorder="1" applyAlignment="1">
      <alignment horizontal="left" vertical="top"/>
    </xf>
    <xf numFmtId="37" fontId="7" fillId="0" borderId="0" xfId="0" applyNumberFormat="1" applyFont="1" applyBorder="1" applyAlignment="1" applyProtection="1">
      <alignment horizontal="left" vertical="top" wrapText="1"/>
    </xf>
    <xf numFmtId="37" fontId="2" fillId="0" borderId="0" xfId="0" applyFont="1" applyBorder="1" applyAlignment="1">
      <alignment vertical="top" wrapText="1"/>
    </xf>
    <xf numFmtId="37" fontId="2" fillId="0" borderId="29" xfId="0" applyFont="1" applyBorder="1" applyAlignment="1">
      <alignment horizontal="centerContinuous"/>
    </xf>
    <xf numFmtId="37" fontId="2" fillId="0" borderId="3" xfId="0" applyFont="1" applyFill="1" applyBorder="1" applyAlignment="1">
      <alignment horizontal="center"/>
    </xf>
    <xf numFmtId="37" fontId="6" fillId="0" borderId="17" xfId="0" quotePrefix="1" applyFont="1" applyFill="1" applyBorder="1" applyAlignment="1">
      <alignment horizontal="right"/>
    </xf>
    <xf numFmtId="37" fontId="6" fillId="0" borderId="8" xfId="0" applyFont="1" applyFill="1" applyBorder="1" applyAlignment="1">
      <alignment horizontal="right"/>
    </xf>
    <xf numFmtId="37" fontId="7" fillId="0" borderId="0" xfId="0" applyNumberFormat="1" applyFont="1" applyFill="1" applyBorder="1" applyAlignment="1" applyProtection="1">
      <alignment horizontal="left" vertical="top" wrapText="1"/>
    </xf>
    <xf numFmtId="37" fontId="2" fillId="0" borderId="0" xfId="0" applyNumberFormat="1" applyFont="1" applyBorder="1" applyAlignment="1">
      <alignment horizontal="left" vertical="top" wrapText="1"/>
    </xf>
    <xf numFmtId="37" fontId="0" fillId="0" borderId="0" xfId="0" applyAlignment="1">
      <alignment vertical="top" wrapText="1"/>
    </xf>
  </cellXfs>
  <cellStyles count="4">
    <cellStyle name="Comma 2" xfId="3"/>
    <cellStyle name="Normal" xfId="0" builtinId="0"/>
    <cellStyle name="Normal 2" xfId="1"/>
    <cellStyle name="Normal 2 2" xfId="2"/>
  </cellStyles>
  <dxfs count="0"/>
  <tableStyles count="0" defaultTableStyle="TableStyleMedium9" defaultPivotStyle="PivotStyleLight16"/>
  <colors>
    <mruColors>
      <color rgb="FFFF99CC"/>
      <color rgb="FF006600"/>
      <color rgb="FF990033"/>
      <color rgb="FF003399"/>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 of Total Other Doctoral Degrees Awarded by Public and Private Colleges and Universities, 2012-13</a:t>
            </a:r>
          </a:p>
        </c:rich>
      </c:tx>
      <c:layout/>
      <c:overlay val="0"/>
    </c:title>
    <c:autoTitleDeleted val="0"/>
    <c:plotArea>
      <c:layout>
        <c:manualLayout>
          <c:layoutTarget val="inner"/>
          <c:xMode val="edge"/>
          <c:yMode val="edge"/>
          <c:x val="1.5309674607496436E-2"/>
          <c:y val="0.16570968724718702"/>
          <c:w val="0.95821916374546312"/>
          <c:h val="0.63363658123633826"/>
        </c:manualLayout>
      </c:layout>
      <c:barChart>
        <c:barDir val="col"/>
        <c:grouping val="clustered"/>
        <c:varyColors val="0"/>
        <c:ser>
          <c:idx val="0"/>
          <c:order val="0"/>
          <c:tx>
            <c:strRef>
              <c:f>'TABLE 62'!$A$8</c:f>
              <c:strCache>
                <c:ptCount val="1"/>
                <c:pt idx="0">
                  <c:v>50 states and D.C.</c:v>
                </c:pt>
              </c:strCache>
            </c:strRef>
          </c:tx>
          <c:spPr>
            <a:solidFill>
              <a:srgbClr val="003399"/>
            </a:solidFill>
            <a:ln>
              <a:solidFill>
                <a:prstClr val="black"/>
              </a:solidFill>
            </a:ln>
          </c:spPr>
          <c:invertIfNegative val="0"/>
          <c:cat>
            <c:multiLvlStrRef>
              <c:f>'TABLE 62'!$D$5:$I$7</c:f>
              <c:multiLvlStrCache>
                <c:ptCount val="6"/>
                <c:lvl>
                  <c:pt idx="0">
                    <c:v>2012-13</c:v>
                  </c:pt>
                  <c:pt idx="1">
                    <c:v>2012-13</c:v>
                  </c:pt>
                  <c:pt idx="2">
                    <c:v>2012-13</c:v>
                  </c:pt>
                  <c:pt idx="3">
                    <c:v>2012-13</c:v>
                  </c:pt>
                  <c:pt idx="4">
                    <c:v> PBIs or HBIs3</c:v>
                  </c:pt>
                  <c:pt idx="5">
                    <c:v>2012-13</c:v>
                  </c:pt>
                </c:lvl>
                <c:lvl>
                  <c:pt idx="3">
                    <c:v> </c:v>
                  </c:pt>
                  <c:pt idx="4">
                    <c:v>Percent at</c:v>
                  </c:pt>
                  <c:pt idx="5">
                    <c:v> </c:v>
                  </c:pt>
                </c:lvl>
                <c:lvl>
                  <c:pt idx="0">
                    <c:v>Public Colleges</c:v>
                  </c:pt>
                  <c:pt idx="1">
                    <c:v>Women Students</c:v>
                  </c:pt>
                  <c:pt idx="2">
                    <c:v>Foreign Students</c:v>
                  </c:pt>
                  <c:pt idx="3">
                    <c:v>Black Students2</c:v>
                  </c:pt>
                  <c:pt idx="5">
                    <c:v>Hispanic Students2</c:v>
                  </c:pt>
                </c:lvl>
              </c:multiLvlStrCache>
            </c:multiLvlStrRef>
          </c:cat>
          <c:val>
            <c:numRef>
              <c:f>'TABLE 62'!$D$8:$I$8</c:f>
              <c:numCache>
                <c:formatCode>#,##0.0</c:formatCode>
                <c:ptCount val="6"/>
                <c:pt idx="0">
                  <c:v>12.691466083150985</c:v>
                </c:pt>
                <c:pt idx="1">
                  <c:v>57.403355215171402</c:v>
                </c:pt>
                <c:pt idx="2">
                  <c:v>8.3150984682713336</c:v>
                </c:pt>
                <c:pt idx="3">
                  <c:v>11.744084136722172</c:v>
                </c:pt>
                <c:pt idx="4">
                  <c:v>15.671641791044777</c:v>
                </c:pt>
                <c:pt idx="5">
                  <c:v>4.5574057843996494</c:v>
                </c:pt>
              </c:numCache>
            </c:numRef>
          </c:val>
        </c:ser>
        <c:ser>
          <c:idx val="1"/>
          <c:order val="1"/>
          <c:tx>
            <c:strRef>
              <c:f>'TABLE 62'!$A$9</c:f>
              <c:strCache>
                <c:ptCount val="1"/>
                <c:pt idx="0">
                  <c:v>SREB states</c:v>
                </c:pt>
              </c:strCache>
            </c:strRef>
          </c:tx>
          <c:spPr>
            <a:solidFill>
              <a:srgbClr val="990033"/>
            </a:solidFill>
            <a:ln>
              <a:solidFill>
                <a:prstClr val="black"/>
              </a:solidFill>
            </a:ln>
          </c:spPr>
          <c:invertIfNegative val="0"/>
          <c:cat>
            <c:multiLvlStrRef>
              <c:f>'TABLE 62'!$D$5:$I$7</c:f>
              <c:multiLvlStrCache>
                <c:ptCount val="6"/>
                <c:lvl>
                  <c:pt idx="0">
                    <c:v>2012-13</c:v>
                  </c:pt>
                  <c:pt idx="1">
                    <c:v>2012-13</c:v>
                  </c:pt>
                  <c:pt idx="2">
                    <c:v>2012-13</c:v>
                  </c:pt>
                  <c:pt idx="3">
                    <c:v>2012-13</c:v>
                  </c:pt>
                  <c:pt idx="4">
                    <c:v> PBIs or HBIs3</c:v>
                  </c:pt>
                  <c:pt idx="5">
                    <c:v>2012-13</c:v>
                  </c:pt>
                </c:lvl>
                <c:lvl>
                  <c:pt idx="3">
                    <c:v> </c:v>
                  </c:pt>
                  <c:pt idx="4">
                    <c:v>Percent at</c:v>
                  </c:pt>
                  <c:pt idx="5">
                    <c:v> </c:v>
                  </c:pt>
                </c:lvl>
                <c:lvl>
                  <c:pt idx="0">
                    <c:v>Public Colleges</c:v>
                  </c:pt>
                  <c:pt idx="1">
                    <c:v>Women Students</c:v>
                  </c:pt>
                  <c:pt idx="2">
                    <c:v>Foreign Students</c:v>
                  </c:pt>
                  <c:pt idx="3">
                    <c:v>Black Students2</c:v>
                  </c:pt>
                  <c:pt idx="5">
                    <c:v>Hispanic Students2</c:v>
                  </c:pt>
                </c:lvl>
              </c:multiLvlStrCache>
            </c:multiLvlStrRef>
          </c:cat>
          <c:val>
            <c:numRef>
              <c:f>'TABLE 62'!$D$9:$I$9</c:f>
              <c:numCache>
                <c:formatCode>#,##0.0</c:formatCode>
                <c:ptCount val="6"/>
                <c:pt idx="0">
                  <c:v>21.198156682027651</c:v>
                </c:pt>
                <c:pt idx="1">
                  <c:v>55.76036866359447</c:v>
                </c:pt>
                <c:pt idx="2">
                  <c:v>0.92165898617511521</c:v>
                </c:pt>
                <c:pt idx="3">
                  <c:v>23.03921568627451</c:v>
                </c:pt>
                <c:pt idx="4">
                  <c:v>44.680851063829785</c:v>
                </c:pt>
                <c:pt idx="5">
                  <c:v>4.9019607843137258</c:v>
                </c:pt>
              </c:numCache>
            </c:numRef>
          </c:val>
        </c:ser>
        <c:ser>
          <c:idx val="2"/>
          <c:order val="2"/>
          <c:tx>
            <c:v>State</c:v>
          </c:tx>
          <c:spPr>
            <a:solidFill>
              <a:srgbClr val="006600"/>
            </a:solidFill>
            <a:ln>
              <a:solidFill>
                <a:prstClr val="black"/>
              </a:solidFill>
            </a:ln>
          </c:spPr>
          <c:invertIfNegative val="0"/>
          <c:cat>
            <c:multiLvlStrRef>
              <c:f>'TABLE 62'!$D$5:$I$7</c:f>
              <c:multiLvlStrCache>
                <c:ptCount val="6"/>
                <c:lvl>
                  <c:pt idx="0">
                    <c:v>2012-13</c:v>
                  </c:pt>
                  <c:pt idx="1">
                    <c:v>2012-13</c:v>
                  </c:pt>
                  <c:pt idx="2">
                    <c:v>2012-13</c:v>
                  </c:pt>
                  <c:pt idx="3">
                    <c:v>2012-13</c:v>
                  </c:pt>
                  <c:pt idx="4">
                    <c:v> PBIs or HBIs3</c:v>
                  </c:pt>
                  <c:pt idx="5">
                    <c:v>2012-13</c:v>
                  </c:pt>
                </c:lvl>
                <c:lvl>
                  <c:pt idx="3">
                    <c:v> </c:v>
                  </c:pt>
                  <c:pt idx="4">
                    <c:v>Percent at</c:v>
                  </c:pt>
                  <c:pt idx="5">
                    <c:v> </c:v>
                  </c:pt>
                </c:lvl>
                <c:lvl>
                  <c:pt idx="0">
                    <c:v>Public Colleges</c:v>
                  </c:pt>
                  <c:pt idx="1">
                    <c:v>Women Students</c:v>
                  </c:pt>
                  <c:pt idx="2">
                    <c:v>Foreign Students</c:v>
                  </c:pt>
                  <c:pt idx="3">
                    <c:v>Black Students2</c:v>
                  </c:pt>
                  <c:pt idx="5">
                    <c:v>Hispanic Students2</c:v>
                  </c:pt>
                </c:lvl>
              </c:multiLvlStrCache>
            </c:multiLvlStrRef>
          </c:cat>
          <c:val>
            <c:numRef>
              <c:f>'TABLE 62'!$D$24:$I$24</c:f>
              <c:numCache>
                <c:formatCode>#,##0.0</c:formatCode>
                <c:ptCount val="6"/>
                <c:pt idx="0">
                  <c:v>0</c:v>
                </c:pt>
                <c:pt idx="1">
                  <c:v>70.731707317073173</c:v>
                </c:pt>
                <c:pt idx="2">
                  <c:v>2.4390243902439024</c:v>
                </c:pt>
                <c:pt idx="3">
                  <c:v>2.6315789473684208</c:v>
                </c:pt>
                <c:pt idx="4">
                  <c:v>0</c:v>
                </c:pt>
                <c:pt idx="5">
                  <c:v>5.2631578947368416</c:v>
                </c:pt>
              </c:numCache>
            </c:numRef>
          </c:val>
        </c:ser>
        <c:dLbls>
          <c:showLegendKey val="0"/>
          <c:showVal val="1"/>
          <c:showCatName val="0"/>
          <c:showSerName val="0"/>
          <c:showPercent val="0"/>
          <c:showBubbleSize val="0"/>
        </c:dLbls>
        <c:gapWidth val="150"/>
        <c:axId val="105532416"/>
        <c:axId val="105538304"/>
      </c:barChart>
      <c:catAx>
        <c:axId val="105532416"/>
        <c:scaling>
          <c:orientation val="minMax"/>
        </c:scaling>
        <c:delete val="0"/>
        <c:axPos val="b"/>
        <c:majorTickMark val="out"/>
        <c:minorTickMark val="none"/>
        <c:tickLblPos val="nextTo"/>
        <c:crossAx val="105538304"/>
        <c:crosses val="autoZero"/>
        <c:auto val="1"/>
        <c:lblAlgn val="ctr"/>
        <c:lblOffset val="100"/>
        <c:noMultiLvlLbl val="0"/>
      </c:catAx>
      <c:valAx>
        <c:axId val="105538304"/>
        <c:scaling>
          <c:orientation val="minMax"/>
        </c:scaling>
        <c:delete val="1"/>
        <c:axPos val="l"/>
        <c:numFmt formatCode="#,##0.0" sourceLinked="1"/>
        <c:majorTickMark val="out"/>
        <c:minorTickMark val="none"/>
        <c:tickLblPos val="none"/>
        <c:crossAx val="105532416"/>
        <c:crosses val="autoZero"/>
        <c:crossBetween val="between"/>
      </c:valAx>
      <c:spPr>
        <a:noFill/>
        <a:ln w="25400">
          <a:noFill/>
        </a:ln>
      </c:spPr>
    </c:plotArea>
    <c:legend>
      <c:legendPos val="r"/>
      <c:layout>
        <c:manualLayout>
          <c:xMode val="edge"/>
          <c:yMode val="edge"/>
          <c:x val="0.21082868517950074"/>
          <c:y val="0.19170850024275068"/>
          <c:w val="0.54421652110055629"/>
          <c:h val="5.1830099127177495E-2"/>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85725</xdr:colOff>
      <xdr:row>12</xdr:row>
      <xdr:rowOff>85724</xdr:rowOff>
    </xdr:from>
    <xdr:to>
      <xdr:col>25</xdr:col>
      <xdr:colOff>142874</xdr:colOff>
      <xdr:row>37</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0</xdr:row>
      <xdr:rowOff>76200</xdr:rowOff>
    </xdr:from>
    <xdr:to>
      <xdr:col>11</xdr:col>
      <xdr:colOff>447675</xdr:colOff>
      <xdr:row>10</xdr:row>
      <xdr:rowOff>157690</xdr:rowOff>
    </xdr:to>
    <xdr:sp macro="" textlink="">
      <xdr:nvSpPr>
        <xdr:cNvPr id="3" name="Oval Callout 2"/>
        <xdr:cNvSpPr/>
      </xdr:nvSpPr>
      <xdr:spPr>
        <a:xfrm>
          <a:off x="8486775" y="76200"/>
          <a:ext cx="1609725" cy="1853140"/>
        </a:xfrm>
        <a:prstGeom prst="wedgeEllipseCallout">
          <a:avLst>
            <a:gd name="adj1" fmla="val 75488"/>
            <a:gd name="adj2" fmla="val 117964"/>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ld%20tables\old%20FB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temp"/>
      <sheetName val="Total 1st Prof"/>
      <sheetName val="Public"/>
      <sheetName val="Gender"/>
      <sheetName val="all race"/>
      <sheetName val="black"/>
      <sheetName val="other"/>
      <sheetName val="TABLE"/>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www.nces.ed.gov/"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hyperlink" Target="http://www.nces.ed.gov/" TargetMode="External"/><Relationship Id="rId7" Type="http://schemas.openxmlformats.org/officeDocument/2006/relationships/comments" Target="../comments4.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vmlDrawing" Target="../drawings/vmlDrawing4.vml"/><Relationship Id="rId5" Type="http://schemas.openxmlformats.org/officeDocument/2006/relationships/printerSettings" Target="../printerSettings/printerSettings2.bin"/><Relationship Id="rId4" Type="http://schemas.openxmlformats.org/officeDocument/2006/relationships/hyperlink" Target="http://www.nces.ed.gov/"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indexed="16"/>
    <pageSetUpPr fitToPage="1"/>
  </sheetPr>
  <dimension ref="A1:P78"/>
  <sheetViews>
    <sheetView showGridLines="0" tabSelected="1" view="pageBreakPreview" topLeftCell="A2" zoomScaleNormal="80" zoomScaleSheetLayoutView="100" workbookViewId="0">
      <selection activeCell="A70" sqref="A70:I70"/>
    </sheetView>
  </sheetViews>
  <sheetFormatPr defaultColWidth="9.7109375" defaultRowHeight="12.75" x14ac:dyDescent="0.2"/>
  <cols>
    <col min="1" max="1" width="8.28515625" style="9" customWidth="1"/>
    <col min="2" max="2" width="12.7109375" style="9" customWidth="1"/>
    <col min="3" max="3" width="10.28515625" style="9" customWidth="1"/>
    <col min="4" max="6" width="16.140625" style="9" customWidth="1"/>
    <col min="7" max="7" width="13.5703125" style="9" customWidth="1"/>
    <col min="8" max="8" width="14.5703125" style="5" customWidth="1"/>
    <col min="9" max="9" width="17.42578125" style="9" customWidth="1"/>
    <col min="10" max="16384" width="9.7109375" style="9"/>
  </cols>
  <sheetData>
    <row r="1" spans="1:10" x14ac:dyDescent="0.2">
      <c r="A1" s="152" t="s">
        <v>135</v>
      </c>
      <c r="B1" s="8"/>
      <c r="C1" s="8"/>
      <c r="D1" s="8"/>
    </row>
    <row r="2" spans="1:10" ht="14.25" x14ac:dyDescent="0.2">
      <c r="A2" s="4" t="s">
        <v>122</v>
      </c>
      <c r="B2" s="8"/>
      <c r="C2" s="8"/>
      <c r="D2" s="8"/>
      <c r="E2" s="57"/>
    </row>
    <row r="3" spans="1:10" x14ac:dyDescent="0.2">
      <c r="A3" s="10"/>
      <c r="B3" s="10"/>
      <c r="C3" s="8"/>
      <c r="D3" s="10"/>
    </row>
    <row r="4" spans="1:10" s="3" customFormat="1" ht="15" customHeight="1" x14ac:dyDescent="0.2">
      <c r="A4" s="18"/>
      <c r="B4" s="18"/>
      <c r="C4" s="39" t="s">
        <v>18</v>
      </c>
      <c r="D4" s="19" t="s">
        <v>24</v>
      </c>
      <c r="E4" s="19"/>
      <c r="F4" s="19"/>
      <c r="G4" s="24"/>
      <c r="H4" s="118"/>
      <c r="I4" s="19"/>
    </row>
    <row r="5" spans="1:10" s="3" customFormat="1" ht="15" customHeight="1" x14ac:dyDescent="0.2">
      <c r="A5" s="11"/>
      <c r="B5" s="11"/>
      <c r="C5" s="93"/>
      <c r="D5" s="92" t="s">
        <v>26</v>
      </c>
      <c r="E5" s="101" t="s">
        <v>67</v>
      </c>
      <c r="F5" s="39" t="s">
        <v>25</v>
      </c>
      <c r="G5" s="20" t="s">
        <v>121</v>
      </c>
      <c r="H5" s="136"/>
      <c r="I5" s="179" t="s">
        <v>78</v>
      </c>
    </row>
    <row r="6" spans="1:10" s="3" customFormat="1" ht="15" customHeight="1" x14ac:dyDescent="0.2">
      <c r="A6" s="11"/>
      <c r="B6" s="11"/>
      <c r="C6" s="94"/>
      <c r="D6" s="100"/>
      <c r="E6" s="100"/>
      <c r="F6" s="100"/>
      <c r="G6" s="106" t="s">
        <v>61</v>
      </c>
      <c r="H6" s="181" t="s">
        <v>79</v>
      </c>
      <c r="I6" s="15" t="s">
        <v>61</v>
      </c>
    </row>
    <row r="7" spans="1:10" s="13" customFormat="1" ht="15" customHeight="1" x14ac:dyDescent="0.2">
      <c r="A7" s="14"/>
      <c r="B7" s="14"/>
      <c r="C7" s="174" t="s">
        <v>136</v>
      </c>
      <c r="D7" s="174" t="s">
        <v>136</v>
      </c>
      <c r="E7" s="174" t="s">
        <v>136</v>
      </c>
      <c r="F7" s="174" t="s">
        <v>136</v>
      </c>
      <c r="G7" s="175" t="s">
        <v>136</v>
      </c>
      <c r="H7" s="182" t="s">
        <v>123</v>
      </c>
      <c r="I7" s="180" t="s">
        <v>136</v>
      </c>
      <c r="J7" s="15"/>
    </row>
    <row r="8" spans="1:10" s="30" customFormat="1" ht="13.5" customHeight="1" x14ac:dyDescent="0.2">
      <c r="A8" s="29" t="s">
        <v>72</v>
      </c>
      <c r="B8" s="29"/>
      <c r="C8" s="95">
        <f>+'Total Other Doc'!F4</f>
        <v>1371</v>
      </c>
      <c r="D8" s="73">
        <f>IF(C8&gt;0,(Public!F4/'Total Other Doc'!F4)*100,"NA")</f>
        <v>12.691466083150985</v>
      </c>
      <c r="E8" s="73">
        <f>IF(C8&gt;0,(Gender!K4/'Total Other Doc'!F4)*100,"NA")</f>
        <v>57.403355215171402</v>
      </c>
      <c r="F8" s="73">
        <f>IF(C8&gt;0,('Hispanic &amp; Non-resident'!K4/'Total Other Doc'!F4)*100,"NA")</f>
        <v>8.3150984682713336</v>
      </c>
      <c r="G8" s="110">
        <f>IF(C8&gt;0,(black!F4/'all race'!F4)*100,"NA")</f>
        <v>11.744084136722172</v>
      </c>
      <c r="H8" s="73">
        <f>IF(C8&gt;0,(black!K4/black!F4)*100, "NA")</f>
        <v>15.671641791044777</v>
      </c>
      <c r="I8" s="72">
        <f>IF(C8&gt;0,('Hispanic &amp; Non-resident'!F4/'all race'!F4)*100,"NA")</f>
        <v>4.5574057843996494</v>
      </c>
    </row>
    <row r="9" spans="1:10" s="30" customFormat="1" ht="13.5" customHeight="1" x14ac:dyDescent="0.2">
      <c r="A9" s="31" t="s">
        <v>20</v>
      </c>
      <c r="B9" s="31"/>
      <c r="C9" s="96">
        <f>+'Total Other Doc'!F5</f>
        <v>217</v>
      </c>
      <c r="D9" s="74">
        <f>IF(C9&gt;0,(Public!F5/'Total Other Doc'!F5)*100,"NA")</f>
        <v>21.198156682027651</v>
      </c>
      <c r="E9" s="108">
        <f>IF(C9&gt;0,(Gender!K5/'Total Other Doc'!F5)*100,"NA")</f>
        <v>55.76036866359447</v>
      </c>
      <c r="F9" s="108">
        <f>IF(C9&gt;0,('Hispanic &amp; Non-resident'!K5/'Total Other Doc'!F5)*100,"NA")</f>
        <v>0.92165898617511521</v>
      </c>
      <c r="G9" s="111">
        <f>IF(C9&gt;0,(black!F5/'all race'!F5)*100,"NA")</f>
        <v>23.03921568627451</v>
      </c>
      <c r="H9" s="108">
        <f>IF(C9&gt;0,(black!K5/black!F5)*100, "NA")</f>
        <v>44.680851063829785</v>
      </c>
      <c r="I9" s="115">
        <f>IF(C9&gt;0,('Hispanic &amp; Non-resident'!F5/'all race'!F5)*100,"NA")</f>
        <v>4.9019607843137258</v>
      </c>
    </row>
    <row r="10" spans="1:10" s="15" customFormat="1" x14ac:dyDescent="0.2">
      <c r="A10" s="31" t="s">
        <v>73</v>
      </c>
      <c r="B10" s="31"/>
      <c r="C10" s="74">
        <f>+'Total Other Doc'!F6</f>
        <v>15.827862873814732</v>
      </c>
      <c r="D10" s="74"/>
      <c r="E10" s="108"/>
      <c r="F10" s="108"/>
      <c r="G10" s="111"/>
      <c r="H10" s="108"/>
      <c r="I10" s="115"/>
    </row>
    <row r="11" spans="1:10" s="15" customFormat="1" x14ac:dyDescent="0.2">
      <c r="A11" s="32" t="s">
        <v>2</v>
      </c>
      <c r="B11" s="32"/>
      <c r="C11" s="97">
        <f>+'Total Other Doc'!F7</f>
        <v>15</v>
      </c>
      <c r="D11" s="76">
        <f>IF(C11&gt;0,(Public!F7/'Total Other Doc'!F7)*100,"NA")</f>
        <v>53.333333333333336</v>
      </c>
      <c r="E11" s="76">
        <f>IF(C11&gt;0,(Gender!K7/'Total Other Doc'!F7)*100,"NA")</f>
        <v>40</v>
      </c>
      <c r="F11" s="76">
        <f>IF(C11&gt;0,('Hispanic &amp; Non-resident'!K7/'Total Other Doc'!F7)*100,"NA")</f>
        <v>0</v>
      </c>
      <c r="G11" s="107">
        <f>IF(C11&gt;0,(black!F7/'all race'!F7)*100,"NA")</f>
        <v>8.3333333333333321</v>
      </c>
      <c r="H11" s="76">
        <f>IF(C11&gt;0,(black!K7/black!F7)*100, "NA")</f>
        <v>0</v>
      </c>
      <c r="I11" s="116">
        <f>IF(C11&gt;0,('Hispanic &amp; Non-resident'!F7/'all race'!F7)*100,"NA")</f>
        <v>0</v>
      </c>
    </row>
    <row r="12" spans="1:10" s="15" customFormat="1" x14ac:dyDescent="0.2">
      <c r="A12" s="32" t="s">
        <v>3</v>
      </c>
      <c r="B12" s="32"/>
      <c r="C12" s="97">
        <f>+'Total Other Doc'!F8</f>
        <v>0</v>
      </c>
      <c r="D12" s="76" t="str">
        <f>IF(C12&gt;0,(Public!F8/'Total Other Doc'!F8)*100,"NA")</f>
        <v>NA</v>
      </c>
      <c r="E12" s="76" t="str">
        <f>IF(C12&gt;0,(Gender!K8/'Total Other Doc'!F8)*100,"NA")</f>
        <v>NA</v>
      </c>
      <c r="F12" s="76" t="str">
        <f>IF(C12&gt;0,('Hispanic &amp; Non-resident'!K8/'Total Other Doc'!F8)*100,"NA")</f>
        <v>NA</v>
      </c>
      <c r="G12" s="107" t="str">
        <f>IF(C12&gt;0,(black!F8/'all race'!F8)*100,"NA")</f>
        <v>NA</v>
      </c>
      <c r="H12" s="76" t="str">
        <f>IF(C12&gt;0,(black!K8/black!F8)*100, "NA")</f>
        <v>NA</v>
      </c>
      <c r="I12" s="116" t="str">
        <f>IF(C12&gt;0,('Hispanic &amp; Non-resident'!F8/'all race'!F8)*100,"NA")</f>
        <v>NA</v>
      </c>
    </row>
    <row r="13" spans="1:10" s="15" customFormat="1" x14ac:dyDescent="0.2">
      <c r="A13" s="32" t="s">
        <v>19</v>
      </c>
      <c r="B13" s="32"/>
      <c r="C13" s="97">
        <f>+'Total Other Doc'!F9</f>
        <v>0</v>
      </c>
      <c r="D13" s="76" t="str">
        <f>IF(C13&gt;0,(Public!F9/'Total Other Doc'!F9)*100,"NA")</f>
        <v>NA</v>
      </c>
      <c r="E13" s="76" t="str">
        <f>IF(C13&gt;0,(Gender!K9/'Total Other Doc'!F9)*100,"NA")</f>
        <v>NA</v>
      </c>
      <c r="F13" s="76" t="str">
        <f>IF(C13&gt;0,('Hispanic &amp; Non-resident'!K9/'Total Other Doc'!F9)*100,"NA")</f>
        <v>NA</v>
      </c>
      <c r="G13" s="107" t="str">
        <f>IF(C13&gt;0,(black!F9/'all race'!F9)*100,"NA")</f>
        <v>NA</v>
      </c>
      <c r="H13" s="76" t="str">
        <f>IF(C13&gt;0,(black!K9/black!F9)*100, "NA")</f>
        <v>NA</v>
      </c>
      <c r="I13" s="116" t="str">
        <f>IF(C13&gt;0,('Hispanic &amp; Non-resident'!F9/'all race'!F9)*100,"NA")</f>
        <v>NA</v>
      </c>
    </row>
    <row r="14" spans="1:10" s="15" customFormat="1" x14ac:dyDescent="0.2">
      <c r="A14" s="32" t="s">
        <v>4</v>
      </c>
      <c r="B14" s="32"/>
      <c r="C14" s="97">
        <f>+'Total Other Doc'!F10</f>
        <v>49</v>
      </c>
      <c r="D14" s="76">
        <f>IF(C14&gt;0,(Public!F10/'Total Other Doc'!F10)*100,"NA")</f>
        <v>0</v>
      </c>
      <c r="E14" s="76">
        <f>IF(C14&gt;0,(Gender!K10/'Total Other Doc'!F10)*100,"NA")</f>
        <v>63.265306122448983</v>
      </c>
      <c r="F14" s="76">
        <f>IF(C14&gt;0,('Hispanic &amp; Non-resident'!K10/'Total Other Doc'!F10)*100,"NA")</f>
        <v>0</v>
      </c>
      <c r="G14" s="107">
        <f>IF(C14&gt;0,(black!F10/'all race'!F10)*100,"NA")</f>
        <v>34.782608695652172</v>
      </c>
      <c r="H14" s="76">
        <f>IF(C14&gt;0,(black!K10/black!F10)*100, "NA")</f>
        <v>0</v>
      </c>
      <c r="I14" s="116">
        <f>IF(C14&gt;0,('Hispanic &amp; Non-resident'!F10/'all race'!F10)*100,"NA")</f>
        <v>13.043478260869565</v>
      </c>
    </row>
    <row r="15" spans="1:10" s="15" customFormat="1" x14ac:dyDescent="0.2">
      <c r="A15" s="33" t="s">
        <v>5</v>
      </c>
      <c r="B15" s="33"/>
      <c r="C15" s="96">
        <f>+'Total Other Doc'!F11</f>
        <v>11</v>
      </c>
      <c r="D15" s="108">
        <f>IF(C15&gt;0,(Public!F11/'Total Other Doc'!F11)*100,"NA")</f>
        <v>0</v>
      </c>
      <c r="E15" s="108">
        <f>IF(C15&gt;0,(Gender!K11/'Total Other Doc'!F11)*100,"NA")</f>
        <v>36.363636363636367</v>
      </c>
      <c r="F15" s="108">
        <f>IF(C15&gt;0,('Hispanic &amp; Non-resident'!K11/'Total Other Doc'!F11)*100,"NA")</f>
        <v>0</v>
      </c>
      <c r="G15" s="111">
        <f>IF(C15&gt;0,(black!F11/'all race'!F11)*100,"NA")</f>
        <v>63.636363636363633</v>
      </c>
      <c r="H15" s="108">
        <f>IF(C15&gt;0,(black!K11/black!F11)*100, "NA")</f>
        <v>100</v>
      </c>
      <c r="I15" s="115">
        <f>IF(C15&gt;0,('Hispanic &amp; Non-resident'!F11/'all race'!F11)*100,"NA")</f>
        <v>0</v>
      </c>
    </row>
    <row r="16" spans="1:10" s="15" customFormat="1" ht="14.25" x14ac:dyDescent="0.2">
      <c r="A16" s="33" t="s">
        <v>128</v>
      </c>
      <c r="B16" s="33"/>
      <c r="C16" s="96">
        <f>+'Total Other Doc'!F12</f>
        <v>30</v>
      </c>
      <c r="D16" s="108">
        <f>IF(C16&gt;0,(Public!F12/'Total Other Doc'!F12)*100,"NA")</f>
        <v>100</v>
      </c>
      <c r="E16" s="108">
        <f>IF(C16&gt;0,(Gender!K12/'Total Other Doc'!F12)*100,"NA")</f>
        <v>43.333333333333336</v>
      </c>
      <c r="F16" s="108">
        <f>IF(C16&gt;0,('Hispanic &amp; Non-resident'!K12/'Total Other Doc'!F12)*100,"NA")</f>
        <v>0</v>
      </c>
      <c r="G16" s="111">
        <f>IF(C16&gt;0,(black!F12/'all race'!F12)*100,"NA")</f>
        <v>10</v>
      </c>
      <c r="H16" s="108" t="s">
        <v>120</v>
      </c>
      <c r="I16" s="115">
        <f>IF(C16&gt;0,('Hispanic &amp; Non-resident'!F12/'all race'!F12)*100,"NA")</f>
        <v>0</v>
      </c>
    </row>
    <row r="17" spans="1:9" s="15" customFormat="1" ht="14.25" x14ac:dyDescent="0.2">
      <c r="A17" s="33" t="s">
        <v>7</v>
      </c>
      <c r="B17" s="33"/>
      <c r="C17" s="96">
        <f>+'Total Other Doc'!F13</f>
        <v>0</v>
      </c>
      <c r="D17" s="108" t="str">
        <f>IF(C17&gt;0,(Public!F13/'Total Other Doc'!F13)*100,"NA")</f>
        <v>NA</v>
      </c>
      <c r="E17" s="108" t="str">
        <f>IF(C17&gt;0,(Gender!K13/'Total Other Doc'!F13)*100,"NA")</f>
        <v>NA</v>
      </c>
      <c r="F17" s="108" t="str">
        <f>IF(C17&gt;0,('Hispanic &amp; Non-resident'!K13/'Total Other Doc'!F13)*100,"NA")</f>
        <v>NA</v>
      </c>
      <c r="G17" s="111" t="str">
        <f>IF(C17&gt;0,(black!F13/'all race'!F13)*100,"NA")</f>
        <v>NA</v>
      </c>
      <c r="H17" s="108" t="str">
        <f>IF(C17&gt;0,(black!K13/black!F13)*100, "NA")</f>
        <v>NA</v>
      </c>
      <c r="I17" s="115" t="str">
        <f>IF(C17&gt;0,('Hispanic &amp; Non-resident'!F13/'all race'!F13)*100,"NA")</f>
        <v>NA</v>
      </c>
    </row>
    <row r="18" spans="1:9" s="15" customFormat="1" x14ac:dyDescent="0.2">
      <c r="A18" s="33" t="s">
        <v>8</v>
      </c>
      <c r="B18" s="33"/>
      <c r="C18" s="96">
        <f>+'Total Other Doc'!F14</f>
        <v>3</v>
      </c>
      <c r="D18" s="108">
        <f>IF(C18&gt;0,(Public!F14/'Total Other Doc'!F14)*100,"NA")</f>
        <v>0</v>
      </c>
      <c r="E18" s="108">
        <f>IF(C18&gt;0,(Gender!K14/'Total Other Doc'!F14)*100,"NA")</f>
        <v>0</v>
      </c>
      <c r="F18" s="108">
        <f>IF(C18&gt;0,('Hispanic &amp; Non-resident'!K14/'Total Other Doc'!F14)*100,"NA")</f>
        <v>0</v>
      </c>
      <c r="G18" s="111">
        <f>IF(C18&gt;0,(black!F14/'all race'!F14)*100,"NA")</f>
        <v>33.333333333333329</v>
      </c>
      <c r="H18" s="108">
        <f>IF(C18&gt;0,(black!K14/black!F14)*100, "NA")</f>
        <v>100</v>
      </c>
      <c r="I18" s="115">
        <f>IF(C18&gt;0,('Hispanic &amp; Non-resident'!F14/'all race'!F14)*100,"NA")</f>
        <v>0</v>
      </c>
    </row>
    <row r="19" spans="1:9" s="15" customFormat="1" x14ac:dyDescent="0.2">
      <c r="A19" s="32" t="s">
        <v>9</v>
      </c>
      <c r="B19" s="32"/>
      <c r="C19" s="97">
        <f>+'Total Other Doc'!F15</f>
        <v>0</v>
      </c>
      <c r="D19" s="76" t="str">
        <f>IF(C19&gt;0,(Public!F15/'Total Other Doc'!F15)*100,"NA")</f>
        <v>NA</v>
      </c>
      <c r="E19" s="76" t="str">
        <f>IF(C19&gt;0,(Gender!K15/'Total Other Doc'!F15)*100,"NA")</f>
        <v>NA</v>
      </c>
      <c r="F19" s="76" t="str">
        <f>IF(C19&gt;0,('Hispanic &amp; Non-resident'!K15/'Total Other Doc'!F15)*100,"NA")</f>
        <v>NA</v>
      </c>
      <c r="G19" s="107" t="str">
        <f>IF(C19&gt;0,(black!F15/'all race'!F15)*100,"NA")</f>
        <v>NA</v>
      </c>
      <c r="H19" s="76" t="str">
        <f>IF(C19&gt;0,(black!K15/black!F15)*100, "NA")</f>
        <v>NA</v>
      </c>
      <c r="I19" s="116" t="str">
        <f>IF(C19&gt;0,('Hispanic &amp; Non-resident'!F15/'all race'!F15)*100,"NA")</f>
        <v>NA</v>
      </c>
    </row>
    <row r="20" spans="1:9" s="15" customFormat="1" x14ac:dyDescent="0.2">
      <c r="A20" s="32" t="s">
        <v>10</v>
      </c>
      <c r="B20" s="32"/>
      <c r="C20" s="97">
        <f>+'Total Other Doc'!F16</f>
        <v>13</v>
      </c>
      <c r="D20" s="76">
        <f>IF(C20&gt;0,(Public!F16/'Total Other Doc'!F16)*100,"NA")</f>
        <v>0</v>
      </c>
      <c r="E20" s="76">
        <f>IF(C20&gt;0,(Gender!K16/'Total Other Doc'!F16)*100,"NA")</f>
        <v>38.461538461538467</v>
      </c>
      <c r="F20" s="76">
        <f>IF(C20&gt;0,('Hispanic &amp; Non-resident'!K16/'Total Other Doc'!F16)*100,"NA")</f>
        <v>0</v>
      </c>
      <c r="G20" s="107">
        <f>IF(C20&gt;0,(black!F16/'all race'!F16)*100,"NA")</f>
        <v>50</v>
      </c>
      <c r="H20" s="76">
        <f>IF(C20&gt;0,(black!K16/black!F16)*100, "NA")</f>
        <v>100</v>
      </c>
      <c r="I20" s="116">
        <f>IF(C20&gt;0,('Hispanic &amp; Non-resident'!F16/'all race'!F16)*100,"NA")</f>
        <v>0</v>
      </c>
    </row>
    <row r="21" spans="1:9" s="15" customFormat="1" x14ac:dyDescent="0.2">
      <c r="A21" s="32" t="s">
        <v>11</v>
      </c>
      <c r="B21" s="32"/>
      <c r="C21" s="97">
        <f>+'Total Other Doc'!F17</f>
        <v>0</v>
      </c>
      <c r="D21" s="76" t="str">
        <f>IF(C21&gt;0,(Public!F17/'Total Other Doc'!F17)*100,"NA")</f>
        <v>NA</v>
      </c>
      <c r="E21" s="76" t="str">
        <f>IF(C21&gt;0,(Gender!K17/'Total Other Doc'!F17)*100,"NA")</f>
        <v>NA</v>
      </c>
      <c r="F21" s="76" t="str">
        <f>IF(C21&gt;0,('Hispanic &amp; Non-resident'!K17/'Total Other Doc'!F17)*100,"NA")</f>
        <v>NA</v>
      </c>
      <c r="G21" s="107" t="str">
        <f>IF(C21&gt;0,(black!F17/'all race'!F17)*100,"NA")</f>
        <v>NA</v>
      </c>
      <c r="H21" s="76" t="str">
        <f>IF(C21&gt;0,(black!K17/black!F17)*100, "NA")</f>
        <v>NA</v>
      </c>
      <c r="I21" s="116" t="str">
        <f>IF(C21&gt;0,('Hispanic &amp; Non-resident'!F17/'all race'!F17)*100,"NA")</f>
        <v>NA</v>
      </c>
    </row>
    <row r="22" spans="1:9" s="15" customFormat="1" x14ac:dyDescent="0.2">
      <c r="A22" s="32" t="s">
        <v>12</v>
      </c>
      <c r="B22" s="32"/>
      <c r="C22" s="97">
        <f>+'Total Other Doc'!F18</f>
        <v>0</v>
      </c>
      <c r="D22" s="76" t="str">
        <f>IF(C22&gt;0,(Public!F18/'Total Other Doc'!F18)*100,"NA")</f>
        <v>NA</v>
      </c>
      <c r="E22" s="76" t="str">
        <f>IF(C22&gt;0,(Gender!K18/'Total Other Doc'!F18)*100,"NA")</f>
        <v>NA</v>
      </c>
      <c r="F22" s="76" t="str">
        <f>IF(C22&gt;0,('Hispanic &amp; Non-resident'!K18/'Total Other Doc'!F18)*100,"NA")</f>
        <v>NA</v>
      </c>
      <c r="G22" s="107" t="str">
        <f>IF(C22&gt;0,(black!F18/'all race'!F18)*100,"NA")</f>
        <v>NA</v>
      </c>
      <c r="H22" s="76" t="str">
        <f>IF(C22&gt;0,(black!K18/black!F18)*100, "NA")</f>
        <v>NA</v>
      </c>
      <c r="I22" s="116" t="str">
        <f>IF(C22&gt;0,('Hispanic &amp; Non-resident'!F18/'all race'!F18)*100,"NA")</f>
        <v>NA</v>
      </c>
    </row>
    <row r="23" spans="1:9" s="15" customFormat="1" x14ac:dyDescent="0.2">
      <c r="A23" s="34" t="s">
        <v>13</v>
      </c>
      <c r="B23" s="34"/>
      <c r="C23" s="96">
        <f>+'Total Other Doc'!F19</f>
        <v>8</v>
      </c>
      <c r="D23" s="108">
        <f>IF(C23&gt;0,(Public!F19/'Total Other Doc'!F19)*100,"NA")</f>
        <v>0</v>
      </c>
      <c r="E23" s="108">
        <f>IF(C23&gt;0,(Gender!K19/'Total Other Doc'!F19)*100,"NA")</f>
        <v>37.5</v>
      </c>
      <c r="F23" s="108">
        <f>IF(C23&gt;0,('Hispanic &amp; Non-resident'!K19/'Total Other Doc'!F19)*100,"NA")</f>
        <v>0</v>
      </c>
      <c r="G23" s="111">
        <f>IF(C23&gt;0,(black!F19/'all race'!F19)*100,"NA")</f>
        <v>25</v>
      </c>
      <c r="H23" s="108">
        <f>IF(C23&gt;0,(black!K19/black!F19)*100, "NA")</f>
        <v>50</v>
      </c>
      <c r="I23" s="115">
        <f>IF(C23&gt;0,('Hispanic &amp; Non-resident'!F19/'all race'!F19)*100,"NA")</f>
        <v>0</v>
      </c>
    </row>
    <row r="24" spans="1:9" s="15" customFormat="1" x14ac:dyDescent="0.2">
      <c r="A24" s="34" t="s">
        <v>14</v>
      </c>
      <c r="B24" s="34"/>
      <c r="C24" s="96">
        <f>+'Total Other Doc'!F20</f>
        <v>41</v>
      </c>
      <c r="D24" s="108">
        <f>IF(C24&gt;0,(Public!F20/'Total Other Doc'!F20)*100,"NA")</f>
        <v>0</v>
      </c>
      <c r="E24" s="108">
        <f>IF(C24&gt;0,(Gender!K20/'Total Other Doc'!F20)*100,"NA")</f>
        <v>70.731707317073173</v>
      </c>
      <c r="F24" s="108">
        <f>IF(C24&gt;0,('Hispanic &amp; Non-resident'!K20/'Total Other Doc'!F20)*100,"NA")</f>
        <v>2.4390243902439024</v>
      </c>
      <c r="G24" s="111">
        <f>IF(C24&gt;0,(black!F20/'all race'!F20)*100,"NA")</f>
        <v>2.6315789473684208</v>
      </c>
      <c r="H24" s="108" t="s">
        <v>120</v>
      </c>
      <c r="I24" s="115">
        <f>IF(C24&gt;0,('Hispanic &amp; Non-resident'!F20/'all race'!F20)*100,"NA")</f>
        <v>5.2631578947368416</v>
      </c>
    </row>
    <row r="25" spans="1:9" s="15" customFormat="1" x14ac:dyDescent="0.2">
      <c r="A25" s="34" t="s">
        <v>15</v>
      </c>
      <c r="B25" s="34"/>
      <c r="C25" s="96">
        <f>+'Total Other Doc'!F21</f>
        <v>47</v>
      </c>
      <c r="D25" s="108">
        <f>IF(C25&gt;0,(Public!F21/'Total Other Doc'!F21)*100,"NA")</f>
        <v>17.021276595744681</v>
      </c>
      <c r="E25" s="108">
        <f>IF(C25&gt;0,(Gender!K21/'Total Other Doc'!F21)*100,"NA")</f>
        <v>63.829787234042556</v>
      </c>
      <c r="F25" s="108">
        <f>IF(C25&gt;0,('Hispanic &amp; Non-resident'!K21/'Total Other Doc'!F21)*100,"NA")</f>
        <v>2.1276595744680851</v>
      </c>
      <c r="G25" s="111">
        <f>IF(C25&gt;0,(black!F21/'all race'!F21)*100,"NA")</f>
        <v>22.727272727272727</v>
      </c>
      <c r="H25" s="108">
        <f>IF(C25&gt;0,(black!K21/black!F21)*100, "NA")</f>
        <v>60</v>
      </c>
      <c r="I25" s="115">
        <f>IF(C25&gt;0,('Hispanic &amp; Non-resident'!F21/'all race'!F21)*100,"NA")</f>
        <v>4.5454545454545459</v>
      </c>
    </row>
    <row r="26" spans="1:9" s="15" customFormat="1" x14ac:dyDescent="0.2">
      <c r="A26" s="35" t="s">
        <v>16</v>
      </c>
      <c r="B26" s="35"/>
      <c r="C26" s="95">
        <f>+'Total Other Doc'!F22</f>
        <v>0</v>
      </c>
      <c r="D26" s="171" t="str">
        <f>IF(C26&gt;0,(Public!F22/'Total Other Doc'!F22)*100,"NA")</f>
        <v>NA</v>
      </c>
      <c r="E26" s="171" t="str">
        <f>IF(C26&gt;0,(Gender!K22/'Total Other Doc'!F22)*100,"NA")</f>
        <v>NA</v>
      </c>
      <c r="F26" s="171" t="str">
        <f>IF(C26&gt;0,('Hispanic &amp; Non-resident'!K22/'Total Other Doc'!F22)*100,"NA")</f>
        <v>NA</v>
      </c>
      <c r="G26" s="111" t="str">
        <f>IF(C26&gt;0,(black!F22/'all race'!F22)*100,"NA")</f>
        <v>NA</v>
      </c>
      <c r="H26" s="78" t="str">
        <f>IF(C26&gt;0,(black!K22/black!F22)*100, "NA")</f>
        <v>NA</v>
      </c>
      <c r="I26" s="110" t="str">
        <f>IF(C26&gt;0,('Hispanic &amp; Non-resident'!F22/'all race'!F22)*100,"NA")</f>
        <v>NA</v>
      </c>
    </row>
    <row r="27" spans="1:9" s="15" customFormat="1" x14ac:dyDescent="0.2">
      <c r="A27" s="31" t="s">
        <v>74</v>
      </c>
      <c r="B27" s="31"/>
      <c r="C27" s="96">
        <f>+'Total Other Doc'!F23</f>
        <v>325</v>
      </c>
      <c r="D27" s="108">
        <f>IF(C27&gt;0,(Public!F23/'Total Other Doc'!F23)*100,"NA")</f>
        <v>0</v>
      </c>
      <c r="E27" s="108">
        <f>IF(C27&gt;0,(Gender!K23/'Total Other Doc'!F23)*100,"NA")</f>
        <v>51.692307692307693</v>
      </c>
      <c r="F27" s="108">
        <f>IF(C27&gt;0,('Hispanic &amp; Non-resident'!K23/'Total Other Doc'!F23)*100,"NA")</f>
        <v>8.9230769230769234</v>
      </c>
      <c r="G27" s="113">
        <f>IF(C27&gt;0,(black!F23/'all race'!F23)*100,"NA")</f>
        <v>11.654135338345863</v>
      </c>
      <c r="H27" s="108">
        <f>IF(C27&gt;0,(black!K23/black!F23)*100, "NA")</f>
        <v>0</v>
      </c>
      <c r="I27" s="115">
        <f>IF(C27&gt;0,('Hispanic &amp; Non-resident'!F23/'all race'!F23)*100,"NA")</f>
        <v>7.1428571428571423</v>
      </c>
    </row>
    <row r="28" spans="1:9" s="15" customFormat="1" x14ac:dyDescent="0.2">
      <c r="A28" s="31" t="s">
        <v>73</v>
      </c>
      <c r="B28" s="31"/>
      <c r="C28" s="74">
        <f>+'Total Other Doc'!F24</f>
        <v>23.705324580598102</v>
      </c>
      <c r="D28" s="108"/>
      <c r="E28" s="108"/>
      <c r="F28" s="108"/>
      <c r="G28" s="111"/>
      <c r="H28" s="108"/>
      <c r="I28" s="115"/>
    </row>
    <row r="29" spans="1:9" s="15" customFormat="1" x14ac:dyDescent="0.2">
      <c r="A29" s="32" t="s">
        <v>27</v>
      </c>
      <c r="B29" s="32"/>
      <c r="C29" s="97">
        <f>+'Total Other Doc'!F25</f>
        <v>0</v>
      </c>
      <c r="D29" s="76" t="str">
        <f>IF(C29&gt;0,(Public!F25/'Total Other Doc'!F25)*100,"NA")</f>
        <v>NA</v>
      </c>
      <c r="E29" s="76" t="str">
        <f>IF(C29&gt;0,(Gender!K25/'Total Other Doc'!F25)*100,"NA")</f>
        <v>NA</v>
      </c>
      <c r="F29" s="76" t="str">
        <f>IF(C29&gt;0,('Hispanic &amp; Non-resident'!K25/'Total Other Doc'!F25)*100,"NA")</f>
        <v>NA</v>
      </c>
      <c r="G29" s="107" t="str">
        <f>IF(C29&gt;0,(black!F25/'all race'!F25)*100,"NA")</f>
        <v>NA</v>
      </c>
      <c r="H29" s="76" t="str">
        <f>IF(C29&gt;0,(black!K25/black!F25)*100, "NA")</f>
        <v>NA</v>
      </c>
      <c r="I29" s="116" t="str">
        <f>IF(C29&gt;0,('Hispanic &amp; Non-resident'!F25/'all race'!F25)*100,"NA")</f>
        <v>NA</v>
      </c>
    </row>
    <row r="30" spans="1:9" s="15" customFormat="1" x14ac:dyDescent="0.2">
      <c r="A30" s="32" t="s">
        <v>28</v>
      </c>
      <c r="B30" s="32"/>
      <c r="C30" s="97">
        <f>+'Total Other Doc'!F26</f>
        <v>0</v>
      </c>
      <c r="D30" s="76" t="str">
        <f>IF(C30&gt;0,(Public!F26/'Total Other Doc'!F26)*100,"NA")</f>
        <v>NA</v>
      </c>
      <c r="E30" s="76" t="str">
        <f>IF(C30&gt;0,(Gender!K26/'Total Other Doc'!F26)*100,"NA")</f>
        <v>NA</v>
      </c>
      <c r="F30" s="76" t="str">
        <f>IF(C30&gt;0,('Hispanic &amp; Non-resident'!K26/'Total Other Doc'!F26)*100,"NA")</f>
        <v>NA</v>
      </c>
      <c r="G30" s="107" t="str">
        <f>IF(C30&gt;0,(black!F26/'all race'!F26)*100,"NA")</f>
        <v>NA</v>
      </c>
      <c r="H30" s="76" t="s">
        <v>120</v>
      </c>
      <c r="I30" s="116" t="str">
        <f>IF(C30&gt;0,('Hispanic &amp; Non-resident'!F26/'all race'!F26)*100,"NA")</f>
        <v>NA</v>
      </c>
    </row>
    <row r="31" spans="1:9" s="15" customFormat="1" ht="14.25" x14ac:dyDescent="0.2">
      <c r="A31" s="32" t="s">
        <v>129</v>
      </c>
      <c r="B31" s="32"/>
      <c r="C31" s="97">
        <f>+'Total Other Doc'!F27</f>
        <v>143</v>
      </c>
      <c r="D31" s="76">
        <f>IF(C31&gt;0,(Public!F27/'Total Other Doc'!F27)*100,"NA")</f>
        <v>0</v>
      </c>
      <c r="E31" s="76">
        <f>IF(C31&gt;0,(Gender!K27/'Total Other Doc'!F27)*100,"NA")</f>
        <v>46.153846153846153</v>
      </c>
      <c r="F31" s="76">
        <f>IF(C31&gt;0,('Hispanic &amp; Non-resident'!K27/'Total Other Doc'!F27)*100,"NA")</f>
        <v>18.181818181818183</v>
      </c>
      <c r="G31" s="107">
        <f>IF(C31&gt;0,(black!F27/'all race'!F27)*100,"NA")</f>
        <v>12.5</v>
      </c>
      <c r="H31" s="76">
        <f>IF(C31&gt;0,(black!K27/black!F27)*100, "NA")</f>
        <v>0</v>
      </c>
      <c r="I31" s="116">
        <f>IF(C31&gt;0,('Hispanic &amp; Non-resident'!F27/'all race'!F27)*100,"NA")</f>
        <v>7.1428571428571423</v>
      </c>
    </row>
    <row r="32" spans="1:9" s="15" customFormat="1" x14ac:dyDescent="0.2">
      <c r="A32" s="32" t="s">
        <v>30</v>
      </c>
      <c r="B32" s="32"/>
      <c r="C32" s="97">
        <f>+'Total Other Doc'!F28</f>
        <v>63</v>
      </c>
      <c r="D32" s="76">
        <f>IF(C32&gt;0,(Public!F28/'Total Other Doc'!F28)*100,"NA")</f>
        <v>0</v>
      </c>
      <c r="E32" s="76">
        <f>IF(C32&gt;0,(Gender!K28/'Total Other Doc'!F28)*100,"NA")</f>
        <v>17.460317460317459</v>
      </c>
      <c r="F32" s="76">
        <f>IF(C32&gt;0,('Hispanic &amp; Non-resident'!K28/'Total Other Doc'!F28)*100,"NA")</f>
        <v>4.7619047619047619</v>
      </c>
      <c r="G32" s="107">
        <f>IF(C32&gt;0,(black!F28/'all race'!F28)*100,"NA")</f>
        <v>21.428571428571427</v>
      </c>
      <c r="H32" s="76">
        <f>IF(C32&gt;0,(black!K28/black!F28)*100, "NA")</f>
        <v>0</v>
      </c>
      <c r="I32" s="116">
        <f>IF(C32&gt;0,('Hispanic &amp; Non-resident'!F28/'all race'!F28)*100,"NA")</f>
        <v>9.5238095238095237</v>
      </c>
    </row>
    <row r="33" spans="1:9" s="15" customFormat="1" x14ac:dyDescent="0.2">
      <c r="A33" s="33" t="s">
        <v>33</v>
      </c>
      <c r="B33" s="33"/>
      <c r="C33" s="96">
        <f>+'Total Other Doc'!F29</f>
        <v>0</v>
      </c>
      <c r="D33" s="108" t="str">
        <f>IF(C33&gt;0,(Public!F29/'Total Other Doc'!F29)*100,"NA")</f>
        <v>NA</v>
      </c>
      <c r="E33" s="108" t="str">
        <f>IF(C33&gt;0,(Gender!K29/'Total Other Doc'!F29)*100,"NA")</f>
        <v>NA</v>
      </c>
      <c r="F33" s="108" t="str">
        <f>IF(C33&gt;0,('Hispanic &amp; Non-resident'!K29/'Total Other Doc'!F29)*100,"NA")</f>
        <v>NA</v>
      </c>
      <c r="G33" s="111" t="str">
        <f>IF(C33&gt;0,(black!F29/'all race'!F29)*100,"NA")</f>
        <v>NA</v>
      </c>
      <c r="H33" s="108" t="str">
        <f>IF(C33&gt;0,(black!K29/black!F29)*100, "NA")</f>
        <v>NA</v>
      </c>
      <c r="I33" s="115" t="str">
        <f>IF(C33&gt;0,('Hispanic &amp; Non-resident'!F29/'all race'!F29)*100,"NA")</f>
        <v>NA</v>
      </c>
    </row>
    <row r="34" spans="1:9" s="15" customFormat="1" x14ac:dyDescent="0.2">
      <c r="A34" s="33" t="s">
        <v>35</v>
      </c>
      <c r="B34" s="33"/>
      <c r="C34" s="96">
        <f>+'Total Other Doc'!F30</f>
        <v>9</v>
      </c>
      <c r="D34" s="108">
        <f>IF(C34&gt;0,(Public!F30/'Total Other Doc'!F30)*100,"NA")</f>
        <v>0</v>
      </c>
      <c r="E34" s="108">
        <f>IF(C34&gt;0,(Gender!K30/'Total Other Doc'!F30)*100,"NA")</f>
        <v>66.666666666666657</v>
      </c>
      <c r="F34" s="108">
        <f>IF(C34&gt;0,('Hispanic &amp; Non-resident'!K30/'Total Other Doc'!F30)*100,"NA")</f>
        <v>0</v>
      </c>
      <c r="G34" s="111">
        <f>IF(C34&gt;0,(black!F30/'all race'!F30)*100,"NA")</f>
        <v>0</v>
      </c>
      <c r="H34" s="108" t="str">
        <f>IF(black!F30&gt;0,(black!K30/black!F30)*100, "NA")</f>
        <v>NA</v>
      </c>
      <c r="I34" s="115">
        <f>IF(C34&gt;0,('Hispanic &amp; Non-resident'!F30/'all race'!F30)*100,"NA")</f>
        <v>0</v>
      </c>
    </row>
    <row r="35" spans="1:9" s="15" customFormat="1" x14ac:dyDescent="0.2">
      <c r="A35" s="33" t="s">
        <v>44</v>
      </c>
      <c r="B35" s="33"/>
      <c r="C35" s="96">
        <f>+'Total Other Doc'!F31</f>
        <v>0</v>
      </c>
      <c r="D35" s="108" t="str">
        <f>IF(C35&gt;0,(Public!F31/'Total Other Doc'!F31)*100,"NA")</f>
        <v>NA</v>
      </c>
      <c r="E35" s="108" t="str">
        <f>IF(C35&gt;0,(Gender!K31/'Total Other Doc'!F31)*100,"NA")</f>
        <v>NA</v>
      </c>
      <c r="F35" s="108" t="str">
        <f>IF(C35&gt;0,('Hispanic &amp; Non-resident'!K31/'Total Other Doc'!F31)*100,"NA")</f>
        <v>NA</v>
      </c>
      <c r="G35" s="111" t="str">
        <f>IF(C35&gt;0,(black!F31/'all race'!F31)*100,"NA")</f>
        <v>NA</v>
      </c>
      <c r="H35" s="108" t="str">
        <f>IF(C35&gt;0,(black!K31/black!F31)*100, "NA")</f>
        <v>NA</v>
      </c>
      <c r="I35" s="115" t="str">
        <f>IF(C35&gt;0,('Hispanic &amp; Non-resident'!F31/'all race'!F31)*100,"NA")</f>
        <v>NA</v>
      </c>
    </row>
    <row r="36" spans="1:9" s="15" customFormat="1" x14ac:dyDescent="0.2">
      <c r="A36" s="33" t="s">
        <v>50</v>
      </c>
      <c r="B36" s="33"/>
      <c r="C36" s="96">
        <f>+'Total Other Doc'!F32</f>
        <v>0</v>
      </c>
      <c r="D36" s="108" t="str">
        <f>IF(C36&gt;0,(Public!F32/'Total Other Doc'!F32)*100,"NA")</f>
        <v>NA</v>
      </c>
      <c r="E36" s="108" t="str">
        <f>IF(C36&gt;0,(Gender!K32/'Total Other Doc'!F32)*100,"NA")</f>
        <v>NA</v>
      </c>
      <c r="F36" s="108" t="str">
        <f>IF(C36&gt;0,('Hispanic &amp; Non-resident'!K32/'Total Other Doc'!F32)*100,"NA")</f>
        <v>NA</v>
      </c>
      <c r="G36" s="111" t="str">
        <f>IF(C36&gt;0,(black!F32/'all race'!F32)*100,"NA")</f>
        <v>NA</v>
      </c>
      <c r="H36" s="108" t="str">
        <f>IF(C36&gt;0,(black!K32/black!F32)*100, "NA")</f>
        <v>NA</v>
      </c>
      <c r="I36" s="115" t="str">
        <f>IF(C36&gt;0,('Hispanic &amp; Non-resident'!F32/'all race'!F32)*100,"NA")</f>
        <v>NA</v>
      </c>
    </row>
    <row r="37" spans="1:9" s="15" customFormat="1" x14ac:dyDescent="0.2">
      <c r="A37" s="32" t="s">
        <v>49</v>
      </c>
      <c r="B37" s="32"/>
      <c r="C37" s="97">
        <f>+'Total Other Doc'!F33</f>
        <v>0</v>
      </c>
      <c r="D37" s="76" t="str">
        <f>IF(C37&gt;0,(Public!F33/'Total Other Doc'!F33)*100,"NA")</f>
        <v>NA</v>
      </c>
      <c r="E37" s="76" t="str">
        <f>IF(C37&gt;0,(Gender!K33/'Total Other Doc'!F33)*100,"NA")</f>
        <v>NA</v>
      </c>
      <c r="F37" s="76" t="str">
        <f>IF(C37&gt;0,('Hispanic &amp; Non-resident'!K33/'Total Other Doc'!F33)*100,"NA")</f>
        <v>NA</v>
      </c>
      <c r="G37" s="107" t="str">
        <f>IF(C37&gt;0,(black!F33/'all race'!F33)*100,"NA")</f>
        <v>NA</v>
      </c>
      <c r="H37" s="76" t="str">
        <f>IF(C37&gt;0,(black!K33/black!F33)*100, "NA")</f>
        <v>NA</v>
      </c>
      <c r="I37" s="116" t="str">
        <f>IF(C37&gt;0,('Hispanic &amp; Non-resident'!F33/'all race'!F33)*100,"NA")</f>
        <v>NA</v>
      </c>
    </row>
    <row r="38" spans="1:9" s="15" customFormat="1" x14ac:dyDescent="0.2">
      <c r="A38" s="32" t="s">
        <v>53</v>
      </c>
      <c r="B38" s="32"/>
      <c r="C38" s="97">
        <f>+'Total Other Doc'!F34</f>
        <v>20</v>
      </c>
      <c r="D38" s="76">
        <f>IF(C38&gt;0,(Public!F34/'Total Other Doc'!F34)*100,"NA")</f>
        <v>0</v>
      </c>
      <c r="E38" s="76">
        <f>IF(C38&gt;0,(Gender!K34/'Total Other Doc'!F34)*100,"NA")</f>
        <v>50</v>
      </c>
      <c r="F38" s="76">
        <f>IF(C38&gt;0,('Hispanic &amp; Non-resident'!K34/'Total Other Doc'!F34)*100,"NA")</f>
        <v>0</v>
      </c>
      <c r="G38" s="107">
        <f>IF(C38&gt;0,(black!F34/'all race'!F34)*100,"NA")</f>
        <v>0</v>
      </c>
      <c r="H38" s="76" t="s">
        <v>120</v>
      </c>
      <c r="I38" s="116">
        <f>IF(C38&gt;0,('Hispanic &amp; Non-resident'!F34/'all race'!F34)*100,"NA")</f>
        <v>0</v>
      </c>
    </row>
    <row r="39" spans="1:9" s="15" customFormat="1" x14ac:dyDescent="0.2">
      <c r="A39" s="32" t="s">
        <v>57</v>
      </c>
      <c r="B39" s="32"/>
      <c r="C39" s="97">
        <f>+'Total Other Doc'!F35</f>
        <v>90</v>
      </c>
      <c r="D39" s="76">
        <f>IF(C39&gt;0,(Public!F35/'Total Other Doc'!F35)*100,"NA")</f>
        <v>0</v>
      </c>
      <c r="E39" s="76">
        <f>IF(C39&gt;0,(Gender!K35/'Total Other Doc'!F35)*100,"NA")</f>
        <v>83.333333333333343</v>
      </c>
      <c r="F39" s="76">
        <f>IF(C39&gt;0,('Hispanic &amp; Non-resident'!K35/'Total Other Doc'!F35)*100,"NA")</f>
        <v>0</v>
      </c>
      <c r="G39" s="107">
        <f>IF(C39&gt;0,(black!F35/'all race'!F35)*100,"NA")</f>
        <v>9.3023255813953494</v>
      </c>
      <c r="H39" s="76" t="s">
        <v>120</v>
      </c>
      <c r="I39" s="116">
        <f>IF(C39&gt;0,('Hispanic &amp; Non-resident'!F35/'all race'!F35)*100,"NA")</f>
        <v>8.1395348837209305</v>
      </c>
    </row>
    <row r="40" spans="1:9" s="15" customFormat="1" x14ac:dyDescent="0.2">
      <c r="A40" s="32" t="s">
        <v>21</v>
      </c>
      <c r="B40" s="32"/>
      <c r="C40" s="97">
        <f>+'Total Other Doc'!F36</f>
        <v>0</v>
      </c>
      <c r="D40" s="76" t="str">
        <f>IF(C40&gt;0,(Public!F36/'Total Other Doc'!F36)*100,"NA")</f>
        <v>NA</v>
      </c>
      <c r="E40" s="76" t="str">
        <f>IF(C40&gt;0,(Gender!K36/'Total Other Doc'!F36)*100,"NA")</f>
        <v>NA</v>
      </c>
      <c r="F40" s="76" t="str">
        <f>IF(C40&gt;0,('Hispanic &amp; Non-resident'!K36/'Total Other Doc'!F36)*100,"NA")</f>
        <v>NA</v>
      </c>
      <c r="G40" s="107" t="str">
        <f>IF(C40&gt;0,(black!F36/'all race'!F36)*100,"NA")</f>
        <v>NA</v>
      </c>
      <c r="H40" s="76" t="str">
        <f>IF(C40&gt;0,(black!K36/black!F36)*100, "NA")</f>
        <v>NA</v>
      </c>
      <c r="I40" s="116" t="str">
        <f>IF(C40&gt;0,('Hispanic &amp; Non-resident'!F36/'all race'!F36)*100,"NA")</f>
        <v>NA</v>
      </c>
    </row>
    <row r="41" spans="1:9" s="15" customFormat="1" x14ac:dyDescent="0.2">
      <c r="A41" s="36" t="s">
        <v>60</v>
      </c>
      <c r="B41" s="36"/>
      <c r="C41" s="98">
        <f>+'Total Other Doc'!F37</f>
        <v>0</v>
      </c>
      <c r="D41" s="76" t="str">
        <f>IF(C41&gt;0,(Public!F37/'Total Other Doc'!F37)*100,"NA")</f>
        <v>NA</v>
      </c>
      <c r="E41" s="137" t="str">
        <f>IF(C41&gt;0,(Gender!K37/'Total Other Doc'!F37)*100,"NA")</f>
        <v>NA</v>
      </c>
      <c r="F41" s="137" t="str">
        <f>IF(C41&gt;0,('Hispanic &amp; Non-resident'!K37/'Total Other Doc'!F37)*100,"NA")</f>
        <v>NA</v>
      </c>
      <c r="G41" s="112" t="str">
        <f>IF(C41&gt;0,(black!F37/'all race'!F37)*100,"NA")</f>
        <v>NA</v>
      </c>
      <c r="H41" s="77" t="str">
        <f>IF(C41&gt;0,(black!K37/black!F37)*100, "NA")</f>
        <v>NA</v>
      </c>
      <c r="I41" s="112" t="str">
        <f>IF(C41&gt;0,('Hispanic &amp; Non-resident'!F37/'all race'!F37)*100,"NA")</f>
        <v>NA</v>
      </c>
    </row>
    <row r="42" spans="1:9" s="15" customFormat="1" x14ac:dyDescent="0.2">
      <c r="A42" s="31" t="s">
        <v>75</v>
      </c>
      <c r="B42" s="31"/>
      <c r="C42" s="96">
        <f>+'Total Other Doc'!F38</f>
        <v>358</v>
      </c>
      <c r="D42" s="108">
        <f>IF(C42&gt;0,(Public!F38/'Total Other Doc'!F38)*100,"NA")</f>
        <v>35.754189944134076</v>
      </c>
      <c r="E42" s="108">
        <f>IF(C42&gt;0,(Gender!K38/'Total Other Doc'!F38)*100,"NA")</f>
        <v>57.262569832402235</v>
      </c>
      <c r="F42" s="108">
        <f>IF(C42&gt;0,('Hispanic &amp; Non-resident'!K38/'Total Other Doc'!F38)*100,"NA")</f>
        <v>10.893854748603351</v>
      </c>
      <c r="G42" s="111">
        <f>IF(C42&gt;0,(black!F38/'all race'!F38)*100,"NA")</f>
        <v>9.2948717948717956</v>
      </c>
      <c r="H42" s="108">
        <f>IF(C42&gt;0,(black!K38/black!F38)*100, "NA")</f>
        <v>0</v>
      </c>
      <c r="I42" s="115">
        <f>IF(C42&gt;0,('Hispanic &amp; Non-resident'!F38/'all race'!F38)*100,"NA")</f>
        <v>1.6025641025641024</v>
      </c>
    </row>
    <row r="43" spans="1:9" s="15" customFormat="1" x14ac:dyDescent="0.2">
      <c r="A43" s="31" t="s">
        <v>73</v>
      </c>
      <c r="B43" s="31"/>
      <c r="C43" s="74">
        <f>+'Total Other Doc'!F39</f>
        <v>26.112326768781912</v>
      </c>
      <c r="D43" s="108"/>
      <c r="E43" s="108"/>
      <c r="F43" s="108"/>
      <c r="G43" s="111"/>
      <c r="H43" s="108"/>
      <c r="I43" s="115"/>
    </row>
    <row r="44" spans="1:9" s="15" customFormat="1" x14ac:dyDescent="0.2">
      <c r="A44" s="32" t="s">
        <v>36</v>
      </c>
      <c r="B44" s="32"/>
      <c r="C44" s="97">
        <f>+'Total Other Doc'!F40</f>
        <v>104</v>
      </c>
      <c r="D44" s="76">
        <f>IF(C44&gt;0,(Public!F40/'Total Other Doc'!F40)*100,"NA")</f>
        <v>14.423076923076922</v>
      </c>
      <c r="E44" s="76">
        <f>IF(C44&gt;0,(Gender!K40/'Total Other Doc'!F40)*100,"NA")</f>
        <v>47.115384615384613</v>
      </c>
      <c r="F44" s="76">
        <f>IF(C44&gt;0,('Hispanic &amp; Non-resident'!K40/'Total Other Doc'!F40)*100,"NA")</f>
        <v>14.423076923076922</v>
      </c>
      <c r="G44" s="107">
        <f>IF(C44&gt;0,(black!F40/'all race'!F40)*100,"NA")</f>
        <v>22.093023255813954</v>
      </c>
      <c r="H44" s="76">
        <f>IF(C44&gt;0,(black!K40/black!F40)*100, "NA")</f>
        <v>0</v>
      </c>
      <c r="I44" s="116">
        <f>IF(C44&gt;0,('Hispanic &amp; Non-resident'!F40/'all race'!F40)*100,"NA")</f>
        <v>3.4883720930232558</v>
      </c>
    </row>
    <row r="45" spans="1:9" s="15" customFormat="1" x14ac:dyDescent="0.2">
      <c r="A45" s="32" t="s">
        <v>37</v>
      </c>
      <c r="B45" s="32"/>
      <c r="C45" s="97">
        <f>+'Total Other Doc'!F41</f>
        <v>42</v>
      </c>
      <c r="D45" s="76">
        <f>IF(C45&gt;0,(Public!F41/'Total Other Doc'!F41)*100,"NA")</f>
        <v>42.857142857142854</v>
      </c>
      <c r="E45" s="76">
        <f>IF(C45&gt;0,(Gender!K41/'Total Other Doc'!F41)*100,"NA")</f>
        <v>47.619047619047613</v>
      </c>
      <c r="F45" s="76">
        <f>IF(C45&gt;0,('Hispanic &amp; Non-resident'!K41/'Total Other Doc'!F41)*100,"NA")</f>
        <v>45.238095238095241</v>
      </c>
      <c r="G45" s="107">
        <f>IF(C45&gt;0,(black!F41/'all race'!F41)*100,"NA")</f>
        <v>13.043478260869565</v>
      </c>
      <c r="H45" s="76">
        <f>IF(C45&gt;0,(black!K41/black!F41)*100, "NA")</f>
        <v>0</v>
      </c>
      <c r="I45" s="116">
        <f>IF(C45&gt;0,('Hispanic &amp; Non-resident'!F41/'all race'!F41)*100,"NA")</f>
        <v>0</v>
      </c>
    </row>
    <row r="46" spans="1:9" s="15" customFormat="1" x14ac:dyDescent="0.2">
      <c r="A46" s="32" t="s">
        <v>34</v>
      </c>
      <c r="B46" s="32"/>
      <c r="C46" s="97">
        <f>+'Total Other Doc'!F42</f>
        <v>30</v>
      </c>
      <c r="D46" s="76">
        <f>IF(C46&gt;0,(Public!F42/'Total Other Doc'!F42)*100,"NA")</f>
        <v>100</v>
      </c>
      <c r="E46" s="76">
        <f>IF(C46&gt;0,(Gender!K42/'Total Other Doc'!F42)*100,"NA")</f>
        <v>63.333333333333329</v>
      </c>
      <c r="F46" s="76">
        <f>IF(C46&gt;0,('Hispanic &amp; Non-resident'!K42/'Total Other Doc'!F42)*100,"NA")</f>
        <v>16.666666666666664</v>
      </c>
      <c r="G46" s="107">
        <f>IF(C46&gt;0,(black!F42/'all race'!F42)*100,"NA")</f>
        <v>0</v>
      </c>
      <c r="H46" s="76" t="s">
        <v>120</v>
      </c>
      <c r="I46" s="116">
        <f>IF(C46&gt;0,('Hispanic &amp; Non-resident'!F42/'all race'!F42)*100,"NA")</f>
        <v>0</v>
      </c>
    </row>
    <row r="47" spans="1:9" s="15" customFormat="1" x14ac:dyDescent="0.2">
      <c r="A47" s="32" t="s">
        <v>38</v>
      </c>
      <c r="B47" s="32"/>
      <c r="C47" s="97">
        <f>+'Total Other Doc'!F43</f>
        <v>0</v>
      </c>
      <c r="D47" s="76" t="str">
        <f>IF(C47&gt;0,(Public!F43/'Total Other Doc'!F43)*100,"NA")</f>
        <v>NA</v>
      </c>
      <c r="E47" s="76" t="str">
        <f>IF(C47&gt;0,(Gender!K43/'Total Other Doc'!F43)*100,"NA")</f>
        <v>NA</v>
      </c>
      <c r="F47" s="76" t="str">
        <f>IF(C47&gt;0,('Hispanic &amp; Non-resident'!K43/'Total Other Doc'!F43)*100,"NA")</f>
        <v>NA</v>
      </c>
      <c r="G47" s="107" t="str">
        <f>IF(C47&gt;0,(black!F43/'all race'!F43)*100,"NA")</f>
        <v>NA</v>
      </c>
      <c r="H47" s="76" t="str">
        <f>IF(C47&gt;0,(black!K43/black!F43)*100, "NA")</f>
        <v>NA</v>
      </c>
      <c r="I47" s="116" t="str">
        <f>IF(C47&gt;0,('Hispanic &amp; Non-resident'!F43/'all race'!F43)*100,"NA")</f>
        <v>NA</v>
      </c>
    </row>
    <row r="48" spans="1:9" s="15" customFormat="1" x14ac:dyDescent="0.2">
      <c r="A48" s="33" t="s">
        <v>41</v>
      </c>
      <c r="B48" s="33"/>
      <c r="C48" s="96">
        <f>+'Total Other Doc'!F44</f>
        <v>50</v>
      </c>
      <c r="D48" s="108">
        <f>IF(C48&gt;0,(Public!F44/'Total Other Doc'!F44)*100,"NA")</f>
        <v>0</v>
      </c>
      <c r="E48" s="108">
        <f>IF(C48&gt;0,(Gender!K44/'Total Other Doc'!F44)*100,"NA")</f>
        <v>54</v>
      </c>
      <c r="F48" s="108">
        <f>IF(C48&gt;0,('Hispanic &amp; Non-resident'!K44/'Total Other Doc'!F44)*100,"NA")</f>
        <v>0</v>
      </c>
      <c r="G48" s="111">
        <f>IF(C48&gt;0,(black!F44/'all race'!F44)*100,"NA")</f>
        <v>6</v>
      </c>
      <c r="H48" s="108">
        <f>IF(C48&gt;0,(black!K44/black!F44)*100, "NA")</f>
        <v>0</v>
      </c>
      <c r="I48" s="115">
        <f>IF(C48&gt;0,('Hispanic &amp; Non-resident'!F44/'all race'!F44)*100,"NA")</f>
        <v>2</v>
      </c>
    </row>
    <row r="49" spans="1:9" s="15" customFormat="1" x14ac:dyDescent="0.2">
      <c r="A49" s="33" t="s">
        <v>42</v>
      </c>
      <c r="B49" s="33"/>
      <c r="C49" s="96">
        <f>+'Total Other Doc'!F45</f>
        <v>31</v>
      </c>
      <c r="D49" s="108">
        <f>IF(C49&gt;0,(Public!F45/'Total Other Doc'!F45)*100,"NA")</f>
        <v>0</v>
      </c>
      <c r="E49" s="108">
        <f>IF(C49&gt;0,(Gender!K45/'Total Other Doc'!F45)*100,"NA")</f>
        <v>74.193548387096769</v>
      </c>
      <c r="F49" s="108">
        <f>IF(C49&gt;0,('Hispanic &amp; Non-resident'!K45/'Total Other Doc'!F45)*100,"NA")</f>
        <v>0</v>
      </c>
      <c r="G49" s="111">
        <f>IF(C49&gt;0,(black!F45/'all race'!F45)*100,"NA")</f>
        <v>0</v>
      </c>
      <c r="H49" s="108" t="s">
        <v>120</v>
      </c>
      <c r="I49" s="115">
        <f>IF(C49&gt;0,('Hispanic &amp; Non-resident'!F45/'all race'!F45)*100,"NA")</f>
        <v>0</v>
      </c>
    </row>
    <row r="50" spans="1:9" s="15" customFormat="1" x14ac:dyDescent="0.2">
      <c r="A50" s="33" t="s">
        <v>43</v>
      </c>
      <c r="B50" s="33"/>
      <c r="C50" s="96">
        <f>+'Total Other Doc'!F46</f>
        <v>9</v>
      </c>
      <c r="D50" s="108">
        <f>IF(C50&gt;0,(Public!F46/'Total Other Doc'!F46)*100,"NA")</f>
        <v>0</v>
      </c>
      <c r="E50" s="108">
        <f>IF(C50&gt;0,(Gender!K46/'Total Other Doc'!F46)*100,"NA")</f>
        <v>33.333333333333329</v>
      </c>
      <c r="F50" s="108">
        <f>IF(C50&gt;0,('Hispanic &amp; Non-resident'!K46/'Total Other Doc'!F46)*100,"NA")</f>
        <v>0</v>
      </c>
      <c r="G50" s="111">
        <f>IF(C50&gt;0,(black!F46/'all race'!F46)*100,"NA")</f>
        <v>11.111111111111111</v>
      </c>
      <c r="H50" s="108">
        <f>IF(C50&gt;0,(black!K46/black!F46)*100, "NA")</f>
        <v>0</v>
      </c>
      <c r="I50" s="115">
        <f>IF(C50&gt;0,('Hispanic &amp; Non-resident'!F46/'all race'!F46)*100,"NA")</f>
        <v>0</v>
      </c>
    </row>
    <row r="51" spans="1:9" s="15" customFormat="1" x14ac:dyDescent="0.2">
      <c r="A51" s="33" t="s">
        <v>46</v>
      </c>
      <c r="B51" s="33"/>
      <c r="C51" s="96">
        <f>+'Total Other Doc'!F47</f>
        <v>49</v>
      </c>
      <c r="D51" s="108">
        <f>IF(C51&gt;0,(Public!F47/'Total Other Doc'!F47)*100,"NA")</f>
        <v>100</v>
      </c>
      <c r="E51" s="108">
        <f>IF(C51&gt;0,(Gender!K47/'Total Other Doc'!F47)*100,"NA")</f>
        <v>61.224489795918366</v>
      </c>
      <c r="F51" s="108">
        <f>IF(C51&gt;0,('Hispanic &amp; Non-resident'!K47/'Total Other Doc'!F47)*100,"NA")</f>
        <v>0</v>
      </c>
      <c r="G51" s="111">
        <f>IF(C51&gt;0,(black!F47/'all race'!F47)*100,"NA")</f>
        <v>2.083333333333333</v>
      </c>
      <c r="H51" s="108">
        <f>IF(C51&gt;0,(black!K47/black!F47)*100, "NA")</f>
        <v>0</v>
      </c>
      <c r="I51" s="115">
        <f>IF(C51&gt;0,('Hispanic &amp; Non-resident'!F47/'all race'!F47)*100,"NA")</f>
        <v>0</v>
      </c>
    </row>
    <row r="52" spans="1:9" s="15" customFormat="1" x14ac:dyDescent="0.2">
      <c r="A52" s="32" t="s">
        <v>45</v>
      </c>
      <c r="B52" s="32"/>
      <c r="C52" s="97">
        <f>+'Total Other Doc'!F48</f>
        <v>0</v>
      </c>
      <c r="D52" s="76" t="str">
        <f>IF(C52&gt;0,(Public!F48/'Total Other Doc'!F48)*100,"NA")</f>
        <v>NA</v>
      </c>
      <c r="E52" s="76" t="str">
        <f>IF(C52&gt;0,(Gender!K48/'Total Other Doc'!F48)*100,"NA")</f>
        <v>NA</v>
      </c>
      <c r="F52" s="76" t="str">
        <f>IF(C52&gt;0,('Hispanic &amp; Non-resident'!K48/'Total Other Doc'!F48)*100,"NA")</f>
        <v>NA</v>
      </c>
      <c r="G52" s="107" t="str">
        <f>IF(C52&gt;0,(black!F48/'all race'!F48)*100,"NA")</f>
        <v>NA</v>
      </c>
      <c r="H52" s="76" t="str">
        <f>IF(C52&gt;0,(black!K48/black!F48)*100, "NA")</f>
        <v>NA</v>
      </c>
      <c r="I52" s="116" t="str">
        <f>IF(C52&gt;0,('Hispanic &amp; Non-resident'!F48/'all race'!F48)*100,"NA")</f>
        <v>NA</v>
      </c>
    </row>
    <row r="53" spans="1:9" s="15" customFormat="1" x14ac:dyDescent="0.2">
      <c r="A53" s="32" t="s">
        <v>52</v>
      </c>
      <c r="B53" s="32"/>
      <c r="C53" s="97">
        <f>+'Total Other Doc'!F49</f>
        <v>43</v>
      </c>
      <c r="D53" s="76">
        <f>IF(C53&gt;0,(Public!F49/'Total Other Doc'!F49)*100,"NA")</f>
        <v>37.209302325581397</v>
      </c>
      <c r="E53" s="76">
        <f>IF(C53&gt;0,(Gender!K49/'Total Other Doc'!F49)*100,"NA")</f>
        <v>79.069767441860463</v>
      </c>
      <c r="F53" s="76">
        <f>IF(C53&gt;0,('Hispanic &amp; Non-resident'!K49/'Total Other Doc'!F49)*100,"NA")</f>
        <v>0</v>
      </c>
      <c r="G53" s="107">
        <f>IF(C53&gt;0,(black!F49/'all race'!F49)*100,"NA")</f>
        <v>4.7619047619047619</v>
      </c>
      <c r="H53" s="76" t="s">
        <v>120</v>
      </c>
      <c r="I53" s="116">
        <f>IF(C53&gt;0,('Hispanic &amp; Non-resident'!F49/'all race'!F49)*100,"NA")</f>
        <v>2.3809523809523809</v>
      </c>
    </row>
    <row r="54" spans="1:9" s="15" customFormat="1" x14ac:dyDescent="0.2">
      <c r="A54" s="32" t="s">
        <v>56</v>
      </c>
      <c r="B54" s="32"/>
      <c r="C54" s="97">
        <f>+'Total Other Doc'!F50</f>
        <v>0</v>
      </c>
      <c r="D54" s="76" t="str">
        <f>IF(C54&gt;0,(Public!F50/'Total Other Doc'!F50)*100,"NA")</f>
        <v>NA</v>
      </c>
      <c r="E54" s="76" t="str">
        <f>IF(C54&gt;0,(Gender!K50/'Total Other Doc'!F50)*100,"NA")</f>
        <v>NA</v>
      </c>
      <c r="F54" s="76" t="str">
        <f>IF(C54&gt;0,('Hispanic &amp; Non-resident'!K50/'Total Other Doc'!F50)*100,"NA")</f>
        <v>NA</v>
      </c>
      <c r="G54" s="107" t="str">
        <f>IF(C54&gt;0,(black!F50/'all race'!F50)*100,"NA")</f>
        <v>NA</v>
      </c>
      <c r="H54" s="76" t="str">
        <f>IF(C54&gt;0,(black!K50/black!F50)*100, "NA")</f>
        <v>NA</v>
      </c>
      <c r="I54" s="116" t="str">
        <f>IF(C54&gt;0,('Hispanic &amp; Non-resident'!F50/'all race'!F50)*100,"NA")</f>
        <v>NA</v>
      </c>
    </row>
    <row r="55" spans="1:9" s="15" customFormat="1" x14ac:dyDescent="0.2">
      <c r="A55" s="32" t="s">
        <v>59</v>
      </c>
      <c r="B55" s="32"/>
      <c r="C55" s="97">
        <f>+'Total Other Doc'!F51</f>
        <v>0</v>
      </c>
      <c r="D55" s="76" t="str">
        <f>IF(C55&gt;0,(Public!F51/'Total Other Doc'!F51)*100,"NA")</f>
        <v>NA</v>
      </c>
      <c r="E55" s="76" t="str">
        <f>IF(C55&gt;0,(Gender!K51/'Total Other Doc'!F51)*100,"NA")</f>
        <v>NA</v>
      </c>
      <c r="F55" s="76" t="str">
        <f>IF(C55&gt;0,('Hispanic &amp; Non-resident'!K51/'Total Other Doc'!F51)*100,"NA")</f>
        <v>NA</v>
      </c>
      <c r="G55" s="107" t="str">
        <f>IF(C55&gt;0,(black!F51/'all race'!F51)*100,"NA")</f>
        <v>NA</v>
      </c>
      <c r="H55" s="76" t="str">
        <f>IF(C55&gt;0,(black!K51/black!F51)*100, "NA")</f>
        <v>NA</v>
      </c>
      <c r="I55" s="116" t="str">
        <f>IF(C55&gt;0,('Hispanic &amp; Non-resident'!F51/'all race'!F51)*100,"NA")</f>
        <v>NA</v>
      </c>
    </row>
    <row r="56" spans="1:9" s="15" customFormat="1" x14ac:dyDescent="0.2">
      <c r="A56" s="37" t="s">
        <v>76</v>
      </c>
      <c r="B56" s="37"/>
      <c r="C56" s="99">
        <f>+'Total Other Doc'!F52</f>
        <v>457</v>
      </c>
      <c r="D56" s="109">
        <f>IF(C56&gt;0,(Public!F52/'Total Other Doc'!F52)*100,"NA")</f>
        <v>0</v>
      </c>
      <c r="E56" s="109">
        <f>IF(C56&gt;0,(Gender!K52/'Total Other Doc'!F52)*100,"NA")</f>
        <v>61.706783369803063</v>
      </c>
      <c r="F56" s="109">
        <f>IF(C56&gt;0,('Hispanic &amp; Non-resident'!K52/'Total Other Doc'!F52)*100,"NA")</f>
        <v>9.62800875273523</v>
      </c>
      <c r="G56" s="113">
        <f>IF(C56&gt;0,(black!F52/'all race'!F52)*100,"NA")</f>
        <v>7.8260869565217401</v>
      </c>
      <c r="H56" s="109">
        <f>IF(C56&gt;0,(black!K52/black!F52)*100, "NA")</f>
        <v>0</v>
      </c>
      <c r="I56" s="117">
        <f>IF(C56&gt;0,('Hispanic &amp; Non-resident'!F52/'all race'!F52)*100,"NA")</f>
        <v>4.9275362318840585</v>
      </c>
    </row>
    <row r="57" spans="1:9" s="15" customFormat="1" x14ac:dyDescent="0.2">
      <c r="A57" s="33" t="s">
        <v>73</v>
      </c>
      <c r="B57" s="33"/>
      <c r="C57" s="75">
        <f>+'Total Other Doc'!F53</f>
        <v>33.333333333333329</v>
      </c>
      <c r="D57" s="108"/>
      <c r="E57" s="108"/>
      <c r="F57" s="108"/>
      <c r="G57" s="111"/>
      <c r="H57" s="108"/>
      <c r="I57" s="115"/>
    </row>
    <row r="58" spans="1:9" s="15" customFormat="1" x14ac:dyDescent="0.2">
      <c r="A58" s="32" t="s">
        <v>31</v>
      </c>
      <c r="B58" s="32"/>
      <c r="C58" s="97">
        <f>+'Total Other Doc'!F54</f>
        <v>0</v>
      </c>
      <c r="D58" s="76" t="str">
        <f>IF(C58&gt;0,(Public!F54/'Total Other Doc'!F54)*100,"NA")</f>
        <v>NA</v>
      </c>
      <c r="E58" s="76" t="str">
        <f>IF(C58&gt;0,(Gender!K54/'Total Other Doc'!F54)*100,"NA")</f>
        <v>NA</v>
      </c>
      <c r="F58" s="76" t="str">
        <f>IF(C58&gt;0,('Hispanic &amp; Non-resident'!K54/'Total Other Doc'!F54)*100,"NA")</f>
        <v>NA</v>
      </c>
      <c r="G58" s="107" t="str">
        <f>IF(C58&gt;0,(black!F54/'all race'!F54)*100,"NA")</f>
        <v>NA</v>
      </c>
      <c r="H58" s="76" t="str">
        <f>IF(C58&gt;0,(black!K54/black!F54)*100, "NA")</f>
        <v>NA</v>
      </c>
      <c r="I58" s="116" t="str">
        <f>IF(C58&gt;0,('Hispanic &amp; Non-resident'!F54/'all race'!F54)*100,"NA")</f>
        <v>NA</v>
      </c>
    </row>
    <row r="59" spans="1:9" s="15" customFormat="1" x14ac:dyDescent="0.2">
      <c r="A59" s="32" t="s">
        <v>40</v>
      </c>
      <c r="B59" s="32"/>
      <c r="C59" s="97">
        <f>+'Total Other Doc'!F55</f>
        <v>0</v>
      </c>
      <c r="D59" s="76" t="str">
        <f>IF(C59&gt;0,(Public!F55/'Total Other Doc'!F55)*100,"NA")</f>
        <v>NA</v>
      </c>
      <c r="E59" s="76" t="str">
        <f>IF(C59&gt;0,(Gender!K55/'Total Other Doc'!F55)*100,"NA")</f>
        <v>NA</v>
      </c>
      <c r="F59" s="76" t="str">
        <f>IF(C59&gt;0,('Hispanic &amp; Non-resident'!K55/'Total Other Doc'!F55)*100,"NA")</f>
        <v>NA</v>
      </c>
      <c r="G59" s="107" t="str">
        <f>IF(C59&gt;0,(black!F55/'all race'!F55)*100,"NA")</f>
        <v>NA</v>
      </c>
      <c r="H59" s="76" t="str">
        <f>IF(C59&gt;0,(black!K55/black!F55)*100, "NA")</f>
        <v>NA</v>
      </c>
      <c r="I59" s="116" t="str">
        <f>IF(C59&gt;0,('Hispanic &amp; Non-resident'!F55/'all race'!F55)*100,"NA")</f>
        <v>NA</v>
      </c>
    </row>
    <row r="60" spans="1:9" s="15" customFormat="1" x14ac:dyDescent="0.2">
      <c r="A60" s="32" t="s">
        <v>39</v>
      </c>
      <c r="B60" s="32"/>
      <c r="C60" s="97">
        <f>+'Total Other Doc'!F56</f>
        <v>259</v>
      </c>
      <c r="D60" s="76">
        <f>IF(C60&gt;0,(Public!F56/'Total Other Doc'!F56)*100,"NA")</f>
        <v>0</v>
      </c>
      <c r="E60" s="76">
        <f>IF(C60&gt;0,(Gender!K56/'Total Other Doc'!F56)*100,"NA")</f>
        <v>53.281853281853287</v>
      </c>
      <c r="F60" s="76">
        <f>IF(C60&gt;0,('Hispanic &amp; Non-resident'!K56/'Total Other Doc'!F56)*100,"NA")</f>
        <v>3.8610038610038608</v>
      </c>
      <c r="G60" s="107">
        <f>IF(C60&gt;0,(black!F56/'all race'!F56)*100,"NA")</f>
        <v>6.6037735849056602</v>
      </c>
      <c r="H60" s="76">
        <f>IF(C60&gt;0,(black!K56/black!F56)*100, "NA")</f>
        <v>0</v>
      </c>
      <c r="I60" s="116">
        <f>IF(C60&gt;0,('Hispanic &amp; Non-resident'!F56/'all race'!F56)*100,"NA")</f>
        <v>3.7735849056603774</v>
      </c>
    </row>
    <row r="61" spans="1:9" s="15" customFormat="1" x14ac:dyDescent="0.2">
      <c r="A61" s="32" t="s">
        <v>47</v>
      </c>
      <c r="B61" s="32"/>
      <c r="C61" s="97">
        <f>+'Total Other Doc'!F57</f>
        <v>30</v>
      </c>
      <c r="D61" s="76">
        <f>IF(C61&gt;0,(Public!F57/'Total Other Doc'!F57)*100,"NA")</f>
        <v>0</v>
      </c>
      <c r="E61" s="76">
        <f>IF(C61&gt;0,(Gender!K57/'Total Other Doc'!F57)*100,"NA")</f>
        <v>60</v>
      </c>
      <c r="F61" s="76">
        <f>IF(C61&gt;0,('Hispanic &amp; Non-resident'!K57/'Total Other Doc'!F57)*100,"NA")</f>
        <v>76.666666666666671</v>
      </c>
      <c r="G61" s="107">
        <f>IF(C61&gt;0,(black!F57/'all race'!F57)*100,"NA")</f>
        <v>16.666666666666664</v>
      </c>
      <c r="H61" s="76">
        <f>IF(C61&gt;0,(black!K57/black!F57)*100, "NA")</f>
        <v>0</v>
      </c>
      <c r="I61" s="116">
        <f>IF(C61&gt;0,('Hispanic &amp; Non-resident'!F57/'all race'!F57)*100,"NA")</f>
        <v>0</v>
      </c>
    </row>
    <row r="62" spans="1:9" s="15" customFormat="1" x14ac:dyDescent="0.2">
      <c r="A62" s="33" t="s">
        <v>48</v>
      </c>
      <c r="B62" s="33"/>
      <c r="C62" s="96">
        <f>+'Total Other Doc'!F58</f>
        <v>0</v>
      </c>
      <c r="D62" s="108" t="str">
        <f>IF(C62&gt;0,(Public!F58/'Total Other Doc'!F58)*100,"NA")</f>
        <v>NA</v>
      </c>
      <c r="E62" s="108" t="str">
        <f>IF(C62&gt;0,(Gender!K58/'Total Other Doc'!F58)*100,"NA")</f>
        <v>NA</v>
      </c>
      <c r="F62" s="108" t="str">
        <f>IF(C62&gt;0,('Hispanic &amp; Non-resident'!K58/'Total Other Doc'!F58)*100,"NA")</f>
        <v>NA</v>
      </c>
      <c r="G62" s="111" t="str">
        <f>IF(C62&gt;0,(black!F58/'all race'!F58)*100,"NA")</f>
        <v>NA</v>
      </c>
      <c r="H62" s="108" t="str">
        <f>IF(C62&gt;0,(black!K58/black!F58)*100, "NA")</f>
        <v>NA</v>
      </c>
      <c r="I62" s="115" t="str">
        <f>IF(C62&gt;0,('Hispanic &amp; Non-resident'!F58/'all race'!F58)*100,"NA")</f>
        <v>NA</v>
      </c>
    </row>
    <row r="63" spans="1:9" s="15" customFormat="1" x14ac:dyDescent="0.2">
      <c r="A63" s="33" t="s">
        <v>51</v>
      </c>
      <c r="B63" s="33"/>
      <c r="C63" s="96">
        <f>+'Total Other Doc'!F59</f>
        <v>116</v>
      </c>
      <c r="D63" s="108">
        <f>IF(C63&gt;0,(Public!F59/'Total Other Doc'!F59)*100,"NA")</f>
        <v>0</v>
      </c>
      <c r="E63" s="108">
        <f>IF(C63&gt;0,(Gender!K59/'Total Other Doc'!F59)*100,"NA")</f>
        <v>75</v>
      </c>
      <c r="F63" s="108">
        <f>IF(C63&gt;0,('Hispanic &amp; Non-resident'!K59/'Total Other Doc'!F59)*100,"NA")</f>
        <v>8.6206896551724146</v>
      </c>
      <c r="G63" s="111">
        <f>IF(C63&gt;0,(black!F59/'all race'!F59)*100,"NA")</f>
        <v>7.6923076923076925</v>
      </c>
      <c r="H63" s="108">
        <f>IF(C63&gt;0,(black!K59/black!F59)*100, "NA")</f>
        <v>0</v>
      </c>
      <c r="I63" s="115">
        <f>IF(C63&gt;0,('Hispanic &amp; Non-resident'!F59/'all race'!F59)*100,"NA")</f>
        <v>7.6923076923076925</v>
      </c>
    </row>
    <row r="64" spans="1:9" s="15" customFormat="1" x14ac:dyDescent="0.2">
      <c r="A64" s="33" t="s">
        <v>54</v>
      </c>
      <c r="B64" s="33"/>
      <c r="C64" s="96">
        <f>+'Total Other Doc'!F60</f>
        <v>52</v>
      </c>
      <c r="D64" s="108">
        <f>IF(C64&gt;0,(Public!F60/'Total Other Doc'!F60)*100,"NA")</f>
        <v>0</v>
      </c>
      <c r="E64" s="108">
        <f>IF(C64&gt;0,(Gender!K60/'Total Other Doc'!F60)*100,"NA")</f>
        <v>75</v>
      </c>
      <c r="F64" s="108">
        <f>IF(C64&gt;0,('Hispanic &amp; Non-resident'!K60/'Total Other Doc'!F60)*100,"NA")</f>
        <v>1.9230769230769231</v>
      </c>
      <c r="G64" s="111">
        <f>IF(C64&gt;0,(black!F60/'all race'!F60)*100,"NA")</f>
        <v>12.244897959183673</v>
      </c>
      <c r="H64" s="108">
        <f>IF(C64&gt;0,(black!K60/black!F60)*100, "NA")</f>
        <v>0</v>
      </c>
      <c r="I64" s="115">
        <f>IF(C64&gt;0,('Hispanic &amp; Non-resident'!F60/'all race'!F60)*100,"NA")</f>
        <v>6.1224489795918364</v>
      </c>
    </row>
    <row r="65" spans="1:16" s="15" customFormat="1" x14ac:dyDescent="0.2">
      <c r="A65" s="33" t="s">
        <v>55</v>
      </c>
      <c r="B65" s="33"/>
      <c r="C65" s="96">
        <f>+'Total Other Doc'!F61</f>
        <v>0</v>
      </c>
      <c r="D65" s="108" t="str">
        <f>IF(C65&gt;0,(Public!F61/'Total Other Doc'!F61)*100,"NA")</f>
        <v>NA</v>
      </c>
      <c r="E65" s="108" t="str">
        <f>IF(C65&gt;0,(Gender!K61/'Total Other Doc'!F61)*100,"NA")</f>
        <v>NA</v>
      </c>
      <c r="F65" s="108" t="str">
        <f>IF(C65&gt;0,('Hispanic &amp; Non-resident'!K61/'Total Other Doc'!F61)*100,"NA")</f>
        <v>NA</v>
      </c>
      <c r="G65" s="111" t="str">
        <f>IF(C65&gt;0,(black!F61/'all race'!F61)*100,"NA")</f>
        <v>NA</v>
      </c>
      <c r="H65" s="108" t="str">
        <f>IF(C65&gt;0,(black!K61/black!F61)*100, "NA")</f>
        <v>NA</v>
      </c>
      <c r="I65" s="115" t="str">
        <f>IF(C65&gt;0,('Hispanic &amp; Non-resident'!F61/'all race'!F61)*100,"NA")</f>
        <v>NA</v>
      </c>
    </row>
    <row r="66" spans="1:16" s="15" customFormat="1" x14ac:dyDescent="0.2">
      <c r="A66" s="29" t="s">
        <v>58</v>
      </c>
      <c r="B66" s="29"/>
      <c r="C66" s="95">
        <f>+'Total Other Doc'!F62</f>
        <v>0</v>
      </c>
      <c r="D66" s="171" t="str">
        <f>IF(C66&gt;0,(Public!F62/'Total Other Doc'!F62)*100,"NA")</f>
        <v>NA</v>
      </c>
      <c r="E66" s="171" t="str">
        <f>IF(C66&gt;0,(Gender!K62/'Total Other Doc'!F62)*100,"NA")</f>
        <v>NA</v>
      </c>
      <c r="F66" s="171" t="str">
        <f>IF(C66&gt;0,('Hispanic &amp; Non-resident'!K62/'Total Other Doc'!F62)*100,"NA")</f>
        <v>NA</v>
      </c>
      <c r="G66" s="110" t="str">
        <f>IF(C66&gt;0,(black!F62/'all race'!F62)*100,"NA")</f>
        <v>NA</v>
      </c>
      <c r="H66" s="78" t="str">
        <f>IF(C66&gt;0,(black!K62/black!F62)*100, "NA")</f>
        <v>NA</v>
      </c>
      <c r="I66" s="110" t="str">
        <f>IF(C66&gt;0,('Hispanic &amp; Non-resident'!F62/'all race'!F62)*100,"NA")</f>
        <v>NA</v>
      </c>
    </row>
    <row r="67" spans="1:16" s="15" customFormat="1" x14ac:dyDescent="0.2">
      <c r="A67" s="38" t="s">
        <v>32</v>
      </c>
      <c r="B67" s="38"/>
      <c r="C67" s="98">
        <f>+'Total Other Doc'!F63</f>
        <v>14</v>
      </c>
      <c r="D67" s="137">
        <f>IF(C67&gt;0,(Public!F63/'Total Other Doc'!F63)*100,"NA")</f>
        <v>0</v>
      </c>
      <c r="E67" s="137">
        <f>IF(C67&gt;0,(Gender!K63/'Total Other Doc'!F63)*100,"NA")</f>
        <v>78.571428571428569</v>
      </c>
      <c r="F67" s="137">
        <f>IF(C67&gt;0,('Hispanic &amp; Non-resident'!K63/'Total Other Doc'!F63)*100,"NA")</f>
        <v>0</v>
      </c>
      <c r="G67" s="114">
        <f>IF(C67&gt;0,(black!F63/'all race'!F63)*100,"NA")</f>
        <v>0</v>
      </c>
      <c r="H67" s="77" t="s">
        <v>120</v>
      </c>
      <c r="I67" s="114">
        <f>IF(C67&gt;0,('Hispanic &amp; Non-resident'!F63/'all race'!F63)*100,"NA")</f>
        <v>7.1428571428571423</v>
      </c>
    </row>
    <row r="68" spans="1:16" s="119" customFormat="1" ht="16.5" customHeight="1" x14ac:dyDescent="0.2">
      <c r="A68" s="120" t="s">
        <v>126</v>
      </c>
    </row>
    <row r="69" spans="1:16" ht="60" customHeight="1" x14ac:dyDescent="0.2">
      <c r="A69" s="178" t="s">
        <v>138</v>
      </c>
      <c r="B69" s="178"/>
      <c r="C69" s="178"/>
      <c r="D69" s="178"/>
      <c r="E69" s="178"/>
      <c r="F69" s="178"/>
      <c r="G69" s="178"/>
      <c r="H69" s="178"/>
      <c r="I69" s="178"/>
      <c r="J69" s="121"/>
      <c r="K69" s="121"/>
      <c r="L69" s="121"/>
      <c r="M69" s="121"/>
      <c r="N69" s="121"/>
    </row>
    <row r="70" spans="1:16" s="102" customFormat="1" ht="57" customHeight="1" x14ac:dyDescent="0.2">
      <c r="A70" s="177" t="s">
        <v>139</v>
      </c>
      <c r="B70" s="177"/>
      <c r="C70" s="177"/>
      <c r="D70" s="177"/>
      <c r="E70" s="177"/>
      <c r="F70" s="177"/>
      <c r="G70" s="177"/>
      <c r="H70" s="177"/>
      <c r="I70" s="177"/>
      <c r="J70" s="122"/>
      <c r="K70" s="122"/>
      <c r="L70" s="122"/>
      <c r="M70" s="122"/>
      <c r="N70" s="122"/>
      <c r="O70" s="103"/>
      <c r="P70" s="103"/>
    </row>
    <row r="71" spans="1:16" s="102" customFormat="1" ht="51.75" customHeight="1" x14ac:dyDescent="0.2">
      <c r="A71" s="177" t="s">
        <v>124</v>
      </c>
      <c r="B71" s="177"/>
      <c r="C71" s="177"/>
      <c r="D71" s="177"/>
      <c r="E71" s="177"/>
      <c r="F71" s="177"/>
      <c r="G71" s="177"/>
      <c r="H71" s="177"/>
      <c r="I71" s="177"/>
      <c r="J71" s="122"/>
      <c r="K71" s="122"/>
      <c r="L71" s="122"/>
      <c r="M71" s="122"/>
      <c r="N71" s="122"/>
      <c r="O71" s="103"/>
      <c r="P71" s="103"/>
    </row>
    <row r="72" spans="1:16" s="102" customFormat="1" ht="51.75" customHeight="1" x14ac:dyDescent="0.2">
      <c r="A72" s="183" t="s">
        <v>130</v>
      </c>
      <c r="B72" s="183"/>
      <c r="C72" s="183"/>
      <c r="D72" s="183"/>
      <c r="E72" s="183"/>
      <c r="F72" s="183"/>
      <c r="G72" s="183"/>
      <c r="H72" s="183"/>
      <c r="I72" s="183"/>
      <c r="J72" s="177"/>
      <c r="K72" s="177"/>
      <c r="L72" s="177"/>
      <c r="M72" s="177"/>
      <c r="N72" s="177"/>
      <c r="O72" s="177"/>
      <c r="P72" s="177"/>
    </row>
    <row r="73" spans="1:16" s="105" customFormat="1" ht="18.75" customHeight="1" x14ac:dyDescent="0.2">
      <c r="A73" s="184" t="s">
        <v>137</v>
      </c>
      <c r="B73" s="185"/>
      <c r="C73" s="185"/>
      <c r="D73" s="185"/>
      <c r="E73" s="185"/>
      <c r="F73" s="185"/>
      <c r="G73" s="185"/>
      <c r="H73" s="185"/>
      <c r="I73" s="185"/>
      <c r="J73" s="176"/>
      <c r="K73" s="176"/>
      <c r="L73" s="176"/>
      <c r="M73" s="176"/>
      <c r="N73" s="176"/>
      <c r="O73" s="104"/>
      <c r="P73" s="104"/>
    </row>
    <row r="74" spans="1:16" s="40" customFormat="1" ht="12.75" customHeight="1" x14ac:dyDescent="0.2">
      <c r="A74" s="4"/>
      <c r="B74" s="9"/>
      <c r="C74" s="5"/>
      <c r="D74" s="9"/>
      <c r="E74" s="9"/>
      <c r="F74" s="9"/>
      <c r="G74" s="9"/>
      <c r="H74" s="5"/>
      <c r="I74" s="173" t="s">
        <v>134</v>
      </c>
      <c r="J74" s="153"/>
    </row>
    <row r="75" spans="1:16" s="40" customFormat="1" ht="12.75" customHeight="1" x14ac:dyDescent="0.2">
      <c r="A75" s="9"/>
      <c r="B75" s="9"/>
      <c r="C75" s="5"/>
      <c r="D75" s="9"/>
      <c r="E75" s="9"/>
      <c r="F75" s="9"/>
      <c r="G75" s="9"/>
      <c r="H75" s="5"/>
      <c r="I75" s="79"/>
      <c r="J75" s="153"/>
    </row>
    <row r="78" spans="1:16" x14ac:dyDescent="0.2">
      <c r="A78" s="3"/>
    </row>
  </sheetData>
  <mergeCells count="6">
    <mergeCell ref="A70:I70"/>
    <mergeCell ref="A69:I69"/>
    <mergeCell ref="A71:I71"/>
    <mergeCell ref="A72:I72"/>
    <mergeCell ref="J72:P72"/>
    <mergeCell ref="A73:I73"/>
  </mergeCells>
  <printOptions horizontalCentered="1"/>
  <pageMargins left="0.5" right="0.5" top="0.5" bottom="0.5" header="0.5" footer="0.5"/>
  <pageSetup scale="65" orientation="portrait" verticalDpi="300" r:id="rId1"/>
  <headerFooter alignWithMargins="0">
    <oddFooter>&amp;L&amp;"Arial,Regular"&amp;8SREB Fact Book&amp;R&amp;"Arial,Regular"&amp;8&amp;D</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F103"/>
  <sheetViews>
    <sheetView zoomScale="80" zoomScaleNormal="80" workbookViewId="0">
      <pane xSplit="1" ySplit="4" topLeftCell="B44" activePane="bottomRight" state="frozen"/>
      <selection pane="topRight" activeCell="B1" sqref="B1"/>
      <selection pane="bottomLeft" activeCell="A5" sqref="A5"/>
      <selection pane="bottomRight" activeCell="F54" sqref="F54:F63"/>
    </sheetView>
  </sheetViews>
  <sheetFormatPr defaultRowHeight="12.75" x14ac:dyDescent="0.2"/>
  <cols>
    <col min="1" max="1" width="19.28515625" style="1" customWidth="1"/>
    <col min="2" max="3" width="11.140625" style="1" customWidth="1"/>
    <col min="4" max="16384" width="9.140625" style="3"/>
  </cols>
  <sheetData>
    <row r="1" spans="1:6" x14ac:dyDescent="0.2">
      <c r="A1" s="16" t="s">
        <v>101</v>
      </c>
    </row>
    <row r="2" spans="1:6" x14ac:dyDescent="0.2">
      <c r="D2" s="155"/>
      <c r="E2" s="155"/>
    </row>
    <row r="3" spans="1:6" s="84" customFormat="1" x14ac:dyDescent="0.2">
      <c r="A3" s="58"/>
      <c r="B3" s="58" t="s">
        <v>71</v>
      </c>
      <c r="C3" s="58" t="s">
        <v>125</v>
      </c>
      <c r="D3" s="167" t="s">
        <v>127</v>
      </c>
      <c r="E3" s="169" t="s">
        <v>131</v>
      </c>
      <c r="F3" s="169" t="s">
        <v>136</v>
      </c>
    </row>
    <row r="4" spans="1:6" x14ac:dyDescent="0.2">
      <c r="A4" s="42" t="s">
        <v>72</v>
      </c>
      <c r="B4" s="86">
        <f t="shared" ref="B4:C4" si="0">B5+B23+B38+B52+B63</f>
        <v>887</v>
      </c>
      <c r="C4" s="86">
        <f t="shared" si="0"/>
        <v>1691</v>
      </c>
      <c r="D4" s="86">
        <f t="shared" ref="D4:E4" si="1">D5+D23+D38+D52+D63</f>
        <v>1282</v>
      </c>
      <c r="E4" s="86">
        <f t="shared" si="1"/>
        <v>1339</v>
      </c>
      <c r="F4" s="86">
        <f t="shared" ref="F4" si="2">F5+F23+F38+F52+F63</f>
        <v>1371</v>
      </c>
    </row>
    <row r="5" spans="1:6" x14ac:dyDescent="0.2">
      <c r="A5" s="44" t="s">
        <v>20</v>
      </c>
      <c r="B5" s="87">
        <f t="shared" ref="B5:C5" si="3">SUM(B7:B22)</f>
        <v>146</v>
      </c>
      <c r="C5" s="87">
        <f t="shared" si="3"/>
        <v>299</v>
      </c>
      <c r="D5" s="87">
        <f t="shared" ref="D5:E5" si="4">SUM(D7:D22)</f>
        <v>263</v>
      </c>
      <c r="E5" s="87">
        <f t="shared" si="4"/>
        <v>385</v>
      </c>
      <c r="F5" s="87">
        <f t="shared" ref="F5" si="5">SUM(F7:F22)</f>
        <v>217</v>
      </c>
    </row>
    <row r="6" spans="1:6" s="85" customFormat="1" x14ac:dyDescent="0.2">
      <c r="A6" s="46" t="s">
        <v>80</v>
      </c>
      <c r="B6" s="88">
        <f t="shared" ref="B6:C6" si="6">(B5/B4)*100</f>
        <v>16.459977452085685</v>
      </c>
      <c r="C6" s="88">
        <f t="shared" si="6"/>
        <v>17.681845062093434</v>
      </c>
      <c r="D6" s="88">
        <f t="shared" ref="D6:E6" si="7">(D5/D4)*100</f>
        <v>20.514820592823714</v>
      </c>
      <c r="E6" s="88">
        <f t="shared" si="7"/>
        <v>28.752800597460791</v>
      </c>
      <c r="F6" s="88">
        <f t="shared" ref="F6" si="8">(F5/F4)*100</f>
        <v>15.827862873814732</v>
      </c>
    </row>
    <row r="7" spans="1:6" x14ac:dyDescent="0.2">
      <c r="A7" s="44" t="s">
        <v>2</v>
      </c>
      <c r="B7" s="90">
        <v>0</v>
      </c>
      <c r="C7" s="90">
        <v>10</v>
      </c>
      <c r="D7" s="3">
        <v>11</v>
      </c>
      <c r="E7" s="3">
        <v>13</v>
      </c>
      <c r="F7" s="3">
        <v>15</v>
      </c>
    </row>
    <row r="8" spans="1:6" x14ac:dyDescent="0.2">
      <c r="A8" s="44" t="s">
        <v>3</v>
      </c>
      <c r="B8" s="90">
        <v>0</v>
      </c>
      <c r="C8" s="90">
        <v>0</v>
      </c>
    </row>
    <row r="9" spans="1:6" x14ac:dyDescent="0.2">
      <c r="A9" s="44" t="s">
        <v>19</v>
      </c>
      <c r="B9" s="90">
        <v>0</v>
      </c>
      <c r="C9" s="90">
        <v>0</v>
      </c>
    </row>
    <row r="10" spans="1:6" x14ac:dyDescent="0.2">
      <c r="A10" s="44" t="s">
        <v>4</v>
      </c>
      <c r="B10" s="90">
        <v>59</v>
      </c>
      <c r="C10" s="90">
        <v>46</v>
      </c>
      <c r="D10" s="3">
        <v>43</v>
      </c>
      <c r="E10" s="3">
        <v>188</v>
      </c>
      <c r="F10" s="3">
        <v>49</v>
      </c>
    </row>
    <row r="11" spans="1:6" x14ac:dyDescent="0.2">
      <c r="A11" s="44" t="s">
        <v>5</v>
      </c>
      <c r="B11" s="90">
        <v>41</v>
      </c>
      <c r="C11" s="90">
        <v>8</v>
      </c>
      <c r="D11" s="3">
        <v>12</v>
      </c>
      <c r="E11" s="3">
        <v>16</v>
      </c>
      <c r="F11" s="3">
        <v>11</v>
      </c>
    </row>
    <row r="12" spans="1:6" x14ac:dyDescent="0.2">
      <c r="A12" s="44" t="s">
        <v>6</v>
      </c>
      <c r="B12" s="90">
        <v>0</v>
      </c>
      <c r="C12" s="90">
        <v>0</v>
      </c>
      <c r="D12" s="3">
        <v>5</v>
      </c>
      <c r="E12" s="3">
        <v>20</v>
      </c>
      <c r="F12" s="3">
        <v>30</v>
      </c>
    </row>
    <row r="13" spans="1:6" x14ac:dyDescent="0.2">
      <c r="A13" s="44" t="s">
        <v>7</v>
      </c>
      <c r="B13" s="90">
        <v>0</v>
      </c>
      <c r="C13" s="90">
        <v>0</v>
      </c>
    </row>
    <row r="14" spans="1:6" x14ac:dyDescent="0.2">
      <c r="A14" s="44" t="s">
        <v>8</v>
      </c>
      <c r="B14" s="90">
        <v>30</v>
      </c>
      <c r="C14" s="90">
        <v>0</v>
      </c>
      <c r="D14" s="3">
        <v>1</v>
      </c>
      <c r="E14" s="3">
        <v>2</v>
      </c>
      <c r="F14" s="3">
        <v>3</v>
      </c>
    </row>
    <row r="15" spans="1:6" x14ac:dyDescent="0.2">
      <c r="A15" s="44" t="s">
        <v>9</v>
      </c>
      <c r="B15" s="90">
        <v>0</v>
      </c>
      <c r="C15" s="90">
        <v>0</v>
      </c>
    </row>
    <row r="16" spans="1:6" x14ac:dyDescent="0.2">
      <c r="A16" s="44" t="s">
        <v>10</v>
      </c>
      <c r="B16" s="90">
        <v>8</v>
      </c>
      <c r="C16" s="90">
        <v>63</v>
      </c>
      <c r="D16" s="3">
        <v>67</v>
      </c>
      <c r="E16" s="3">
        <v>37</v>
      </c>
      <c r="F16" s="3">
        <v>13</v>
      </c>
    </row>
    <row r="17" spans="1:6" x14ac:dyDescent="0.2">
      <c r="A17" s="44" t="s">
        <v>11</v>
      </c>
      <c r="B17" s="90">
        <v>0</v>
      </c>
      <c r="C17" s="90">
        <v>0</v>
      </c>
    </row>
    <row r="18" spans="1:6" x14ac:dyDescent="0.2">
      <c r="A18" s="44" t="s">
        <v>12</v>
      </c>
      <c r="B18" s="90">
        <v>0</v>
      </c>
      <c r="C18" s="90">
        <v>0</v>
      </c>
    </row>
    <row r="19" spans="1:6" x14ac:dyDescent="0.2">
      <c r="A19" s="44" t="s">
        <v>13</v>
      </c>
      <c r="B19" s="90">
        <v>3</v>
      </c>
      <c r="C19" s="90">
        <v>17</v>
      </c>
      <c r="D19" s="3">
        <v>19</v>
      </c>
      <c r="E19" s="3">
        <v>11</v>
      </c>
      <c r="F19" s="3">
        <v>8</v>
      </c>
    </row>
    <row r="20" spans="1:6" x14ac:dyDescent="0.2">
      <c r="A20" s="44" t="s">
        <v>14</v>
      </c>
      <c r="B20" s="90">
        <v>5</v>
      </c>
      <c r="C20" s="90">
        <v>40</v>
      </c>
      <c r="D20" s="3">
        <v>69</v>
      </c>
      <c r="E20" s="3">
        <v>39</v>
      </c>
      <c r="F20" s="3">
        <v>41</v>
      </c>
    </row>
    <row r="21" spans="1:6" x14ac:dyDescent="0.2">
      <c r="A21" s="44" t="s">
        <v>15</v>
      </c>
      <c r="B21" s="90">
        <v>0</v>
      </c>
      <c r="C21" s="90">
        <v>115</v>
      </c>
      <c r="D21" s="3">
        <v>36</v>
      </c>
      <c r="E21" s="3">
        <v>59</v>
      </c>
      <c r="F21" s="3">
        <v>47</v>
      </c>
    </row>
    <row r="22" spans="1:6" x14ac:dyDescent="0.2">
      <c r="A22" s="49" t="s">
        <v>16</v>
      </c>
      <c r="B22" s="90">
        <v>0</v>
      </c>
      <c r="C22" s="90">
        <v>0</v>
      </c>
    </row>
    <row r="23" spans="1:6" x14ac:dyDescent="0.2">
      <c r="A23" s="51" t="s">
        <v>74</v>
      </c>
      <c r="B23" s="89">
        <f t="shared" ref="B23:C23" si="9">SUM(B25:B37)</f>
        <v>112</v>
      </c>
      <c r="C23" s="89">
        <f t="shared" si="9"/>
        <v>315</v>
      </c>
      <c r="D23" s="89">
        <f t="shared" ref="D23:E23" si="10">SUM(D25:D37)</f>
        <v>216</v>
      </c>
      <c r="E23" s="89">
        <f t="shared" si="10"/>
        <v>166</v>
      </c>
      <c r="F23" s="89">
        <f t="shared" ref="F23" si="11">SUM(F25:F37)</f>
        <v>325</v>
      </c>
    </row>
    <row r="24" spans="1:6" x14ac:dyDescent="0.2">
      <c r="A24" s="46" t="s">
        <v>80</v>
      </c>
      <c r="B24" s="88">
        <f t="shared" ref="B24:C24" si="12">(B23/B4)*100</f>
        <v>12.62683201803833</v>
      </c>
      <c r="C24" s="88">
        <f t="shared" si="12"/>
        <v>18.628030751034892</v>
      </c>
      <c r="D24" s="88">
        <f t="shared" ref="D24:E24" si="13">(D23/D4)*100</f>
        <v>16.848673946957877</v>
      </c>
      <c r="E24" s="88">
        <f t="shared" si="13"/>
        <v>12.397311426437641</v>
      </c>
      <c r="F24" s="88">
        <f t="shared" ref="F24" si="14">(F23/F4)*100</f>
        <v>23.705324580598102</v>
      </c>
    </row>
    <row r="25" spans="1:6" x14ac:dyDescent="0.2">
      <c r="A25" s="53" t="s">
        <v>27</v>
      </c>
      <c r="B25" s="90">
        <v>0</v>
      </c>
      <c r="C25" s="90">
        <v>0</v>
      </c>
      <c r="E25" s="3">
        <v>0</v>
      </c>
      <c r="F25" s="3">
        <v>0</v>
      </c>
    </row>
    <row r="26" spans="1:6" x14ac:dyDescent="0.2">
      <c r="A26" s="53" t="s">
        <v>28</v>
      </c>
      <c r="B26" s="90">
        <v>0</v>
      </c>
      <c r="C26" s="90">
        <v>0</v>
      </c>
      <c r="D26" s="3">
        <v>1</v>
      </c>
      <c r="E26" s="3">
        <v>1</v>
      </c>
      <c r="F26" s="3">
        <v>0</v>
      </c>
    </row>
    <row r="27" spans="1:6" x14ac:dyDescent="0.2">
      <c r="A27" s="53" t="s">
        <v>29</v>
      </c>
      <c r="B27" s="90">
        <v>75</v>
      </c>
      <c r="C27" s="90">
        <v>224</v>
      </c>
      <c r="D27" s="3">
        <v>138</v>
      </c>
      <c r="E27" s="3">
        <v>111</v>
      </c>
      <c r="F27" s="3">
        <v>143</v>
      </c>
    </row>
    <row r="28" spans="1:6" x14ac:dyDescent="0.2">
      <c r="A28" s="53" t="s">
        <v>30</v>
      </c>
      <c r="B28" s="90">
        <v>0</v>
      </c>
      <c r="C28" s="90">
        <v>45</v>
      </c>
      <c r="D28" s="3">
        <v>27</v>
      </c>
      <c r="E28" s="3">
        <v>30</v>
      </c>
      <c r="F28" s="3">
        <v>63</v>
      </c>
    </row>
    <row r="29" spans="1:6" x14ac:dyDescent="0.2">
      <c r="A29" s="53" t="s">
        <v>33</v>
      </c>
      <c r="B29" s="90">
        <v>0</v>
      </c>
      <c r="C29" s="90">
        <v>0</v>
      </c>
    </row>
    <row r="30" spans="1:6" x14ac:dyDescent="0.2">
      <c r="A30" s="53" t="s">
        <v>35</v>
      </c>
      <c r="B30" s="90">
        <v>0</v>
      </c>
      <c r="C30" s="90">
        <v>0</v>
      </c>
      <c r="F30" s="3">
        <v>9</v>
      </c>
    </row>
    <row r="31" spans="1:6" x14ac:dyDescent="0.2">
      <c r="A31" s="53" t="s">
        <v>44</v>
      </c>
      <c r="B31" s="90">
        <v>0</v>
      </c>
      <c r="C31" s="90">
        <v>0</v>
      </c>
    </row>
    <row r="32" spans="1:6" x14ac:dyDescent="0.2">
      <c r="A32" s="53" t="s">
        <v>50</v>
      </c>
      <c r="B32" s="90">
        <v>0</v>
      </c>
      <c r="C32" s="90">
        <v>0</v>
      </c>
    </row>
    <row r="33" spans="1:6" x14ac:dyDescent="0.2">
      <c r="A33" s="53" t="s">
        <v>49</v>
      </c>
      <c r="B33" s="90">
        <v>0</v>
      </c>
      <c r="C33" s="90">
        <v>0</v>
      </c>
    </row>
    <row r="34" spans="1:6" x14ac:dyDescent="0.2">
      <c r="A34" s="53" t="s">
        <v>53</v>
      </c>
      <c r="B34" s="90">
        <v>0</v>
      </c>
      <c r="C34" s="90">
        <v>10</v>
      </c>
      <c r="D34" s="3">
        <v>15</v>
      </c>
      <c r="E34" s="3">
        <v>9</v>
      </c>
      <c r="F34" s="3">
        <v>20</v>
      </c>
    </row>
    <row r="35" spans="1:6" x14ac:dyDescent="0.2">
      <c r="A35" s="53" t="s">
        <v>57</v>
      </c>
      <c r="B35" s="90">
        <v>0</v>
      </c>
      <c r="C35" s="90">
        <v>0</v>
      </c>
      <c r="E35" s="3">
        <v>15</v>
      </c>
      <c r="F35" s="3">
        <v>90</v>
      </c>
    </row>
    <row r="36" spans="1:6" x14ac:dyDescent="0.2">
      <c r="A36" s="53" t="s">
        <v>21</v>
      </c>
      <c r="B36" s="90">
        <v>37</v>
      </c>
      <c r="C36" s="90">
        <v>36</v>
      </c>
      <c r="D36" s="3">
        <v>35</v>
      </c>
    </row>
    <row r="37" spans="1:6" x14ac:dyDescent="0.2">
      <c r="A37" s="54" t="s">
        <v>60</v>
      </c>
      <c r="B37" s="90">
        <v>0</v>
      </c>
      <c r="C37" s="90">
        <v>0</v>
      </c>
    </row>
    <row r="38" spans="1:6" x14ac:dyDescent="0.2">
      <c r="A38" s="51" t="s">
        <v>75</v>
      </c>
      <c r="B38" s="89">
        <f t="shared" ref="B38:C38" si="15">SUM(B40:B51)</f>
        <v>28</v>
      </c>
      <c r="C38" s="89">
        <f t="shared" si="15"/>
        <v>232</v>
      </c>
      <c r="D38" s="89">
        <f t="shared" ref="D38:E38" si="16">SUM(D40:D51)</f>
        <v>269</v>
      </c>
      <c r="E38" s="89">
        <f t="shared" si="16"/>
        <v>267</v>
      </c>
      <c r="F38" s="89">
        <f t="shared" ref="F38" si="17">SUM(F40:F51)</f>
        <v>358</v>
      </c>
    </row>
    <row r="39" spans="1:6" x14ac:dyDescent="0.2">
      <c r="A39" s="46" t="s">
        <v>80</v>
      </c>
      <c r="B39" s="88">
        <f t="shared" ref="B39:C39" si="18">(B38/B4)*100</f>
        <v>3.1567080045095826</v>
      </c>
      <c r="C39" s="88">
        <f t="shared" si="18"/>
        <v>13.719692489651095</v>
      </c>
      <c r="D39" s="88">
        <f t="shared" ref="D39:E39" si="19">(D38/D4)*100</f>
        <v>20.982839313572544</v>
      </c>
      <c r="E39" s="88">
        <f t="shared" si="19"/>
        <v>19.940253920836444</v>
      </c>
      <c r="F39" s="88">
        <f t="shared" ref="F39" si="20">(F38/F4)*100</f>
        <v>26.112326768781912</v>
      </c>
    </row>
    <row r="40" spans="1:6" x14ac:dyDescent="0.2">
      <c r="A40" s="53" t="s">
        <v>36</v>
      </c>
      <c r="B40" s="90">
        <v>4</v>
      </c>
      <c r="C40" s="90">
        <v>74</v>
      </c>
      <c r="D40" s="3">
        <v>87</v>
      </c>
      <c r="E40" s="3">
        <v>71</v>
      </c>
      <c r="F40" s="3">
        <v>104</v>
      </c>
    </row>
    <row r="41" spans="1:6" x14ac:dyDescent="0.2">
      <c r="A41" s="53" t="s">
        <v>37</v>
      </c>
      <c r="B41" s="90">
        <v>0</v>
      </c>
      <c r="C41" s="90">
        <v>20</v>
      </c>
      <c r="D41" s="3">
        <v>33</v>
      </c>
      <c r="E41" s="3">
        <v>45</v>
      </c>
      <c r="F41" s="3">
        <v>42</v>
      </c>
    </row>
    <row r="42" spans="1:6" x14ac:dyDescent="0.2">
      <c r="A42" s="53" t="s">
        <v>34</v>
      </c>
      <c r="B42" s="90">
        <v>0</v>
      </c>
      <c r="C42" s="90">
        <v>20</v>
      </c>
      <c r="D42" s="3">
        <v>13</v>
      </c>
      <c r="E42" s="3">
        <v>12</v>
      </c>
      <c r="F42" s="3">
        <v>30</v>
      </c>
    </row>
    <row r="43" spans="1:6" x14ac:dyDescent="0.2">
      <c r="A43" s="53" t="s">
        <v>38</v>
      </c>
      <c r="B43" s="90">
        <v>0</v>
      </c>
      <c r="C43" s="90">
        <v>0</v>
      </c>
      <c r="F43" s="3">
        <v>0</v>
      </c>
    </row>
    <row r="44" spans="1:6" x14ac:dyDescent="0.2">
      <c r="A44" s="53" t="s">
        <v>41</v>
      </c>
      <c r="B44" s="90">
        <v>0</v>
      </c>
      <c r="C44" s="90">
        <v>41</v>
      </c>
      <c r="D44" s="3">
        <v>38</v>
      </c>
      <c r="E44" s="3">
        <v>40</v>
      </c>
      <c r="F44" s="3">
        <v>50</v>
      </c>
    </row>
    <row r="45" spans="1:6" x14ac:dyDescent="0.2">
      <c r="A45" s="53" t="s">
        <v>42</v>
      </c>
      <c r="B45" s="90">
        <v>20</v>
      </c>
      <c r="C45" s="90">
        <v>45</v>
      </c>
      <c r="D45" s="3">
        <v>41</v>
      </c>
      <c r="E45" s="3">
        <v>57</v>
      </c>
      <c r="F45" s="3">
        <v>31</v>
      </c>
    </row>
    <row r="46" spans="1:6" x14ac:dyDescent="0.2">
      <c r="A46" s="53" t="s">
        <v>43</v>
      </c>
      <c r="B46" s="90">
        <v>0</v>
      </c>
      <c r="C46" s="90">
        <v>32</v>
      </c>
      <c r="D46" s="3">
        <v>53</v>
      </c>
      <c r="E46" s="3">
        <v>10</v>
      </c>
      <c r="F46" s="3">
        <v>9</v>
      </c>
    </row>
    <row r="47" spans="1:6" x14ac:dyDescent="0.2">
      <c r="A47" s="53" t="s">
        <v>46</v>
      </c>
      <c r="B47" s="90">
        <v>0</v>
      </c>
      <c r="C47" s="90">
        <v>0</v>
      </c>
      <c r="F47" s="3">
        <v>49</v>
      </c>
    </row>
    <row r="48" spans="1:6" x14ac:dyDescent="0.2">
      <c r="A48" s="53" t="s">
        <v>45</v>
      </c>
      <c r="B48" s="90">
        <v>0</v>
      </c>
      <c r="C48" s="90">
        <v>0</v>
      </c>
    </row>
    <row r="49" spans="1:6" x14ac:dyDescent="0.2">
      <c r="A49" s="53" t="s">
        <v>52</v>
      </c>
      <c r="B49" s="90">
        <v>0</v>
      </c>
      <c r="C49" s="90">
        <v>0</v>
      </c>
      <c r="D49" s="3">
        <v>4</v>
      </c>
      <c r="E49" s="3">
        <v>32</v>
      </c>
      <c r="F49" s="3">
        <v>43</v>
      </c>
    </row>
    <row r="50" spans="1:6" x14ac:dyDescent="0.2">
      <c r="A50" s="53" t="s">
        <v>56</v>
      </c>
      <c r="B50" s="90">
        <v>0</v>
      </c>
      <c r="C50" s="90">
        <v>0</v>
      </c>
      <c r="E50" s="3">
        <v>0</v>
      </c>
      <c r="F50" s="3">
        <v>0</v>
      </c>
    </row>
    <row r="51" spans="1:6" x14ac:dyDescent="0.2">
      <c r="A51" s="54" t="s">
        <v>59</v>
      </c>
      <c r="B51" s="90">
        <v>4</v>
      </c>
      <c r="C51" s="90">
        <v>0</v>
      </c>
    </row>
    <row r="52" spans="1:6" x14ac:dyDescent="0.2">
      <c r="A52" s="51" t="s">
        <v>76</v>
      </c>
      <c r="B52" s="89">
        <f t="shared" ref="B52:C52" si="21">SUM(B54:B62)</f>
        <v>601</v>
      </c>
      <c r="C52" s="89">
        <f t="shared" si="21"/>
        <v>831</v>
      </c>
      <c r="D52" s="89">
        <f t="shared" ref="D52:E52" si="22">SUM(D54:D62)</f>
        <v>519</v>
      </c>
      <c r="E52" s="89">
        <f t="shared" si="22"/>
        <v>513</v>
      </c>
      <c r="F52" s="89">
        <f t="shared" ref="F52" si="23">SUM(F54:F62)</f>
        <v>457</v>
      </c>
    </row>
    <row r="53" spans="1:6" x14ac:dyDescent="0.2">
      <c r="A53" s="46" t="s">
        <v>80</v>
      </c>
      <c r="B53" s="88">
        <f t="shared" ref="B53:C53" si="24">(B52/B4)*100</f>
        <v>67.756482525366408</v>
      </c>
      <c r="C53" s="88">
        <f t="shared" si="24"/>
        <v>49.14251921939681</v>
      </c>
      <c r="D53" s="88">
        <f t="shared" ref="D53:E53" si="25">(D52/D4)*100</f>
        <v>40.483619344773793</v>
      </c>
      <c r="E53" s="88">
        <f t="shared" si="25"/>
        <v>38.312173263629575</v>
      </c>
      <c r="F53" s="88">
        <f t="shared" ref="F53" si="26">(F52/F4)*100</f>
        <v>33.333333333333329</v>
      </c>
    </row>
    <row r="54" spans="1:6" x14ac:dyDescent="0.2">
      <c r="A54" s="53" t="s">
        <v>31</v>
      </c>
      <c r="B54" s="90">
        <v>0</v>
      </c>
      <c r="C54" s="90">
        <v>0</v>
      </c>
      <c r="D54" s="3">
        <v>10</v>
      </c>
    </row>
    <row r="55" spans="1:6" x14ac:dyDescent="0.2">
      <c r="A55" s="53" t="s">
        <v>40</v>
      </c>
      <c r="B55" s="90">
        <v>0</v>
      </c>
      <c r="C55" s="90">
        <v>9</v>
      </c>
      <c r="E55" s="3">
        <v>0</v>
      </c>
    </row>
    <row r="56" spans="1:6" x14ac:dyDescent="0.2">
      <c r="A56" s="53" t="s">
        <v>39</v>
      </c>
      <c r="B56" s="90">
        <v>75</v>
      </c>
      <c r="C56" s="90">
        <v>229</v>
      </c>
      <c r="D56" s="3">
        <v>221</v>
      </c>
      <c r="E56" s="3">
        <v>249</v>
      </c>
      <c r="F56" s="3">
        <v>259</v>
      </c>
    </row>
    <row r="57" spans="1:6" x14ac:dyDescent="0.2">
      <c r="A57" s="53" t="s">
        <v>47</v>
      </c>
      <c r="B57" s="90">
        <v>0</v>
      </c>
      <c r="C57" s="90">
        <v>25</v>
      </c>
      <c r="D57" s="3">
        <v>22</v>
      </c>
      <c r="E57" s="3">
        <v>41</v>
      </c>
      <c r="F57" s="3">
        <v>30</v>
      </c>
    </row>
    <row r="58" spans="1:6" x14ac:dyDescent="0.2">
      <c r="A58" s="53" t="s">
        <v>48</v>
      </c>
      <c r="B58" s="90">
        <v>0</v>
      </c>
      <c r="C58" s="90">
        <v>0</v>
      </c>
    </row>
    <row r="59" spans="1:6" x14ac:dyDescent="0.2">
      <c r="A59" s="53" t="s">
        <v>51</v>
      </c>
      <c r="B59" s="90">
        <v>8</v>
      </c>
      <c r="C59" s="90">
        <v>84</v>
      </c>
      <c r="D59" s="3">
        <v>131</v>
      </c>
      <c r="E59" s="3">
        <v>125</v>
      </c>
      <c r="F59" s="3">
        <v>116</v>
      </c>
    </row>
    <row r="60" spans="1:6" x14ac:dyDescent="0.2">
      <c r="A60" s="53" t="s">
        <v>54</v>
      </c>
      <c r="B60" s="90">
        <v>518</v>
      </c>
      <c r="C60" s="90">
        <v>423</v>
      </c>
      <c r="D60" s="3">
        <v>104</v>
      </c>
      <c r="E60" s="3">
        <v>98</v>
      </c>
      <c r="F60" s="3">
        <v>52</v>
      </c>
    </row>
    <row r="61" spans="1:6" x14ac:dyDescent="0.2">
      <c r="A61" s="53" t="s">
        <v>55</v>
      </c>
      <c r="B61" s="90">
        <v>0</v>
      </c>
      <c r="C61" s="90">
        <v>58</v>
      </c>
      <c r="D61" s="3">
        <v>26</v>
      </c>
      <c r="E61" s="3">
        <v>0</v>
      </c>
    </row>
    <row r="62" spans="1:6" x14ac:dyDescent="0.2">
      <c r="A62" s="54" t="s">
        <v>58</v>
      </c>
      <c r="B62" s="90">
        <v>0</v>
      </c>
      <c r="C62" s="90">
        <v>3</v>
      </c>
      <c r="D62" s="3">
        <v>5</v>
      </c>
      <c r="E62" s="155"/>
    </row>
    <row r="63" spans="1:6" x14ac:dyDescent="0.2">
      <c r="A63" s="55" t="s">
        <v>32</v>
      </c>
      <c r="B63" s="91">
        <v>0</v>
      </c>
      <c r="C63" s="91">
        <v>14</v>
      </c>
      <c r="D63" s="91">
        <v>15</v>
      </c>
      <c r="E63" s="155">
        <v>8</v>
      </c>
      <c r="F63" s="172">
        <v>14</v>
      </c>
    </row>
    <row r="64" spans="1:6" x14ac:dyDescent="0.2">
      <c r="A64" s="3"/>
      <c r="B64" s="3"/>
      <c r="C64" s="3"/>
    </row>
    <row r="65" spans="1:3" x14ac:dyDescent="0.2">
      <c r="A65" s="3"/>
      <c r="B65" s="41" t="s">
        <v>22</v>
      </c>
      <c r="C65" s="41"/>
    </row>
    <row r="66" spans="1:3" x14ac:dyDescent="0.2">
      <c r="A66" s="6" t="s">
        <v>68</v>
      </c>
      <c r="B66" s="59" t="s">
        <v>62</v>
      </c>
      <c r="C66" s="59"/>
    </row>
    <row r="67" spans="1:3" x14ac:dyDescent="0.2">
      <c r="A67" s="3" t="s">
        <v>69</v>
      </c>
      <c r="B67" s="59" t="s">
        <v>63</v>
      </c>
      <c r="C67" s="59"/>
    </row>
    <row r="68" spans="1:3" x14ac:dyDescent="0.2">
      <c r="A68" s="3" t="s">
        <v>70</v>
      </c>
      <c r="B68" s="59" t="s">
        <v>64</v>
      </c>
      <c r="C68" s="59"/>
    </row>
    <row r="69" spans="1:3" x14ac:dyDescent="0.2">
      <c r="A69" s="3"/>
      <c r="B69" s="59" t="s">
        <v>17</v>
      </c>
      <c r="C69" s="59"/>
    </row>
    <row r="70" spans="1:3" x14ac:dyDescent="0.2">
      <c r="A70" s="3"/>
      <c r="B70" s="59" t="s">
        <v>65</v>
      </c>
      <c r="C70" s="59"/>
    </row>
    <row r="71" spans="1:3" x14ac:dyDescent="0.2">
      <c r="A71" s="3"/>
      <c r="B71" s="59" t="s">
        <v>77</v>
      </c>
      <c r="C71" s="59"/>
    </row>
    <row r="72" spans="1:3" x14ac:dyDescent="0.2">
      <c r="A72" s="3"/>
      <c r="B72" s="59" t="s">
        <v>81</v>
      </c>
      <c r="C72" s="59"/>
    </row>
    <row r="73" spans="1:3" x14ac:dyDescent="0.2">
      <c r="A73" s="3"/>
      <c r="B73" s="59" t="s">
        <v>82</v>
      </c>
      <c r="C73" s="59"/>
    </row>
    <row r="74" spans="1:3" x14ac:dyDescent="0.2">
      <c r="A74" s="3"/>
      <c r="B74" s="59" t="s">
        <v>83</v>
      </c>
      <c r="C74" s="59"/>
    </row>
    <row r="75" spans="1:3" x14ac:dyDescent="0.2">
      <c r="A75" s="3"/>
      <c r="B75" s="59" t="s">
        <v>66</v>
      </c>
      <c r="C75" s="59"/>
    </row>
    <row r="76" spans="1:3" x14ac:dyDescent="0.2">
      <c r="A76" s="3"/>
      <c r="B76" s="59"/>
      <c r="C76" s="59"/>
    </row>
    <row r="77" spans="1:3" x14ac:dyDescent="0.2">
      <c r="A77" s="3"/>
      <c r="B77" s="3" t="s">
        <v>84</v>
      </c>
      <c r="C77" s="3"/>
    </row>
    <row r="78" spans="1:3" x14ac:dyDescent="0.2">
      <c r="A78" s="3"/>
      <c r="B78" s="3" t="s">
        <v>85</v>
      </c>
      <c r="C78" s="3"/>
    </row>
    <row r="79" spans="1:3" x14ac:dyDescent="0.2">
      <c r="A79" s="3"/>
      <c r="B79" s="3" t="s">
        <v>86</v>
      </c>
      <c r="C79" s="3"/>
    </row>
    <row r="80" spans="1:3" x14ac:dyDescent="0.2">
      <c r="A80" s="3"/>
      <c r="B80" s="3" t="s">
        <v>92</v>
      </c>
      <c r="C80" s="3"/>
    </row>
    <row r="81" spans="1:3" x14ac:dyDescent="0.2">
      <c r="A81" s="3"/>
      <c r="B81" s="3" t="s">
        <v>93</v>
      </c>
      <c r="C81" s="3"/>
    </row>
    <row r="82" spans="1:3" x14ac:dyDescent="0.2">
      <c r="A82" s="3"/>
      <c r="B82" s="3" t="s">
        <v>94</v>
      </c>
      <c r="C82" s="3"/>
    </row>
    <row r="83" spans="1:3" x14ac:dyDescent="0.2">
      <c r="A83" s="3"/>
      <c r="B83" s="3" t="s">
        <v>115</v>
      </c>
      <c r="C83" s="3"/>
    </row>
    <row r="84" spans="1:3" x14ac:dyDescent="0.2">
      <c r="A84" s="3"/>
      <c r="B84" s="3" t="s">
        <v>95</v>
      </c>
      <c r="C84" s="3"/>
    </row>
    <row r="85" spans="1:3" x14ac:dyDescent="0.2">
      <c r="B85" s="3" t="s">
        <v>96</v>
      </c>
      <c r="C85" s="3"/>
    </row>
    <row r="86" spans="1:3" x14ac:dyDescent="0.2">
      <c r="B86" s="3" t="s">
        <v>97</v>
      </c>
      <c r="C86" s="3"/>
    </row>
    <row r="87" spans="1:3" x14ac:dyDescent="0.2">
      <c r="B87" s="3" t="s">
        <v>98</v>
      </c>
      <c r="C87" s="3"/>
    </row>
    <row r="88" spans="1:3" x14ac:dyDescent="0.2">
      <c r="B88" s="3" t="s">
        <v>99</v>
      </c>
      <c r="C88" s="3"/>
    </row>
    <row r="89" spans="1:3" x14ac:dyDescent="0.2">
      <c r="B89" s="3" t="s">
        <v>87</v>
      </c>
      <c r="C89" s="3"/>
    </row>
    <row r="90" spans="1:3" x14ac:dyDescent="0.2">
      <c r="B90" s="3" t="s">
        <v>88</v>
      </c>
      <c r="C90" s="3"/>
    </row>
    <row r="91" spans="1:3" x14ac:dyDescent="0.2">
      <c r="B91" s="3" t="s">
        <v>89</v>
      </c>
      <c r="C91" s="3"/>
    </row>
    <row r="92" spans="1:3" x14ac:dyDescent="0.2">
      <c r="B92" s="3" t="s">
        <v>90</v>
      </c>
      <c r="C92" s="3"/>
    </row>
    <row r="93" spans="1:3" x14ac:dyDescent="0.2">
      <c r="B93" s="3" t="s">
        <v>91</v>
      </c>
      <c r="C93" s="3"/>
    </row>
    <row r="94" spans="1:3" x14ac:dyDescent="0.2">
      <c r="B94" s="71" t="s">
        <v>100</v>
      </c>
      <c r="C94" s="71"/>
    </row>
    <row r="95" spans="1:3" x14ac:dyDescent="0.2">
      <c r="B95" s="15"/>
      <c r="C95" s="15"/>
    </row>
    <row r="96" spans="1:3" x14ac:dyDescent="0.2">
      <c r="B96" s="83" t="s">
        <v>119</v>
      </c>
      <c r="C96" s="83"/>
    </row>
    <row r="97" spans="2:3" x14ac:dyDescent="0.2">
      <c r="B97" s="15" t="s">
        <v>116</v>
      </c>
      <c r="C97" s="15"/>
    </row>
    <row r="98" spans="2:3" x14ac:dyDescent="0.2">
      <c r="B98" s="15" t="s">
        <v>117</v>
      </c>
      <c r="C98" s="15"/>
    </row>
    <row r="99" spans="2:3" x14ac:dyDescent="0.2">
      <c r="B99" s="15" t="s">
        <v>118</v>
      </c>
      <c r="C99" s="15"/>
    </row>
    <row r="100" spans="2:3" x14ac:dyDescent="0.2">
      <c r="B100" s="15" t="s">
        <v>111</v>
      </c>
      <c r="C100" s="15"/>
    </row>
    <row r="101" spans="2:3" x14ac:dyDescent="0.2">
      <c r="B101" s="15" t="s">
        <v>112</v>
      </c>
      <c r="C101" s="15"/>
    </row>
    <row r="102" spans="2:3" x14ac:dyDescent="0.2">
      <c r="B102" s="15" t="s">
        <v>113</v>
      </c>
      <c r="C102" s="15"/>
    </row>
    <row r="103" spans="2:3" x14ac:dyDescent="0.2">
      <c r="B103" s="15" t="s">
        <v>114</v>
      </c>
      <c r="C103" s="15"/>
    </row>
  </sheetData>
  <phoneticPr fontId="0" type="noConversion"/>
  <hyperlinks>
    <hyperlink ref="B75" r:id="rId1" display="www.nces.ed.gov"/>
  </hyperlinks>
  <pageMargins left="0.75" right="0.75" top="1" bottom="1" header="0.5" footer="0.5"/>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F103"/>
  <sheetViews>
    <sheetView zoomScale="80" zoomScaleNormal="80" workbookViewId="0">
      <selection activeCell="F40" sqref="F40:F51"/>
    </sheetView>
  </sheetViews>
  <sheetFormatPr defaultRowHeight="12.75" x14ac:dyDescent="0.2"/>
  <cols>
    <col min="1" max="1" width="19.28515625" customWidth="1"/>
    <col min="2" max="2" width="10.5703125" style="3" customWidth="1"/>
    <col min="3" max="3" width="9" style="3" customWidth="1"/>
  </cols>
  <sheetData>
    <row r="1" spans="1:6" x14ac:dyDescent="0.2">
      <c r="A1" s="16" t="s">
        <v>102</v>
      </c>
    </row>
    <row r="3" spans="1:6" s="62" customFormat="1" x14ac:dyDescent="0.2">
      <c r="B3" s="67" t="s">
        <v>71</v>
      </c>
      <c r="C3" s="67" t="s">
        <v>125</v>
      </c>
      <c r="D3" s="139" t="s">
        <v>127</v>
      </c>
      <c r="E3" s="168" t="s">
        <v>131</v>
      </c>
      <c r="F3" s="168" t="s">
        <v>136</v>
      </c>
    </row>
    <row r="4" spans="1:6" x14ac:dyDescent="0.2">
      <c r="A4" s="42" t="s">
        <v>72</v>
      </c>
      <c r="B4" s="43">
        <f t="shared" ref="B4:C4" si="0">B5+B23+B38+B52+B63</f>
        <v>81</v>
      </c>
      <c r="C4" s="43">
        <f t="shared" si="0"/>
        <v>111</v>
      </c>
      <c r="D4" s="43">
        <f t="shared" ref="D4:E4" si="1">D5+D23+D38+D52+D63</f>
        <v>141</v>
      </c>
      <c r="E4" s="43">
        <f t="shared" si="1"/>
        <v>154</v>
      </c>
      <c r="F4" s="43">
        <f t="shared" ref="F4" si="2">F5+F23+F38+F52+F63</f>
        <v>174</v>
      </c>
    </row>
    <row r="5" spans="1:6" x14ac:dyDescent="0.2">
      <c r="A5" s="44" t="s">
        <v>20</v>
      </c>
      <c r="B5" s="45">
        <f t="shared" ref="B5:C5" si="3">SUM(B7:B22)</f>
        <v>30</v>
      </c>
      <c r="C5" s="45">
        <f t="shared" si="3"/>
        <v>31</v>
      </c>
      <c r="D5" s="45">
        <f t="shared" ref="D5:E5" si="4">SUM(D7:D22)</f>
        <v>43</v>
      </c>
      <c r="E5" s="45">
        <f t="shared" si="4"/>
        <v>85</v>
      </c>
      <c r="F5" s="45">
        <f t="shared" ref="F5" si="5">SUM(F7:F22)</f>
        <v>46</v>
      </c>
    </row>
    <row r="6" spans="1:6" x14ac:dyDescent="0.2">
      <c r="A6" s="46" t="s">
        <v>80</v>
      </c>
      <c r="B6" s="47">
        <f t="shared" ref="B6:C6" si="6">(B5/B4)*100</f>
        <v>37.037037037037038</v>
      </c>
      <c r="C6" s="47">
        <f t="shared" si="6"/>
        <v>27.927927927927925</v>
      </c>
      <c r="D6" s="47">
        <f t="shared" ref="D6:E6" si="7">(D5/D4)*100</f>
        <v>30.49645390070922</v>
      </c>
      <c r="E6" s="47">
        <f t="shared" si="7"/>
        <v>55.194805194805198</v>
      </c>
      <c r="F6" s="47">
        <f t="shared" ref="F6" si="8">(F5/F4)*100</f>
        <v>26.436781609195403</v>
      </c>
    </row>
    <row r="7" spans="1:6" x14ac:dyDescent="0.2">
      <c r="A7" s="44" t="s">
        <v>2</v>
      </c>
      <c r="B7" s="90">
        <v>0</v>
      </c>
      <c r="C7" s="90">
        <v>0</v>
      </c>
      <c r="D7" s="90"/>
      <c r="F7">
        <v>8</v>
      </c>
    </row>
    <row r="8" spans="1:6" x14ac:dyDescent="0.2">
      <c r="A8" s="44" t="s">
        <v>3</v>
      </c>
      <c r="B8" s="90">
        <v>0</v>
      </c>
      <c r="C8" s="90">
        <v>0</v>
      </c>
      <c r="D8" s="90"/>
    </row>
    <row r="9" spans="1:6" x14ac:dyDescent="0.2">
      <c r="A9" s="44" t="s">
        <v>19</v>
      </c>
      <c r="B9" s="90">
        <v>0</v>
      </c>
      <c r="C9" s="90">
        <v>0</v>
      </c>
      <c r="D9" s="90"/>
    </row>
    <row r="10" spans="1:6" x14ac:dyDescent="0.2">
      <c r="A10" s="44" t="s">
        <v>4</v>
      </c>
      <c r="B10" s="90">
        <v>0</v>
      </c>
      <c r="C10" s="90">
        <v>0</v>
      </c>
      <c r="D10" s="90"/>
      <c r="E10">
        <v>25</v>
      </c>
      <c r="F10">
        <v>0</v>
      </c>
    </row>
    <row r="11" spans="1:6" x14ac:dyDescent="0.2">
      <c r="A11" s="44" t="s">
        <v>5</v>
      </c>
      <c r="B11" s="90">
        <v>0</v>
      </c>
      <c r="C11" s="90">
        <v>0</v>
      </c>
      <c r="D11" s="90"/>
    </row>
    <row r="12" spans="1:6" x14ac:dyDescent="0.2">
      <c r="A12" s="44" t="s">
        <v>6</v>
      </c>
      <c r="B12" s="90">
        <v>0</v>
      </c>
      <c r="C12" s="90">
        <v>0</v>
      </c>
      <c r="D12" s="90">
        <v>5</v>
      </c>
      <c r="E12">
        <v>20</v>
      </c>
      <c r="F12">
        <v>30</v>
      </c>
    </row>
    <row r="13" spans="1:6" x14ac:dyDescent="0.2">
      <c r="A13" s="44" t="s">
        <v>7</v>
      </c>
      <c r="B13" s="90">
        <v>0</v>
      </c>
      <c r="C13" s="90">
        <v>0</v>
      </c>
      <c r="D13" s="90"/>
    </row>
    <row r="14" spans="1:6" x14ac:dyDescent="0.2">
      <c r="A14" s="44" t="s">
        <v>8</v>
      </c>
      <c r="B14" s="90">
        <v>30</v>
      </c>
      <c r="C14" s="90">
        <v>0</v>
      </c>
      <c r="D14" s="90"/>
    </row>
    <row r="15" spans="1:6" x14ac:dyDescent="0.2">
      <c r="A15" s="44" t="s">
        <v>9</v>
      </c>
      <c r="B15" s="90">
        <v>0</v>
      </c>
      <c r="C15" s="90">
        <v>0</v>
      </c>
      <c r="D15" s="90"/>
    </row>
    <row r="16" spans="1:6" x14ac:dyDescent="0.2">
      <c r="A16" s="44" t="s">
        <v>10</v>
      </c>
      <c r="B16" s="90">
        <v>0</v>
      </c>
      <c r="C16" s="90">
        <v>0</v>
      </c>
      <c r="D16" s="90"/>
    </row>
    <row r="17" spans="1:6" x14ac:dyDescent="0.2">
      <c r="A17" s="44" t="s">
        <v>11</v>
      </c>
      <c r="B17" s="90">
        <v>0</v>
      </c>
      <c r="C17" s="90">
        <v>0</v>
      </c>
      <c r="D17" s="90"/>
    </row>
    <row r="18" spans="1:6" x14ac:dyDescent="0.2">
      <c r="A18" s="44" t="s">
        <v>12</v>
      </c>
      <c r="B18" s="90">
        <v>0</v>
      </c>
      <c r="C18" s="90">
        <v>0</v>
      </c>
      <c r="D18" s="90"/>
    </row>
    <row r="19" spans="1:6" x14ac:dyDescent="0.2">
      <c r="A19" s="44" t="s">
        <v>13</v>
      </c>
      <c r="B19" s="90">
        <v>0</v>
      </c>
      <c r="C19" s="90">
        <v>0</v>
      </c>
      <c r="D19" s="90"/>
    </row>
    <row r="20" spans="1:6" x14ac:dyDescent="0.2">
      <c r="A20" s="44" t="s">
        <v>14</v>
      </c>
      <c r="B20" s="90">
        <v>0</v>
      </c>
      <c r="C20" s="90">
        <v>31</v>
      </c>
      <c r="D20" s="90">
        <v>38</v>
      </c>
      <c r="E20">
        <v>35</v>
      </c>
    </row>
    <row r="21" spans="1:6" x14ac:dyDescent="0.2">
      <c r="A21" s="44" t="s">
        <v>15</v>
      </c>
      <c r="B21" s="90">
        <v>0</v>
      </c>
      <c r="C21" s="90">
        <v>0</v>
      </c>
      <c r="D21" s="90"/>
      <c r="E21">
        <v>5</v>
      </c>
      <c r="F21">
        <v>8</v>
      </c>
    </row>
    <row r="22" spans="1:6" x14ac:dyDescent="0.2">
      <c r="A22" s="49" t="s">
        <v>16</v>
      </c>
      <c r="B22" s="90">
        <v>0</v>
      </c>
      <c r="C22" s="90">
        <v>0</v>
      </c>
      <c r="D22" s="90"/>
      <c r="E22" s="127"/>
      <c r="F22" s="12"/>
    </row>
    <row r="23" spans="1:6" x14ac:dyDescent="0.2">
      <c r="A23" s="51" t="s">
        <v>74</v>
      </c>
      <c r="B23" s="52">
        <f t="shared" ref="B23:C23" si="9">SUM(B25:B37)</f>
        <v>37</v>
      </c>
      <c r="C23" s="52">
        <f t="shared" si="9"/>
        <v>36</v>
      </c>
      <c r="D23" s="52">
        <f t="shared" ref="D23:E23" si="10">SUM(D25:D37)</f>
        <v>35</v>
      </c>
      <c r="E23" s="52">
        <f t="shared" si="10"/>
        <v>0</v>
      </c>
      <c r="F23" s="52">
        <f t="shared" ref="F23" si="11">SUM(F25:F37)</f>
        <v>0</v>
      </c>
    </row>
    <row r="24" spans="1:6" x14ac:dyDescent="0.2">
      <c r="A24" s="46" t="s">
        <v>80</v>
      </c>
      <c r="B24" s="47">
        <f t="shared" ref="B24:C24" si="12">(B23/B4)*100</f>
        <v>45.679012345679013</v>
      </c>
      <c r="C24" s="47">
        <f t="shared" si="12"/>
        <v>32.432432432432435</v>
      </c>
      <c r="D24" s="47">
        <f t="shared" ref="D24:E24" si="13">(D23/D4)*100</f>
        <v>24.822695035460992</v>
      </c>
      <c r="E24" s="47">
        <f t="shared" si="13"/>
        <v>0</v>
      </c>
      <c r="F24" s="47">
        <f t="shared" ref="F24" si="14">(F23/F4)*100</f>
        <v>0</v>
      </c>
    </row>
    <row r="25" spans="1:6" x14ac:dyDescent="0.2">
      <c r="A25" s="53" t="s">
        <v>27</v>
      </c>
      <c r="B25" s="90">
        <v>0</v>
      </c>
      <c r="C25" s="90">
        <v>0</v>
      </c>
      <c r="D25" s="90"/>
    </row>
    <row r="26" spans="1:6" x14ac:dyDescent="0.2">
      <c r="A26" s="53" t="s">
        <v>28</v>
      </c>
      <c r="B26" s="90">
        <v>0</v>
      </c>
      <c r="C26" s="90">
        <v>0</v>
      </c>
      <c r="D26" s="90"/>
    </row>
    <row r="27" spans="1:6" x14ac:dyDescent="0.2">
      <c r="A27" s="53" t="s">
        <v>29</v>
      </c>
      <c r="B27" s="90">
        <v>0</v>
      </c>
      <c r="C27" s="90">
        <v>0</v>
      </c>
      <c r="D27" s="90"/>
    </row>
    <row r="28" spans="1:6" x14ac:dyDescent="0.2">
      <c r="A28" s="53" t="s">
        <v>30</v>
      </c>
      <c r="B28" s="90">
        <v>0</v>
      </c>
      <c r="C28" s="90">
        <v>0</v>
      </c>
      <c r="D28" s="90"/>
    </row>
    <row r="29" spans="1:6" x14ac:dyDescent="0.2">
      <c r="A29" s="53" t="s">
        <v>33</v>
      </c>
      <c r="B29" s="90">
        <v>0</v>
      </c>
      <c r="C29" s="90">
        <v>0</v>
      </c>
      <c r="D29" s="90"/>
    </row>
    <row r="30" spans="1:6" x14ac:dyDescent="0.2">
      <c r="A30" s="53" t="s">
        <v>35</v>
      </c>
      <c r="B30" s="90">
        <v>0</v>
      </c>
      <c r="C30" s="90">
        <v>0</v>
      </c>
      <c r="D30" s="90"/>
    </row>
    <row r="31" spans="1:6" x14ac:dyDescent="0.2">
      <c r="A31" s="53" t="s">
        <v>44</v>
      </c>
      <c r="B31" s="90">
        <v>0</v>
      </c>
      <c r="C31" s="90">
        <v>0</v>
      </c>
      <c r="D31" s="90"/>
    </row>
    <row r="32" spans="1:6" x14ac:dyDescent="0.2">
      <c r="A32" s="53" t="s">
        <v>50</v>
      </c>
      <c r="B32" s="90">
        <v>0</v>
      </c>
      <c r="C32" s="90">
        <v>0</v>
      </c>
      <c r="D32" s="90"/>
    </row>
    <row r="33" spans="1:6" x14ac:dyDescent="0.2">
      <c r="A33" s="53" t="s">
        <v>49</v>
      </c>
      <c r="B33" s="90">
        <v>0</v>
      </c>
      <c r="C33" s="90">
        <v>0</v>
      </c>
      <c r="D33" s="90"/>
    </row>
    <row r="34" spans="1:6" x14ac:dyDescent="0.2">
      <c r="A34" s="53" t="s">
        <v>53</v>
      </c>
      <c r="B34" s="90">
        <v>0</v>
      </c>
      <c r="C34" s="90">
        <v>0</v>
      </c>
      <c r="D34" s="90"/>
    </row>
    <row r="35" spans="1:6" x14ac:dyDescent="0.2">
      <c r="A35" s="53" t="s">
        <v>57</v>
      </c>
      <c r="B35" s="90">
        <v>0</v>
      </c>
      <c r="C35" s="90">
        <v>0</v>
      </c>
      <c r="D35" s="90"/>
    </row>
    <row r="36" spans="1:6" x14ac:dyDescent="0.2">
      <c r="A36" s="53" t="s">
        <v>21</v>
      </c>
      <c r="B36" s="90">
        <v>37</v>
      </c>
      <c r="C36" s="90">
        <v>36</v>
      </c>
      <c r="D36" s="90">
        <v>35</v>
      </c>
    </row>
    <row r="37" spans="1:6" x14ac:dyDescent="0.2">
      <c r="A37" s="54" t="s">
        <v>60</v>
      </c>
      <c r="B37" s="90">
        <v>0</v>
      </c>
      <c r="C37" s="90">
        <v>0</v>
      </c>
      <c r="D37" s="90"/>
      <c r="E37" s="127"/>
      <c r="F37" s="12"/>
    </row>
    <row r="38" spans="1:6" x14ac:dyDescent="0.2">
      <c r="A38" s="51" t="s">
        <v>75</v>
      </c>
      <c r="B38" s="45">
        <f t="shared" ref="B38:C38" si="15">SUM(B40:B51)</f>
        <v>14</v>
      </c>
      <c r="C38" s="45">
        <f t="shared" si="15"/>
        <v>44</v>
      </c>
      <c r="D38" s="45">
        <f t="shared" ref="D38:E38" si="16">SUM(D40:D51)</f>
        <v>50</v>
      </c>
      <c r="E38" s="45">
        <f t="shared" si="16"/>
        <v>52</v>
      </c>
      <c r="F38" s="45">
        <f t="shared" ref="F38" si="17">SUM(F40:F51)</f>
        <v>128</v>
      </c>
    </row>
    <row r="39" spans="1:6" x14ac:dyDescent="0.2">
      <c r="A39" s="46" t="s">
        <v>80</v>
      </c>
      <c r="B39" s="47">
        <f t="shared" ref="B39:C39" si="18">(B38/B4)*100</f>
        <v>17.283950617283949</v>
      </c>
      <c r="C39" s="47">
        <f t="shared" si="18"/>
        <v>39.63963963963964</v>
      </c>
      <c r="D39" s="47">
        <f t="shared" ref="D39:E39" si="19">(D38/D4)*100</f>
        <v>35.460992907801419</v>
      </c>
      <c r="E39" s="47">
        <f t="shared" si="19"/>
        <v>33.766233766233768</v>
      </c>
      <c r="F39" s="47">
        <f t="shared" ref="F39" si="20">(F38/F4)*100</f>
        <v>73.563218390804593</v>
      </c>
    </row>
    <row r="40" spans="1:6" x14ac:dyDescent="0.2">
      <c r="A40" s="53" t="s">
        <v>36</v>
      </c>
      <c r="B40" s="90">
        <v>0</v>
      </c>
      <c r="C40" s="90">
        <v>2</v>
      </c>
      <c r="D40" s="90">
        <v>10</v>
      </c>
      <c r="E40">
        <v>6</v>
      </c>
      <c r="F40">
        <v>15</v>
      </c>
    </row>
    <row r="41" spans="1:6" x14ac:dyDescent="0.2">
      <c r="A41" s="53" t="s">
        <v>37</v>
      </c>
      <c r="B41" s="90">
        <v>0</v>
      </c>
      <c r="C41" s="90">
        <v>7</v>
      </c>
      <c r="D41" s="90">
        <v>15</v>
      </c>
      <c r="E41">
        <v>14</v>
      </c>
      <c r="F41">
        <v>18</v>
      </c>
    </row>
    <row r="42" spans="1:6" x14ac:dyDescent="0.2">
      <c r="A42" s="53" t="s">
        <v>34</v>
      </c>
      <c r="B42" s="90">
        <v>0</v>
      </c>
      <c r="C42" s="90">
        <v>20</v>
      </c>
      <c r="D42" s="90">
        <v>13</v>
      </c>
      <c r="E42">
        <v>12</v>
      </c>
      <c r="F42">
        <v>30</v>
      </c>
    </row>
    <row r="43" spans="1:6" x14ac:dyDescent="0.2">
      <c r="A43" s="53" t="s">
        <v>38</v>
      </c>
      <c r="B43" s="90">
        <v>0</v>
      </c>
      <c r="C43" s="90">
        <v>0</v>
      </c>
      <c r="D43" s="90"/>
    </row>
    <row r="44" spans="1:6" x14ac:dyDescent="0.2">
      <c r="A44" s="53" t="s">
        <v>41</v>
      </c>
      <c r="B44" s="90">
        <v>0</v>
      </c>
      <c r="C44" s="90">
        <v>0</v>
      </c>
      <c r="D44" s="90"/>
    </row>
    <row r="45" spans="1:6" x14ac:dyDescent="0.2">
      <c r="A45" s="53" t="s">
        <v>42</v>
      </c>
      <c r="B45" s="90">
        <v>14</v>
      </c>
      <c r="C45" s="90">
        <v>15</v>
      </c>
      <c r="D45" s="90">
        <v>12</v>
      </c>
      <c r="E45">
        <v>20</v>
      </c>
      <c r="F45">
        <v>0</v>
      </c>
    </row>
    <row r="46" spans="1:6" x14ac:dyDescent="0.2">
      <c r="A46" s="53" t="s">
        <v>43</v>
      </c>
      <c r="B46" s="90">
        <v>0</v>
      </c>
      <c r="C46" s="90">
        <v>0</v>
      </c>
      <c r="D46" s="90"/>
    </row>
    <row r="47" spans="1:6" x14ac:dyDescent="0.2">
      <c r="A47" s="53" t="s">
        <v>46</v>
      </c>
      <c r="B47" s="90">
        <v>0</v>
      </c>
      <c r="C47" s="90">
        <v>0</v>
      </c>
      <c r="D47" s="90"/>
      <c r="F47">
        <v>49</v>
      </c>
    </row>
    <row r="48" spans="1:6" x14ac:dyDescent="0.2">
      <c r="A48" s="53" t="s">
        <v>45</v>
      </c>
      <c r="B48" s="90">
        <v>0</v>
      </c>
      <c r="C48" s="90">
        <v>0</v>
      </c>
      <c r="D48" s="90"/>
    </row>
    <row r="49" spans="1:6" x14ac:dyDescent="0.2">
      <c r="A49" s="53" t="s">
        <v>52</v>
      </c>
      <c r="B49" s="90">
        <v>0</v>
      </c>
      <c r="C49" s="90">
        <v>0</v>
      </c>
      <c r="D49" s="90"/>
      <c r="F49">
        <v>16</v>
      </c>
    </row>
    <row r="50" spans="1:6" x14ac:dyDescent="0.2">
      <c r="A50" s="53" t="s">
        <v>56</v>
      </c>
      <c r="B50" s="90">
        <v>0</v>
      </c>
      <c r="C50" s="90">
        <v>0</v>
      </c>
      <c r="D50" s="90"/>
    </row>
    <row r="51" spans="1:6" x14ac:dyDescent="0.2">
      <c r="A51" s="54" t="s">
        <v>59</v>
      </c>
      <c r="B51" s="90">
        <v>0</v>
      </c>
      <c r="C51" s="90">
        <v>0</v>
      </c>
      <c r="D51" s="90"/>
      <c r="E51" s="127"/>
      <c r="F51" s="12"/>
    </row>
    <row r="52" spans="1:6" x14ac:dyDescent="0.2">
      <c r="A52" s="51" t="s">
        <v>76</v>
      </c>
      <c r="B52" s="45">
        <f t="shared" ref="B52:C52" si="21">SUM(B54:B62)</f>
        <v>0</v>
      </c>
      <c r="C52" s="45">
        <f t="shared" si="21"/>
        <v>0</v>
      </c>
      <c r="D52" s="45">
        <f t="shared" ref="D52:E52" si="22">SUM(D54:D62)</f>
        <v>13</v>
      </c>
      <c r="E52" s="45">
        <f t="shared" si="22"/>
        <v>17</v>
      </c>
      <c r="F52" s="45">
        <f t="shared" ref="F52" si="23">SUM(F54:F62)</f>
        <v>0</v>
      </c>
    </row>
    <row r="53" spans="1:6" x14ac:dyDescent="0.2">
      <c r="A53" s="46" t="s">
        <v>80</v>
      </c>
      <c r="B53" s="47">
        <f t="shared" ref="B53:C53" si="24">(B52/B4)*100</f>
        <v>0</v>
      </c>
      <c r="C53" s="47">
        <f t="shared" si="24"/>
        <v>0</v>
      </c>
      <c r="D53" s="47">
        <f t="shared" ref="D53:E53" si="25">(D52/D4)*100</f>
        <v>9.2198581560283674</v>
      </c>
      <c r="E53" s="47">
        <f t="shared" si="25"/>
        <v>11.038961038961039</v>
      </c>
      <c r="F53" s="47">
        <f t="shared" ref="F53" si="26">(F52/F4)*100</f>
        <v>0</v>
      </c>
    </row>
    <row r="54" spans="1:6" x14ac:dyDescent="0.2">
      <c r="A54" s="53" t="s">
        <v>31</v>
      </c>
      <c r="B54" s="90">
        <v>0</v>
      </c>
      <c r="C54" s="90">
        <v>0</v>
      </c>
      <c r="D54" s="90"/>
    </row>
    <row r="55" spans="1:6" x14ac:dyDescent="0.2">
      <c r="A55" s="53" t="s">
        <v>40</v>
      </c>
      <c r="B55" s="90">
        <v>0</v>
      </c>
      <c r="C55" s="90">
        <v>0</v>
      </c>
      <c r="D55" s="90"/>
    </row>
    <row r="56" spans="1:6" x14ac:dyDescent="0.2">
      <c r="A56" s="53" t="s">
        <v>39</v>
      </c>
      <c r="B56" s="90">
        <v>0</v>
      </c>
      <c r="C56" s="90">
        <v>0</v>
      </c>
      <c r="D56" s="90"/>
    </row>
    <row r="57" spans="1:6" x14ac:dyDescent="0.2">
      <c r="A57" s="53" t="s">
        <v>47</v>
      </c>
      <c r="B57" s="90">
        <v>0</v>
      </c>
      <c r="C57" s="90">
        <v>0</v>
      </c>
      <c r="D57" s="90"/>
    </row>
    <row r="58" spans="1:6" s="12" customFormat="1" x14ac:dyDescent="0.2">
      <c r="A58" s="53" t="s">
        <v>48</v>
      </c>
      <c r="B58" s="90">
        <v>0</v>
      </c>
      <c r="C58" s="90">
        <v>0</v>
      </c>
      <c r="D58" s="90"/>
    </row>
    <row r="59" spans="1:6" s="12" customFormat="1" x14ac:dyDescent="0.2">
      <c r="A59" s="53" t="s">
        <v>51</v>
      </c>
      <c r="B59" s="90">
        <v>0</v>
      </c>
      <c r="C59" s="90">
        <v>0</v>
      </c>
      <c r="D59" s="90">
        <v>13</v>
      </c>
      <c r="E59" s="12">
        <v>17</v>
      </c>
    </row>
    <row r="60" spans="1:6" s="12" customFormat="1" x14ac:dyDescent="0.2">
      <c r="A60" s="53" t="s">
        <v>54</v>
      </c>
      <c r="B60" s="90">
        <v>0</v>
      </c>
      <c r="C60" s="90">
        <v>0</v>
      </c>
      <c r="D60" s="90"/>
    </row>
    <row r="61" spans="1:6" s="12" customFormat="1" x14ac:dyDescent="0.2">
      <c r="A61" s="53" t="s">
        <v>55</v>
      </c>
      <c r="B61" s="90">
        <v>0</v>
      </c>
      <c r="C61" s="90">
        <v>0</v>
      </c>
      <c r="D61" s="90"/>
    </row>
    <row r="62" spans="1:6" s="12" customFormat="1" x14ac:dyDescent="0.2">
      <c r="A62" s="54" t="s">
        <v>58</v>
      </c>
      <c r="B62" s="90">
        <v>0</v>
      </c>
      <c r="C62" s="90">
        <v>0</v>
      </c>
      <c r="D62" s="90"/>
      <c r="E62" s="127"/>
    </row>
    <row r="63" spans="1:6" s="12" customFormat="1" x14ac:dyDescent="0.2">
      <c r="A63" s="55" t="s">
        <v>32</v>
      </c>
      <c r="B63" s="91">
        <v>0</v>
      </c>
      <c r="C63" s="91">
        <v>0</v>
      </c>
      <c r="D63" s="91"/>
      <c r="E63" s="128"/>
      <c r="F63" s="128"/>
    </row>
    <row r="64" spans="1:6" s="12" customFormat="1" x14ac:dyDescent="0.2">
      <c r="B64" s="3"/>
      <c r="C64" s="3"/>
    </row>
    <row r="65" spans="2:6" s="12" customFormat="1" x14ac:dyDescent="0.2">
      <c r="B65" s="41" t="s">
        <v>22</v>
      </c>
      <c r="C65" s="41"/>
      <c r="E65" s="41" t="s">
        <v>22</v>
      </c>
      <c r="F65" s="41"/>
    </row>
    <row r="66" spans="2:6" s="12" customFormat="1" x14ac:dyDescent="0.2">
      <c r="B66" s="70" t="s">
        <v>62</v>
      </c>
      <c r="C66" s="70"/>
      <c r="E66" s="70" t="s">
        <v>62</v>
      </c>
      <c r="F66" s="70"/>
    </row>
    <row r="67" spans="2:6" s="12" customFormat="1" x14ac:dyDescent="0.2">
      <c r="B67" s="70" t="s">
        <v>63</v>
      </c>
      <c r="C67" s="70"/>
      <c r="E67" s="70" t="s">
        <v>63</v>
      </c>
      <c r="F67" s="70"/>
    </row>
    <row r="68" spans="2:6" s="12" customFormat="1" x14ac:dyDescent="0.2">
      <c r="B68" s="70" t="s">
        <v>64</v>
      </c>
      <c r="C68" s="70"/>
      <c r="E68" s="70" t="s">
        <v>64</v>
      </c>
      <c r="F68" s="70"/>
    </row>
    <row r="69" spans="2:6" s="12" customFormat="1" x14ac:dyDescent="0.2">
      <c r="B69" s="70" t="s">
        <v>17</v>
      </c>
      <c r="C69" s="70"/>
      <c r="E69" s="70" t="s">
        <v>17</v>
      </c>
      <c r="F69" s="70"/>
    </row>
    <row r="70" spans="2:6" s="12" customFormat="1" x14ac:dyDescent="0.2">
      <c r="B70" s="70" t="s">
        <v>65</v>
      </c>
      <c r="C70" s="70"/>
      <c r="E70" s="70" t="s">
        <v>65</v>
      </c>
      <c r="F70" s="70"/>
    </row>
    <row r="71" spans="2:6" s="12" customFormat="1" x14ac:dyDescent="0.2">
      <c r="B71" s="70" t="s">
        <v>77</v>
      </c>
      <c r="C71" s="70"/>
      <c r="E71" s="70" t="s">
        <v>77</v>
      </c>
      <c r="F71" s="70"/>
    </row>
    <row r="72" spans="2:6" s="12" customFormat="1" x14ac:dyDescent="0.2">
      <c r="B72" s="70" t="s">
        <v>81</v>
      </c>
      <c r="C72" s="70"/>
      <c r="E72" s="70" t="s">
        <v>81</v>
      </c>
      <c r="F72" s="70"/>
    </row>
    <row r="73" spans="2:6" s="12" customFormat="1" x14ac:dyDescent="0.2">
      <c r="B73" s="70" t="s">
        <v>82</v>
      </c>
      <c r="C73" s="70"/>
      <c r="E73" s="70" t="s">
        <v>82</v>
      </c>
      <c r="F73" s="70"/>
    </row>
    <row r="74" spans="2:6" s="12" customFormat="1" x14ac:dyDescent="0.2">
      <c r="B74" s="70" t="s">
        <v>83</v>
      </c>
      <c r="C74" s="70"/>
      <c r="E74" s="70" t="s">
        <v>133</v>
      </c>
      <c r="F74" s="70"/>
    </row>
    <row r="75" spans="2:6" s="12" customFormat="1" x14ac:dyDescent="0.2">
      <c r="B75" s="70" t="s">
        <v>66</v>
      </c>
      <c r="C75" s="70"/>
      <c r="E75" s="70" t="s">
        <v>66</v>
      </c>
      <c r="F75" s="70"/>
    </row>
    <row r="76" spans="2:6" s="12" customFormat="1" x14ac:dyDescent="0.2">
      <c r="B76" s="3"/>
      <c r="C76" s="3"/>
    </row>
    <row r="77" spans="2:6" s="12" customFormat="1" x14ac:dyDescent="0.2">
      <c r="B77" s="3" t="s">
        <v>84</v>
      </c>
      <c r="C77" s="3"/>
    </row>
    <row r="78" spans="2:6" s="12" customFormat="1" x14ac:dyDescent="0.2">
      <c r="B78" s="3" t="s">
        <v>85</v>
      </c>
      <c r="C78" s="3"/>
    </row>
    <row r="79" spans="2:6" s="12" customFormat="1" x14ac:dyDescent="0.2">
      <c r="B79" s="3" t="s">
        <v>86</v>
      </c>
      <c r="C79" s="3"/>
    </row>
    <row r="80" spans="2:6" s="12" customFormat="1" x14ac:dyDescent="0.2">
      <c r="B80" s="3" t="s">
        <v>92</v>
      </c>
      <c r="C80" s="3"/>
    </row>
    <row r="81" spans="2:3" x14ac:dyDescent="0.2">
      <c r="B81" s="3" t="s">
        <v>93</v>
      </c>
    </row>
    <row r="82" spans="2:3" x14ac:dyDescent="0.2">
      <c r="B82" s="3" t="s">
        <v>94</v>
      </c>
    </row>
    <row r="83" spans="2:3" x14ac:dyDescent="0.2">
      <c r="B83" s="3" t="s">
        <v>115</v>
      </c>
    </row>
    <row r="84" spans="2:3" x14ac:dyDescent="0.2">
      <c r="B84" s="3" t="s">
        <v>95</v>
      </c>
    </row>
    <row r="85" spans="2:3" x14ac:dyDescent="0.2">
      <c r="B85" s="3" t="s">
        <v>96</v>
      </c>
    </row>
    <row r="86" spans="2:3" x14ac:dyDescent="0.2">
      <c r="B86" s="3" t="s">
        <v>97</v>
      </c>
    </row>
    <row r="87" spans="2:3" x14ac:dyDescent="0.2">
      <c r="B87" s="3" t="s">
        <v>98</v>
      </c>
    </row>
    <row r="88" spans="2:3" x14ac:dyDescent="0.2">
      <c r="B88" s="3" t="s">
        <v>99</v>
      </c>
    </row>
    <row r="89" spans="2:3" x14ac:dyDescent="0.2">
      <c r="B89" s="3" t="s">
        <v>87</v>
      </c>
    </row>
    <row r="90" spans="2:3" x14ac:dyDescent="0.2">
      <c r="B90" s="3" t="s">
        <v>88</v>
      </c>
    </row>
    <row r="91" spans="2:3" x14ac:dyDescent="0.2">
      <c r="B91" s="3" t="s">
        <v>89</v>
      </c>
    </row>
    <row r="92" spans="2:3" x14ac:dyDescent="0.2">
      <c r="B92" s="3" t="s">
        <v>90</v>
      </c>
    </row>
    <row r="93" spans="2:3" x14ac:dyDescent="0.2">
      <c r="B93" s="3" t="s">
        <v>91</v>
      </c>
    </row>
    <row r="94" spans="2:3" x14ac:dyDescent="0.2">
      <c r="B94" s="71" t="s">
        <v>100</v>
      </c>
      <c r="C94" s="71"/>
    </row>
    <row r="95" spans="2:3" x14ac:dyDescent="0.2">
      <c r="B95" s="15"/>
      <c r="C95" s="15"/>
    </row>
    <row r="96" spans="2:3" x14ac:dyDescent="0.2">
      <c r="B96" s="83" t="s">
        <v>119</v>
      </c>
      <c r="C96" s="83"/>
    </row>
    <row r="97" spans="2:3" x14ac:dyDescent="0.2">
      <c r="B97" s="15" t="s">
        <v>116</v>
      </c>
      <c r="C97" s="15"/>
    </row>
    <row r="98" spans="2:3" x14ac:dyDescent="0.2">
      <c r="B98" s="15" t="s">
        <v>117</v>
      </c>
      <c r="C98" s="15"/>
    </row>
    <row r="99" spans="2:3" x14ac:dyDescent="0.2">
      <c r="B99" s="15" t="s">
        <v>118</v>
      </c>
      <c r="C99" s="15"/>
    </row>
    <row r="100" spans="2:3" x14ac:dyDescent="0.2">
      <c r="B100" s="15" t="s">
        <v>111</v>
      </c>
      <c r="C100" s="15"/>
    </row>
    <row r="101" spans="2:3" x14ac:dyDescent="0.2">
      <c r="B101" s="15" t="s">
        <v>112</v>
      </c>
      <c r="C101" s="15"/>
    </row>
    <row r="102" spans="2:3" x14ac:dyDescent="0.2">
      <c r="B102" s="15" t="s">
        <v>113</v>
      </c>
      <c r="C102" s="15"/>
    </row>
    <row r="103" spans="2:3" x14ac:dyDescent="0.2">
      <c r="B103" s="15" t="s">
        <v>114</v>
      </c>
      <c r="C103" s="15"/>
    </row>
  </sheetData>
  <phoneticPr fontId="0" type="noConversion"/>
  <hyperlinks>
    <hyperlink ref="B75" r:id="rId1" display="www.nces.ed.gov"/>
    <hyperlink ref="E75" r:id="rId2" display="www.nces.ed.gov"/>
  </hyperlinks>
  <pageMargins left="0.75" right="0.75" top="1" bottom="1" header="0.5" footer="0.5"/>
  <headerFooter alignWithMargins="0"/>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enableFormatConditionsCalculation="0">
    <tabColor indexed="62"/>
  </sheetPr>
  <dimension ref="A1:K103"/>
  <sheetViews>
    <sheetView topLeftCell="D4" zoomScale="80" zoomScaleNormal="80" workbookViewId="0">
      <selection activeCell="K54" sqref="K54:K63"/>
    </sheetView>
  </sheetViews>
  <sheetFormatPr defaultColWidth="9.7109375" defaultRowHeight="12.75" x14ac:dyDescent="0.2"/>
  <cols>
    <col min="1" max="1" width="21.42578125" style="13" customWidth="1"/>
    <col min="2" max="2" width="9.85546875" style="13" customWidth="1"/>
    <col min="3" max="8" width="10.140625" style="13" customWidth="1"/>
    <col min="9" max="16384" width="9.7109375" style="13"/>
  </cols>
  <sheetData>
    <row r="1" spans="1:11" x14ac:dyDescent="0.2">
      <c r="A1" s="17" t="s">
        <v>103</v>
      </c>
    </row>
    <row r="2" spans="1:11" x14ac:dyDescent="0.2">
      <c r="B2" s="126" t="s">
        <v>0</v>
      </c>
      <c r="C2" s="123" t="s">
        <v>0</v>
      </c>
      <c r="D2" s="123" t="s">
        <v>0</v>
      </c>
      <c r="E2" s="123" t="s">
        <v>0</v>
      </c>
      <c r="F2" s="123" t="s">
        <v>0</v>
      </c>
      <c r="G2" s="126" t="s">
        <v>1</v>
      </c>
      <c r="H2" s="123" t="s">
        <v>1</v>
      </c>
      <c r="I2" s="123" t="s">
        <v>1</v>
      </c>
      <c r="J2" s="13" t="s">
        <v>1</v>
      </c>
      <c r="K2" s="13" t="s">
        <v>1</v>
      </c>
    </row>
    <row r="3" spans="1:11" s="63" customFormat="1" x14ac:dyDescent="0.2">
      <c r="B3" s="145" t="s">
        <v>71</v>
      </c>
      <c r="C3" s="124" t="s">
        <v>125</v>
      </c>
      <c r="D3" s="167" t="s">
        <v>127</v>
      </c>
      <c r="E3" s="160" t="s">
        <v>131</v>
      </c>
      <c r="F3" s="160" t="s">
        <v>136</v>
      </c>
      <c r="G3" s="125" t="s">
        <v>71</v>
      </c>
      <c r="H3" s="124" t="s">
        <v>125</v>
      </c>
      <c r="I3" s="138" t="s">
        <v>127</v>
      </c>
      <c r="J3" s="161" t="s">
        <v>131</v>
      </c>
      <c r="K3" s="161" t="s">
        <v>136</v>
      </c>
    </row>
    <row r="4" spans="1:11" x14ac:dyDescent="0.2">
      <c r="A4" s="42" t="s">
        <v>72</v>
      </c>
      <c r="B4" s="144">
        <f t="shared" ref="B4:C4" si="0">B5+B23+B38+B52+B63</f>
        <v>141</v>
      </c>
      <c r="C4" s="43">
        <f t="shared" si="0"/>
        <v>690</v>
      </c>
      <c r="D4" s="43">
        <f t="shared" ref="D4:E4" si="1">D5+D23+D38+D52+D63</f>
        <v>598</v>
      </c>
      <c r="E4" s="43">
        <f t="shared" si="1"/>
        <v>547</v>
      </c>
      <c r="F4" s="43">
        <f t="shared" ref="F4" si="2">F5+F23+F38+F52+F63</f>
        <v>584</v>
      </c>
      <c r="G4" s="144">
        <f t="shared" ref="G4:H4" si="3">G5+G23+G38+G52+G63</f>
        <v>56</v>
      </c>
      <c r="H4" s="43">
        <f t="shared" si="3"/>
        <v>1001</v>
      </c>
      <c r="I4" s="43">
        <f t="shared" ref="I4:J4" si="4">I5+I23+I38+I52+I63</f>
        <v>684</v>
      </c>
      <c r="J4" s="43">
        <f t="shared" si="4"/>
        <v>792</v>
      </c>
      <c r="K4" s="43">
        <f t="shared" ref="K4" si="5">K5+K23+K38+K52+K63</f>
        <v>787</v>
      </c>
    </row>
    <row r="5" spans="1:11" x14ac:dyDescent="0.2">
      <c r="A5" s="44" t="s">
        <v>20</v>
      </c>
      <c r="B5" s="140">
        <f t="shared" ref="B5:C5" si="6">SUM(B7:B22)</f>
        <v>28</v>
      </c>
      <c r="C5" s="45">
        <f t="shared" si="6"/>
        <v>171</v>
      </c>
      <c r="D5" s="165">
        <f t="shared" ref="D5:E5" si="7">SUM(D7:D22)</f>
        <v>130</v>
      </c>
      <c r="E5" s="143">
        <f t="shared" si="7"/>
        <v>161</v>
      </c>
      <c r="F5" s="143">
        <f t="shared" ref="F5" si="8">SUM(F7:F22)</f>
        <v>96</v>
      </c>
      <c r="G5" s="140">
        <f t="shared" ref="G5:H5" si="9">SUM(G7:G22)</f>
        <v>29</v>
      </c>
      <c r="H5" s="45">
        <f t="shared" si="9"/>
        <v>128</v>
      </c>
      <c r="I5" s="45">
        <f t="shared" ref="I5:J5" si="10">SUM(I7:I22)</f>
        <v>133</v>
      </c>
      <c r="J5" s="45">
        <f t="shared" si="10"/>
        <v>224</v>
      </c>
      <c r="K5" s="45">
        <f t="shared" ref="K5" si="11">SUM(K7:K22)</f>
        <v>121</v>
      </c>
    </row>
    <row r="6" spans="1:11" s="23" customFormat="1" x14ac:dyDescent="0.2">
      <c r="A6" s="46" t="s">
        <v>80</v>
      </c>
      <c r="B6" s="141">
        <f t="shared" ref="B6:C6" si="12">(B5/B4)*100</f>
        <v>19.858156028368796</v>
      </c>
      <c r="C6" s="47">
        <f t="shared" si="12"/>
        <v>24.782608695652176</v>
      </c>
      <c r="D6" s="47">
        <f t="shared" ref="D6:E6" si="13">(D5/D4)*100</f>
        <v>21.739130434782609</v>
      </c>
      <c r="E6" s="47">
        <f t="shared" si="13"/>
        <v>29.433272394881172</v>
      </c>
      <c r="F6" s="47">
        <f t="shared" ref="F6" si="14">(F5/F4)*100</f>
        <v>16.43835616438356</v>
      </c>
      <c r="G6" s="141">
        <f t="shared" ref="G6:H6" si="15">(G5/G4)*100</f>
        <v>51.785714285714292</v>
      </c>
      <c r="H6" s="47">
        <f t="shared" si="15"/>
        <v>12.787212787212788</v>
      </c>
      <c r="I6" s="47">
        <f t="shared" ref="I6:J6" si="16">(I5/I4)*100</f>
        <v>19.444444444444446</v>
      </c>
      <c r="J6" s="47">
        <f t="shared" si="16"/>
        <v>28.28282828282828</v>
      </c>
      <c r="K6" s="47">
        <f t="shared" ref="K6" si="17">(K5/K4)*100</f>
        <v>15.374841168996186</v>
      </c>
    </row>
    <row r="7" spans="1:11" x14ac:dyDescent="0.2">
      <c r="A7" s="44" t="s">
        <v>2</v>
      </c>
      <c r="B7" s="64">
        <v>0</v>
      </c>
      <c r="C7" s="48">
        <v>7</v>
      </c>
      <c r="D7" s="48">
        <v>9</v>
      </c>
      <c r="E7" s="48">
        <v>9</v>
      </c>
      <c r="F7" s="48">
        <v>9</v>
      </c>
      <c r="G7" s="64">
        <v>0</v>
      </c>
      <c r="H7" s="48">
        <v>3</v>
      </c>
      <c r="I7" s="13">
        <v>2</v>
      </c>
      <c r="J7" s="13">
        <v>4</v>
      </c>
      <c r="K7" s="13">
        <v>6</v>
      </c>
    </row>
    <row r="8" spans="1:11" x14ac:dyDescent="0.2">
      <c r="A8" s="44" t="s">
        <v>3</v>
      </c>
      <c r="B8" s="64">
        <v>0</v>
      </c>
      <c r="C8" s="48">
        <v>0</v>
      </c>
      <c r="D8" s="48"/>
      <c r="E8" s="48"/>
      <c r="F8" s="48"/>
      <c r="G8" s="64">
        <v>0</v>
      </c>
      <c r="H8" s="48">
        <v>0</v>
      </c>
    </row>
    <row r="9" spans="1:11" x14ac:dyDescent="0.2">
      <c r="A9" s="44" t="s">
        <v>19</v>
      </c>
      <c r="B9" s="64">
        <v>0</v>
      </c>
      <c r="C9" s="48">
        <v>0</v>
      </c>
      <c r="D9" s="48"/>
      <c r="E9" s="48"/>
      <c r="F9" s="48"/>
      <c r="G9" s="64">
        <v>0</v>
      </c>
      <c r="H9" s="48">
        <v>0</v>
      </c>
    </row>
    <row r="10" spans="1:11" x14ac:dyDescent="0.2">
      <c r="A10" s="44" t="s">
        <v>4</v>
      </c>
      <c r="B10" s="64">
        <v>0</v>
      </c>
      <c r="C10" s="48">
        <v>17</v>
      </c>
      <c r="D10" s="48">
        <v>17</v>
      </c>
      <c r="E10" s="48">
        <v>77</v>
      </c>
      <c r="F10" s="48">
        <v>18</v>
      </c>
      <c r="G10" s="64">
        <v>0</v>
      </c>
      <c r="H10" s="48">
        <v>29</v>
      </c>
      <c r="I10" s="13">
        <v>26</v>
      </c>
      <c r="J10" s="13">
        <v>111</v>
      </c>
      <c r="K10" s="13">
        <v>31</v>
      </c>
    </row>
    <row r="11" spans="1:11" x14ac:dyDescent="0.2">
      <c r="A11" s="44" t="s">
        <v>5</v>
      </c>
      <c r="B11" s="64">
        <v>17</v>
      </c>
      <c r="C11" s="48">
        <v>5</v>
      </c>
      <c r="D11" s="48">
        <v>10</v>
      </c>
      <c r="E11" s="48">
        <v>8</v>
      </c>
      <c r="F11" s="48">
        <v>7</v>
      </c>
      <c r="G11" s="64">
        <v>24</v>
      </c>
      <c r="H11" s="48">
        <v>3</v>
      </c>
      <c r="I11" s="13">
        <v>2</v>
      </c>
      <c r="J11" s="13">
        <v>8</v>
      </c>
      <c r="K11" s="13">
        <v>4</v>
      </c>
    </row>
    <row r="12" spans="1:11" x14ac:dyDescent="0.2">
      <c r="A12" s="44" t="s">
        <v>6</v>
      </c>
      <c r="B12" s="64">
        <v>0</v>
      </c>
      <c r="C12" s="48">
        <v>0</v>
      </c>
      <c r="D12" s="48">
        <v>3</v>
      </c>
      <c r="E12" s="48">
        <v>12</v>
      </c>
      <c r="F12" s="48">
        <v>17</v>
      </c>
      <c r="G12" s="64">
        <v>0</v>
      </c>
      <c r="H12" s="48">
        <v>0</v>
      </c>
      <c r="I12" s="13">
        <v>2</v>
      </c>
      <c r="J12" s="13">
        <v>8</v>
      </c>
      <c r="K12" s="13">
        <v>13</v>
      </c>
    </row>
    <row r="13" spans="1:11" x14ac:dyDescent="0.2">
      <c r="A13" s="44" t="s">
        <v>7</v>
      </c>
      <c r="B13" s="64">
        <v>0</v>
      </c>
      <c r="C13" s="48">
        <v>0</v>
      </c>
      <c r="D13" s="48"/>
      <c r="E13" s="48"/>
      <c r="F13" s="48"/>
      <c r="G13" s="64">
        <v>0</v>
      </c>
      <c r="H13" s="48">
        <v>0</v>
      </c>
    </row>
    <row r="14" spans="1:11" x14ac:dyDescent="0.2">
      <c r="A14" s="44" t="s">
        <v>8</v>
      </c>
      <c r="B14" s="64">
        <v>0</v>
      </c>
      <c r="C14" s="48">
        <v>0</v>
      </c>
      <c r="D14" s="48">
        <v>1</v>
      </c>
      <c r="E14" s="48">
        <v>0</v>
      </c>
      <c r="F14" s="48">
        <v>3</v>
      </c>
      <c r="G14" s="64">
        <v>0</v>
      </c>
      <c r="H14" s="48">
        <v>0</v>
      </c>
      <c r="J14" s="13">
        <v>2</v>
      </c>
      <c r="K14" s="13">
        <v>0</v>
      </c>
    </row>
    <row r="15" spans="1:11" x14ac:dyDescent="0.2">
      <c r="A15" s="44" t="s">
        <v>9</v>
      </c>
      <c r="B15" s="64">
        <v>0</v>
      </c>
      <c r="C15" s="48">
        <v>0</v>
      </c>
      <c r="D15" s="48"/>
      <c r="E15" s="48"/>
      <c r="F15" s="48"/>
      <c r="G15" s="64">
        <v>0</v>
      </c>
      <c r="H15" s="48">
        <v>0</v>
      </c>
    </row>
    <row r="16" spans="1:11" x14ac:dyDescent="0.2">
      <c r="A16" s="44" t="s">
        <v>10</v>
      </c>
      <c r="B16" s="64">
        <v>4</v>
      </c>
      <c r="C16" s="48">
        <v>40</v>
      </c>
      <c r="D16" s="48">
        <v>46</v>
      </c>
      <c r="E16" s="48">
        <v>24</v>
      </c>
      <c r="F16" s="48">
        <v>8</v>
      </c>
      <c r="G16" s="64">
        <v>4</v>
      </c>
      <c r="H16" s="48">
        <v>23</v>
      </c>
      <c r="I16" s="13">
        <v>21</v>
      </c>
      <c r="J16" s="13">
        <v>13</v>
      </c>
      <c r="K16" s="13">
        <v>5</v>
      </c>
    </row>
    <row r="17" spans="1:11" x14ac:dyDescent="0.2">
      <c r="A17" s="44" t="s">
        <v>11</v>
      </c>
      <c r="B17" s="64">
        <v>0</v>
      </c>
      <c r="C17" s="48">
        <v>0</v>
      </c>
      <c r="D17" s="48"/>
      <c r="E17" s="48"/>
      <c r="F17" s="48"/>
      <c r="G17" s="64">
        <v>0</v>
      </c>
      <c r="H17" s="48">
        <v>0</v>
      </c>
    </row>
    <row r="18" spans="1:11" x14ac:dyDescent="0.2">
      <c r="A18" s="44" t="s">
        <v>12</v>
      </c>
      <c r="B18" s="64">
        <v>0</v>
      </c>
      <c r="C18" s="48">
        <v>0</v>
      </c>
      <c r="D18" s="48"/>
      <c r="E18" s="48"/>
      <c r="F18" s="48"/>
      <c r="G18" s="64">
        <v>0</v>
      </c>
      <c r="H18" s="48">
        <v>0</v>
      </c>
    </row>
    <row r="19" spans="1:11" x14ac:dyDescent="0.2">
      <c r="A19" s="44" t="s">
        <v>13</v>
      </c>
      <c r="B19" s="64">
        <v>2</v>
      </c>
      <c r="C19" s="48">
        <v>12</v>
      </c>
      <c r="D19" s="48">
        <v>14</v>
      </c>
      <c r="E19" s="48">
        <v>10</v>
      </c>
      <c r="F19" s="48">
        <v>5</v>
      </c>
      <c r="G19" s="64">
        <v>1</v>
      </c>
      <c r="H19" s="48">
        <v>5</v>
      </c>
      <c r="I19" s="13">
        <v>5</v>
      </c>
      <c r="J19" s="13">
        <v>1</v>
      </c>
      <c r="K19" s="13">
        <v>3</v>
      </c>
    </row>
    <row r="20" spans="1:11" x14ac:dyDescent="0.2">
      <c r="A20" s="44" t="s">
        <v>14</v>
      </c>
      <c r="B20" s="64">
        <v>5</v>
      </c>
      <c r="C20" s="48">
        <v>25</v>
      </c>
      <c r="D20" s="48">
        <v>22</v>
      </c>
      <c r="E20" s="48">
        <v>12</v>
      </c>
      <c r="F20" s="48">
        <v>12</v>
      </c>
      <c r="G20" s="64">
        <v>0</v>
      </c>
      <c r="H20" s="48">
        <v>15</v>
      </c>
      <c r="I20" s="13">
        <v>47</v>
      </c>
      <c r="J20" s="13">
        <v>27</v>
      </c>
      <c r="K20" s="13">
        <v>29</v>
      </c>
    </row>
    <row r="21" spans="1:11" x14ac:dyDescent="0.2">
      <c r="A21" s="44" t="s">
        <v>15</v>
      </c>
      <c r="B21" s="64">
        <v>0</v>
      </c>
      <c r="C21" s="48">
        <v>65</v>
      </c>
      <c r="D21" s="48">
        <v>8</v>
      </c>
      <c r="E21" s="48">
        <v>9</v>
      </c>
      <c r="F21" s="48">
        <v>17</v>
      </c>
      <c r="G21" s="64">
        <v>0</v>
      </c>
      <c r="H21" s="48">
        <v>50</v>
      </c>
      <c r="I21" s="13">
        <v>28</v>
      </c>
      <c r="J21" s="13">
        <v>50</v>
      </c>
      <c r="K21" s="13">
        <v>30</v>
      </c>
    </row>
    <row r="22" spans="1:11" s="22" customFormat="1" x14ac:dyDescent="0.2">
      <c r="A22" s="49" t="s">
        <v>16</v>
      </c>
      <c r="B22" s="65">
        <v>0</v>
      </c>
      <c r="C22" s="50">
        <v>0</v>
      </c>
      <c r="D22" s="50"/>
      <c r="E22" s="50"/>
      <c r="F22" s="50"/>
      <c r="G22" s="65">
        <v>0</v>
      </c>
      <c r="H22" s="50">
        <v>0</v>
      </c>
    </row>
    <row r="23" spans="1:11" x14ac:dyDescent="0.2">
      <c r="A23" s="51" t="s">
        <v>74</v>
      </c>
      <c r="B23" s="142">
        <f t="shared" ref="B23:C23" si="18">SUM(B25:B37)</f>
        <v>9</v>
      </c>
      <c r="C23" s="52">
        <f t="shared" si="18"/>
        <v>154</v>
      </c>
      <c r="D23" s="166">
        <f t="shared" ref="D23:E23" si="19">SUM(D25:D37)</f>
        <v>112</v>
      </c>
      <c r="E23" s="146">
        <f t="shared" si="19"/>
        <v>85</v>
      </c>
      <c r="F23" s="146">
        <f t="shared" ref="F23" si="20">SUM(F25:F37)</f>
        <v>157</v>
      </c>
      <c r="G23" s="142">
        <f t="shared" ref="G23:H23" si="21">SUM(G25:G37)</f>
        <v>1</v>
      </c>
      <c r="H23" s="52">
        <f t="shared" si="21"/>
        <v>161</v>
      </c>
      <c r="I23" s="52">
        <f t="shared" ref="I23:J23" si="22">SUM(I25:I37)</f>
        <v>104</v>
      </c>
      <c r="J23" s="52">
        <f t="shared" si="22"/>
        <v>81</v>
      </c>
      <c r="K23" s="52">
        <f t="shared" ref="K23" si="23">SUM(K25:K37)</f>
        <v>168</v>
      </c>
    </row>
    <row r="24" spans="1:11" x14ac:dyDescent="0.2">
      <c r="A24" s="46" t="s">
        <v>80</v>
      </c>
      <c r="B24" s="141">
        <f t="shared" ref="B24:C24" si="24">(B23/B4)*100</f>
        <v>6.3829787234042552</v>
      </c>
      <c r="C24" s="47">
        <f t="shared" si="24"/>
        <v>22.318840579710145</v>
      </c>
      <c r="D24" s="47">
        <f t="shared" ref="D24:E24" si="25">(D23/D4)*100</f>
        <v>18.729096989966553</v>
      </c>
      <c r="E24" s="47">
        <f t="shared" si="25"/>
        <v>15.539305301645337</v>
      </c>
      <c r="F24" s="47">
        <f t="shared" ref="F24" si="26">(F23/F4)*100</f>
        <v>26.88356164383562</v>
      </c>
      <c r="G24" s="141">
        <f t="shared" ref="G24:H24" si="27">(G23/G4)*100</f>
        <v>1.7857142857142856</v>
      </c>
      <c r="H24" s="47">
        <f t="shared" si="27"/>
        <v>16.083916083916083</v>
      </c>
      <c r="I24" s="47">
        <f t="shared" ref="I24:J24" si="28">(I23/I4)*100</f>
        <v>15.204678362573098</v>
      </c>
      <c r="J24" s="47">
        <f t="shared" si="28"/>
        <v>10.227272727272728</v>
      </c>
      <c r="K24" s="47">
        <f t="shared" ref="K24" si="29">(K23/K4)*100</f>
        <v>21.346886912325285</v>
      </c>
    </row>
    <row r="25" spans="1:11" x14ac:dyDescent="0.2">
      <c r="A25" s="53" t="s">
        <v>27</v>
      </c>
      <c r="B25" s="64">
        <v>0</v>
      </c>
      <c r="C25" s="48">
        <v>0</v>
      </c>
      <c r="D25" s="48"/>
      <c r="E25" s="48">
        <v>0</v>
      </c>
      <c r="F25" s="48">
        <v>0</v>
      </c>
      <c r="G25" s="64">
        <v>0</v>
      </c>
      <c r="H25" s="48">
        <v>0</v>
      </c>
      <c r="J25" s="13">
        <v>0</v>
      </c>
      <c r="K25" s="13">
        <v>0</v>
      </c>
    </row>
    <row r="26" spans="1:11" x14ac:dyDescent="0.2">
      <c r="A26" s="53" t="s">
        <v>28</v>
      </c>
      <c r="B26" s="64">
        <v>0</v>
      </c>
      <c r="C26" s="48">
        <v>0</v>
      </c>
      <c r="D26" s="48">
        <v>1</v>
      </c>
      <c r="E26" s="48">
        <v>1</v>
      </c>
      <c r="F26" s="48">
        <v>0</v>
      </c>
      <c r="G26" s="64">
        <v>0</v>
      </c>
      <c r="H26" s="48">
        <v>0</v>
      </c>
      <c r="J26" s="13">
        <v>0</v>
      </c>
      <c r="K26" s="13">
        <v>0</v>
      </c>
    </row>
    <row r="27" spans="1:11" x14ac:dyDescent="0.2">
      <c r="A27" s="53" t="s">
        <v>29</v>
      </c>
      <c r="B27" s="64">
        <v>9</v>
      </c>
      <c r="C27" s="48">
        <v>107</v>
      </c>
      <c r="D27" s="48">
        <v>76</v>
      </c>
      <c r="E27" s="48">
        <v>52</v>
      </c>
      <c r="F27" s="48">
        <v>77</v>
      </c>
      <c r="G27" s="64">
        <v>1</v>
      </c>
      <c r="H27" s="48">
        <v>117</v>
      </c>
      <c r="I27" s="13">
        <v>62</v>
      </c>
      <c r="J27" s="13">
        <v>59</v>
      </c>
      <c r="K27" s="13">
        <v>66</v>
      </c>
    </row>
    <row r="28" spans="1:11" x14ac:dyDescent="0.2">
      <c r="A28" s="53" t="s">
        <v>30</v>
      </c>
      <c r="B28" s="64">
        <v>0</v>
      </c>
      <c r="C28" s="48">
        <v>33</v>
      </c>
      <c r="D28" s="48">
        <v>17</v>
      </c>
      <c r="E28" s="48">
        <v>22</v>
      </c>
      <c r="F28" s="48">
        <v>52</v>
      </c>
      <c r="G28" s="64">
        <v>0</v>
      </c>
      <c r="H28" s="48">
        <v>12</v>
      </c>
      <c r="I28" s="13">
        <v>10</v>
      </c>
      <c r="J28" s="13">
        <v>8</v>
      </c>
      <c r="K28" s="13">
        <v>11</v>
      </c>
    </row>
    <row r="29" spans="1:11" x14ac:dyDescent="0.2">
      <c r="A29" s="53" t="s">
        <v>33</v>
      </c>
      <c r="B29" s="64">
        <v>0</v>
      </c>
      <c r="C29" s="48">
        <v>0</v>
      </c>
      <c r="D29" s="48"/>
      <c r="E29" s="48"/>
      <c r="F29" s="48"/>
      <c r="G29" s="64">
        <v>0</v>
      </c>
      <c r="H29" s="48">
        <v>0</v>
      </c>
    </row>
    <row r="30" spans="1:11" x14ac:dyDescent="0.2">
      <c r="A30" s="53" t="s">
        <v>35</v>
      </c>
      <c r="B30" s="64">
        <v>0</v>
      </c>
      <c r="C30" s="48">
        <v>0</v>
      </c>
      <c r="D30" s="48"/>
      <c r="E30" s="48"/>
      <c r="F30" s="48">
        <v>3</v>
      </c>
      <c r="G30" s="64">
        <v>0</v>
      </c>
      <c r="H30" s="48">
        <v>0</v>
      </c>
      <c r="K30" s="13">
        <v>6</v>
      </c>
    </row>
    <row r="31" spans="1:11" ht="13.5" customHeight="1" x14ac:dyDescent="0.2">
      <c r="A31" s="53" t="s">
        <v>44</v>
      </c>
      <c r="B31" s="64">
        <v>0</v>
      </c>
      <c r="C31" s="48">
        <v>0</v>
      </c>
      <c r="D31" s="48"/>
      <c r="E31" s="48"/>
      <c r="F31" s="48"/>
      <c r="G31" s="64">
        <v>0</v>
      </c>
      <c r="H31" s="48">
        <v>0</v>
      </c>
    </row>
    <row r="32" spans="1:11" ht="13.5" customHeight="1" x14ac:dyDescent="0.2">
      <c r="A32" s="53" t="s">
        <v>50</v>
      </c>
      <c r="B32" s="64">
        <v>0</v>
      </c>
      <c r="C32" s="48">
        <v>0</v>
      </c>
      <c r="D32" s="48"/>
      <c r="E32" s="48"/>
      <c r="F32" s="48"/>
      <c r="G32" s="64">
        <v>0</v>
      </c>
      <c r="H32" s="48">
        <v>0</v>
      </c>
    </row>
    <row r="33" spans="1:11" ht="13.5" customHeight="1" x14ac:dyDescent="0.2">
      <c r="A33" s="53" t="s">
        <v>49</v>
      </c>
      <c r="B33" s="64">
        <v>0</v>
      </c>
      <c r="C33" s="48">
        <v>0</v>
      </c>
      <c r="D33" s="48"/>
      <c r="E33" s="48"/>
      <c r="F33" s="48"/>
      <c r="G33" s="64">
        <v>0</v>
      </c>
      <c r="H33" s="48">
        <v>0</v>
      </c>
    </row>
    <row r="34" spans="1:11" ht="13.5" customHeight="1" x14ac:dyDescent="0.2">
      <c r="A34" s="53" t="s">
        <v>53</v>
      </c>
      <c r="B34" s="64">
        <v>0</v>
      </c>
      <c r="C34" s="48">
        <v>2</v>
      </c>
      <c r="D34" s="48">
        <v>3</v>
      </c>
      <c r="E34" s="48">
        <v>3</v>
      </c>
      <c r="F34" s="48">
        <v>10</v>
      </c>
      <c r="G34" s="64">
        <v>0</v>
      </c>
      <c r="H34" s="48">
        <v>8</v>
      </c>
      <c r="I34" s="13">
        <v>12</v>
      </c>
      <c r="J34" s="13">
        <v>6</v>
      </c>
      <c r="K34" s="13">
        <v>10</v>
      </c>
    </row>
    <row r="35" spans="1:11" ht="13.5" customHeight="1" x14ac:dyDescent="0.2">
      <c r="A35" s="53" t="s">
        <v>57</v>
      </c>
      <c r="B35" s="64">
        <v>0</v>
      </c>
      <c r="C35" s="48">
        <v>0</v>
      </c>
      <c r="D35" s="48"/>
      <c r="E35" s="48">
        <v>7</v>
      </c>
      <c r="F35" s="48">
        <v>15</v>
      </c>
      <c r="G35" s="64">
        <v>0</v>
      </c>
      <c r="H35" s="48">
        <v>0</v>
      </c>
      <c r="J35" s="13">
        <v>8</v>
      </c>
      <c r="K35" s="13">
        <v>75</v>
      </c>
    </row>
    <row r="36" spans="1:11" x14ac:dyDescent="0.2">
      <c r="A36" s="53" t="s">
        <v>21</v>
      </c>
      <c r="B36" s="64">
        <v>0</v>
      </c>
      <c r="C36" s="48">
        <v>12</v>
      </c>
      <c r="D36" s="48">
        <v>15</v>
      </c>
      <c r="E36" s="48"/>
      <c r="F36" s="48"/>
      <c r="G36" s="64">
        <v>0</v>
      </c>
      <c r="H36" s="48">
        <v>24</v>
      </c>
      <c r="I36" s="13">
        <v>20</v>
      </c>
    </row>
    <row r="37" spans="1:11" x14ac:dyDescent="0.2">
      <c r="A37" s="54" t="s">
        <v>60</v>
      </c>
      <c r="B37" s="65">
        <v>0</v>
      </c>
      <c r="C37" s="50">
        <v>0</v>
      </c>
      <c r="D37" s="50"/>
      <c r="E37" s="50"/>
      <c r="F37" s="50"/>
      <c r="G37" s="65">
        <v>0</v>
      </c>
      <c r="H37" s="50">
        <v>0</v>
      </c>
      <c r="J37" s="164"/>
      <c r="K37" s="164"/>
    </row>
    <row r="38" spans="1:11" x14ac:dyDescent="0.2">
      <c r="A38" s="51" t="s">
        <v>75</v>
      </c>
      <c r="B38" s="140">
        <f t="shared" ref="B38:C38" si="30">SUM(B40:B51)</f>
        <v>7</v>
      </c>
      <c r="C38" s="45">
        <f t="shared" si="30"/>
        <v>111</v>
      </c>
      <c r="D38" s="165">
        <f t="shared" ref="D38:E38" si="31">SUM(D40:D51)</f>
        <v>119</v>
      </c>
      <c r="E38" s="143">
        <f t="shared" si="31"/>
        <v>108</v>
      </c>
      <c r="F38" s="143">
        <f t="shared" ref="F38" si="32">SUM(F40:F51)</f>
        <v>153</v>
      </c>
      <c r="G38" s="140">
        <f t="shared" ref="G38:H38" si="33">SUM(G40:G51)</f>
        <v>3</v>
      </c>
      <c r="H38" s="45">
        <f t="shared" si="33"/>
        <v>121</v>
      </c>
      <c r="I38" s="45">
        <f t="shared" ref="I38:J38" si="34">SUM(I40:I51)</f>
        <v>150</v>
      </c>
      <c r="J38" s="45">
        <f t="shared" si="34"/>
        <v>159</v>
      </c>
      <c r="K38" s="45">
        <f t="shared" ref="K38" si="35">SUM(K40:K51)</f>
        <v>205</v>
      </c>
    </row>
    <row r="39" spans="1:11" x14ac:dyDescent="0.2">
      <c r="A39" s="46" t="s">
        <v>80</v>
      </c>
      <c r="B39" s="141">
        <f t="shared" ref="B39:C39" si="36">(B38/B4)*100</f>
        <v>4.9645390070921991</v>
      </c>
      <c r="C39" s="47">
        <f t="shared" si="36"/>
        <v>16.086956521739129</v>
      </c>
      <c r="D39" s="47">
        <f t="shared" ref="D39:E39" si="37">(D38/D4)*100</f>
        <v>19.899665551839465</v>
      </c>
      <c r="E39" s="47">
        <f t="shared" si="37"/>
        <v>19.744058500914079</v>
      </c>
      <c r="F39" s="47">
        <f t="shared" ref="F39" si="38">(F38/F4)*100</f>
        <v>26.198630136986299</v>
      </c>
      <c r="G39" s="141">
        <f t="shared" ref="G39:H39" si="39">(G38/G4)*100</f>
        <v>5.3571428571428568</v>
      </c>
      <c r="H39" s="47">
        <f t="shared" si="39"/>
        <v>12.087912087912088</v>
      </c>
      <c r="I39" s="47">
        <f t="shared" ref="I39:J39" si="40">(I38/I4)*100</f>
        <v>21.929824561403507</v>
      </c>
      <c r="J39" s="47">
        <f t="shared" si="40"/>
        <v>20.075757575757574</v>
      </c>
      <c r="K39" s="47">
        <f t="shared" ref="K39" si="41">(K38/K4)*100</f>
        <v>26.048284625158828</v>
      </c>
    </row>
    <row r="40" spans="1:11" x14ac:dyDescent="0.2">
      <c r="A40" s="53" t="s">
        <v>36</v>
      </c>
      <c r="B40" s="64">
        <v>0</v>
      </c>
      <c r="C40" s="48">
        <v>49</v>
      </c>
      <c r="D40" s="48">
        <v>42</v>
      </c>
      <c r="E40" s="48">
        <v>35</v>
      </c>
      <c r="F40" s="48">
        <v>55</v>
      </c>
      <c r="G40" s="64">
        <v>0</v>
      </c>
      <c r="H40" s="48">
        <v>25</v>
      </c>
      <c r="I40" s="13">
        <v>45</v>
      </c>
      <c r="J40" s="13">
        <v>36</v>
      </c>
      <c r="K40" s="13">
        <v>49</v>
      </c>
    </row>
    <row r="41" spans="1:11" x14ac:dyDescent="0.2">
      <c r="A41" s="53" t="s">
        <v>37</v>
      </c>
      <c r="B41" s="64">
        <v>0</v>
      </c>
      <c r="C41" s="48">
        <v>15</v>
      </c>
      <c r="D41" s="48">
        <v>17</v>
      </c>
      <c r="E41" s="48">
        <v>28</v>
      </c>
      <c r="F41" s="48">
        <v>22</v>
      </c>
      <c r="G41" s="64">
        <v>0</v>
      </c>
      <c r="H41" s="48">
        <v>5</v>
      </c>
      <c r="I41" s="13">
        <v>16</v>
      </c>
      <c r="J41" s="13">
        <v>17</v>
      </c>
      <c r="K41" s="13">
        <v>20</v>
      </c>
    </row>
    <row r="42" spans="1:11" x14ac:dyDescent="0.2">
      <c r="A42" s="53" t="s">
        <v>34</v>
      </c>
      <c r="B42" s="64">
        <v>0</v>
      </c>
      <c r="C42" s="48">
        <v>7</v>
      </c>
      <c r="D42" s="48">
        <v>5</v>
      </c>
      <c r="E42" s="48">
        <v>4</v>
      </c>
      <c r="F42" s="48">
        <v>11</v>
      </c>
      <c r="G42" s="64">
        <v>0</v>
      </c>
      <c r="H42" s="48">
        <v>13</v>
      </c>
      <c r="I42" s="13">
        <v>8</v>
      </c>
      <c r="J42" s="13">
        <v>8</v>
      </c>
      <c r="K42" s="13">
        <v>19</v>
      </c>
    </row>
    <row r="43" spans="1:11" x14ac:dyDescent="0.2">
      <c r="A43" s="53" t="s">
        <v>38</v>
      </c>
      <c r="B43" s="64">
        <v>0</v>
      </c>
      <c r="C43" s="48">
        <v>0</v>
      </c>
      <c r="D43" s="48"/>
      <c r="E43" s="48"/>
      <c r="F43" s="48">
        <v>0</v>
      </c>
      <c r="G43" s="64">
        <v>0</v>
      </c>
      <c r="H43" s="48">
        <v>0</v>
      </c>
      <c r="K43" s="13">
        <v>0</v>
      </c>
    </row>
    <row r="44" spans="1:11" x14ac:dyDescent="0.2">
      <c r="A44" s="53" t="s">
        <v>41</v>
      </c>
      <c r="B44" s="64">
        <v>0</v>
      </c>
      <c r="C44" s="48">
        <v>19</v>
      </c>
      <c r="D44" s="48">
        <v>16</v>
      </c>
      <c r="E44" s="48">
        <v>12</v>
      </c>
      <c r="F44" s="48">
        <v>23</v>
      </c>
      <c r="G44" s="64">
        <v>0</v>
      </c>
      <c r="H44" s="48">
        <v>22</v>
      </c>
      <c r="I44" s="13">
        <v>22</v>
      </c>
      <c r="J44" s="13">
        <v>28</v>
      </c>
      <c r="K44" s="13">
        <v>27</v>
      </c>
    </row>
    <row r="45" spans="1:11" x14ac:dyDescent="0.2">
      <c r="A45" s="53" t="s">
        <v>42</v>
      </c>
      <c r="B45" s="64">
        <v>3</v>
      </c>
      <c r="C45" s="48">
        <v>9</v>
      </c>
      <c r="D45" s="48">
        <v>9</v>
      </c>
      <c r="E45" s="48">
        <v>10</v>
      </c>
      <c r="F45" s="48">
        <v>8</v>
      </c>
      <c r="G45" s="64">
        <v>3</v>
      </c>
      <c r="H45" s="48">
        <v>36</v>
      </c>
      <c r="I45" s="13">
        <v>32</v>
      </c>
      <c r="J45" s="13">
        <v>47</v>
      </c>
      <c r="K45" s="13">
        <v>23</v>
      </c>
    </row>
    <row r="46" spans="1:11" x14ac:dyDescent="0.2">
      <c r="A46" s="53" t="s">
        <v>43</v>
      </c>
      <c r="B46" s="64">
        <v>0</v>
      </c>
      <c r="C46" s="48">
        <v>12</v>
      </c>
      <c r="D46" s="48">
        <v>26</v>
      </c>
      <c r="E46" s="48">
        <v>8</v>
      </c>
      <c r="F46" s="48">
        <v>6</v>
      </c>
      <c r="G46" s="64">
        <v>0</v>
      </c>
      <c r="H46" s="48">
        <v>20</v>
      </c>
      <c r="I46" s="13">
        <v>27</v>
      </c>
      <c r="J46" s="13">
        <v>2</v>
      </c>
      <c r="K46" s="13">
        <v>3</v>
      </c>
    </row>
    <row r="47" spans="1:11" x14ac:dyDescent="0.2">
      <c r="A47" s="53" t="s">
        <v>46</v>
      </c>
      <c r="B47" s="64">
        <v>0</v>
      </c>
      <c r="C47" s="48">
        <v>0</v>
      </c>
      <c r="D47" s="48"/>
      <c r="E47" s="48"/>
      <c r="F47" s="48">
        <v>19</v>
      </c>
      <c r="G47" s="64">
        <v>0</v>
      </c>
      <c r="H47" s="48">
        <v>0</v>
      </c>
      <c r="K47" s="13">
        <v>30</v>
      </c>
    </row>
    <row r="48" spans="1:11" x14ac:dyDescent="0.2">
      <c r="A48" s="53" t="s">
        <v>45</v>
      </c>
      <c r="B48" s="64">
        <v>0</v>
      </c>
      <c r="C48" s="48">
        <v>0</v>
      </c>
      <c r="D48" s="48"/>
      <c r="E48" s="48"/>
      <c r="F48" s="48"/>
      <c r="G48" s="64">
        <v>0</v>
      </c>
      <c r="H48" s="48">
        <v>0</v>
      </c>
    </row>
    <row r="49" spans="1:11" x14ac:dyDescent="0.2">
      <c r="A49" s="53" t="s">
        <v>52</v>
      </c>
      <c r="B49" s="64">
        <v>0</v>
      </c>
      <c r="C49" s="48">
        <v>0</v>
      </c>
      <c r="D49" s="48">
        <v>4</v>
      </c>
      <c r="E49" s="48">
        <v>11</v>
      </c>
      <c r="F49" s="48">
        <v>9</v>
      </c>
      <c r="G49" s="64">
        <v>0</v>
      </c>
      <c r="H49" s="48">
        <v>0</v>
      </c>
      <c r="J49" s="13">
        <v>21</v>
      </c>
      <c r="K49" s="13">
        <v>34</v>
      </c>
    </row>
    <row r="50" spans="1:11" x14ac:dyDescent="0.2">
      <c r="A50" s="53" t="s">
        <v>56</v>
      </c>
      <c r="B50" s="64">
        <v>0</v>
      </c>
      <c r="C50" s="48">
        <v>0</v>
      </c>
      <c r="D50" s="48"/>
      <c r="E50" s="48">
        <v>0</v>
      </c>
      <c r="F50" s="48">
        <v>0</v>
      </c>
      <c r="G50" s="64">
        <v>0</v>
      </c>
      <c r="H50" s="48">
        <v>0</v>
      </c>
      <c r="J50" s="13">
        <v>0</v>
      </c>
      <c r="K50" s="13">
        <v>0</v>
      </c>
    </row>
    <row r="51" spans="1:11" x14ac:dyDescent="0.2">
      <c r="A51" s="54" t="s">
        <v>59</v>
      </c>
      <c r="B51" s="65">
        <v>4</v>
      </c>
      <c r="C51" s="50">
        <v>0</v>
      </c>
      <c r="D51" s="50"/>
      <c r="E51" s="50"/>
      <c r="F51" s="50"/>
      <c r="G51" s="65">
        <v>0</v>
      </c>
      <c r="H51" s="50">
        <v>0</v>
      </c>
      <c r="J51" s="162"/>
      <c r="K51" s="15"/>
    </row>
    <row r="52" spans="1:11" ht="12.75" customHeight="1" x14ac:dyDescent="0.2">
      <c r="A52" s="51" t="s">
        <v>76</v>
      </c>
      <c r="B52" s="140">
        <f t="shared" ref="B52:C52" si="42">SUM(B54:B62)</f>
        <v>97</v>
      </c>
      <c r="C52" s="45">
        <f t="shared" si="42"/>
        <v>252</v>
      </c>
      <c r="D52" s="165">
        <f t="shared" ref="D52:E52" si="43">SUM(D54:D62)</f>
        <v>234</v>
      </c>
      <c r="E52" s="143">
        <f t="shared" si="43"/>
        <v>192</v>
      </c>
      <c r="F52" s="143">
        <f t="shared" ref="F52" si="44">SUM(F54:F62)</f>
        <v>175</v>
      </c>
      <c r="G52" s="140">
        <f t="shared" ref="G52:H52" si="45">SUM(G54:G62)</f>
        <v>23</v>
      </c>
      <c r="H52" s="45">
        <f t="shared" si="45"/>
        <v>579</v>
      </c>
      <c r="I52" s="45">
        <f t="shared" ref="I52:J52" si="46">SUM(I54:I62)</f>
        <v>285</v>
      </c>
      <c r="J52" s="45">
        <f t="shared" si="46"/>
        <v>321</v>
      </c>
      <c r="K52" s="45">
        <f t="shared" ref="K52" si="47">SUM(K54:K62)</f>
        <v>282</v>
      </c>
    </row>
    <row r="53" spans="1:11" x14ac:dyDescent="0.2">
      <c r="A53" s="46" t="s">
        <v>80</v>
      </c>
      <c r="B53" s="141">
        <f t="shared" ref="B53:C53" si="48">(B52/B4)*100</f>
        <v>68.794326241134755</v>
      </c>
      <c r="C53" s="47">
        <f t="shared" si="48"/>
        <v>36.521739130434781</v>
      </c>
      <c r="D53" s="47">
        <f t="shared" ref="D53:E53" si="49">(D52/D4)*100</f>
        <v>39.130434782608695</v>
      </c>
      <c r="E53" s="47">
        <f t="shared" si="49"/>
        <v>35.100548446069467</v>
      </c>
      <c r="F53" s="47">
        <f t="shared" ref="F53" si="50">(F52/F4)*100</f>
        <v>29.965753424657532</v>
      </c>
      <c r="G53" s="141">
        <f t="shared" ref="G53:H53" si="51">(G52/G4)*100</f>
        <v>41.071428571428569</v>
      </c>
      <c r="H53" s="47">
        <f t="shared" si="51"/>
        <v>57.842157842157839</v>
      </c>
      <c r="I53" s="47">
        <f t="shared" ref="I53:J53" si="52">(I52/I4)*100</f>
        <v>41.666666666666671</v>
      </c>
      <c r="J53" s="47">
        <f t="shared" si="52"/>
        <v>40.530303030303031</v>
      </c>
      <c r="K53" s="47">
        <f t="shared" ref="K53" si="53">(K52/K4)*100</f>
        <v>35.832274459974592</v>
      </c>
    </row>
    <row r="54" spans="1:11" x14ac:dyDescent="0.2">
      <c r="A54" s="53" t="s">
        <v>31</v>
      </c>
      <c r="B54" s="64">
        <v>0</v>
      </c>
      <c r="C54" s="48">
        <v>0</v>
      </c>
      <c r="D54" s="48">
        <v>10</v>
      </c>
      <c r="E54" s="48"/>
      <c r="F54" s="48"/>
      <c r="G54" s="64">
        <v>0</v>
      </c>
      <c r="H54" s="48">
        <v>0</v>
      </c>
    </row>
    <row r="55" spans="1:11" x14ac:dyDescent="0.2">
      <c r="A55" s="53" t="s">
        <v>40</v>
      </c>
      <c r="B55" s="64">
        <v>0</v>
      </c>
      <c r="C55" s="48">
        <v>2</v>
      </c>
      <c r="D55" s="48"/>
      <c r="E55" s="48">
        <v>0</v>
      </c>
      <c r="F55" s="48"/>
      <c r="G55" s="64">
        <v>0</v>
      </c>
      <c r="H55" s="48">
        <v>7</v>
      </c>
      <c r="J55" s="13">
        <v>0</v>
      </c>
    </row>
    <row r="56" spans="1:11" s="15" customFormat="1" x14ac:dyDescent="0.2">
      <c r="A56" s="53" t="s">
        <v>39</v>
      </c>
      <c r="B56" s="64">
        <v>66</v>
      </c>
      <c r="C56" s="48">
        <v>105</v>
      </c>
      <c r="D56" s="48">
        <v>113</v>
      </c>
      <c r="E56" s="48">
        <v>104</v>
      </c>
      <c r="F56" s="48">
        <v>121</v>
      </c>
      <c r="G56" s="64">
        <v>9</v>
      </c>
      <c r="H56" s="48">
        <v>124</v>
      </c>
      <c r="I56" s="15">
        <v>108</v>
      </c>
      <c r="J56" s="15">
        <v>145</v>
      </c>
      <c r="K56" s="15">
        <v>138</v>
      </c>
    </row>
    <row r="57" spans="1:11" s="15" customFormat="1" x14ac:dyDescent="0.2">
      <c r="A57" s="53" t="s">
        <v>47</v>
      </c>
      <c r="B57" s="64">
        <v>0</v>
      </c>
      <c r="C57" s="48">
        <v>12</v>
      </c>
      <c r="D57" s="48">
        <v>11</v>
      </c>
      <c r="E57" s="48">
        <v>18</v>
      </c>
      <c r="F57" s="48">
        <v>12</v>
      </c>
      <c r="G57" s="64">
        <v>0</v>
      </c>
      <c r="H57" s="48">
        <v>13</v>
      </c>
      <c r="I57" s="15">
        <v>11</v>
      </c>
      <c r="J57" s="15">
        <v>23</v>
      </c>
      <c r="K57" s="15">
        <v>18</v>
      </c>
    </row>
    <row r="58" spans="1:11" s="15" customFormat="1" x14ac:dyDescent="0.2">
      <c r="A58" s="53" t="s">
        <v>48</v>
      </c>
      <c r="B58" s="64">
        <v>0</v>
      </c>
      <c r="C58" s="48">
        <v>0</v>
      </c>
      <c r="D58" s="48"/>
      <c r="E58" s="48"/>
      <c r="F58" s="48"/>
      <c r="G58" s="64">
        <v>0</v>
      </c>
      <c r="H58" s="48">
        <v>0</v>
      </c>
    </row>
    <row r="59" spans="1:11" s="15" customFormat="1" x14ac:dyDescent="0.2">
      <c r="A59" s="53" t="s">
        <v>51</v>
      </c>
      <c r="B59" s="64">
        <v>2</v>
      </c>
      <c r="C59" s="48">
        <v>24</v>
      </c>
      <c r="D59" s="48">
        <v>49</v>
      </c>
      <c r="E59" s="48">
        <v>38</v>
      </c>
      <c r="F59" s="48">
        <v>29</v>
      </c>
      <c r="G59" s="64">
        <v>6</v>
      </c>
      <c r="H59" s="48">
        <v>60</v>
      </c>
      <c r="I59" s="15">
        <v>82</v>
      </c>
      <c r="J59" s="15">
        <v>87</v>
      </c>
      <c r="K59" s="15">
        <v>87</v>
      </c>
    </row>
    <row r="60" spans="1:11" s="15" customFormat="1" x14ac:dyDescent="0.2">
      <c r="A60" s="53" t="s">
        <v>54</v>
      </c>
      <c r="B60" s="64">
        <v>29</v>
      </c>
      <c r="C60" s="48">
        <v>87</v>
      </c>
      <c r="D60" s="48">
        <v>38</v>
      </c>
      <c r="E60" s="48">
        <v>32</v>
      </c>
      <c r="F60" s="48">
        <v>13</v>
      </c>
      <c r="G60" s="64">
        <v>8</v>
      </c>
      <c r="H60" s="48">
        <v>336</v>
      </c>
      <c r="I60" s="15">
        <v>66</v>
      </c>
      <c r="J60" s="15">
        <v>66</v>
      </c>
      <c r="K60" s="15">
        <v>39</v>
      </c>
    </row>
    <row r="61" spans="1:11" s="15" customFormat="1" x14ac:dyDescent="0.2">
      <c r="A61" s="53" t="s">
        <v>55</v>
      </c>
      <c r="B61" s="64">
        <v>0</v>
      </c>
      <c r="C61" s="48">
        <v>22</v>
      </c>
      <c r="D61" s="48">
        <v>11</v>
      </c>
      <c r="E61" s="48">
        <v>0</v>
      </c>
      <c r="F61" s="48"/>
      <c r="G61" s="64">
        <v>0</v>
      </c>
      <c r="H61" s="48">
        <v>36</v>
      </c>
      <c r="I61" s="15">
        <v>15</v>
      </c>
      <c r="J61" s="15">
        <v>0</v>
      </c>
    </row>
    <row r="62" spans="1:11" s="15" customFormat="1" x14ac:dyDescent="0.2">
      <c r="A62" s="54" t="s">
        <v>58</v>
      </c>
      <c r="B62" s="65">
        <v>0</v>
      </c>
      <c r="C62" s="50">
        <v>0</v>
      </c>
      <c r="D62" s="50">
        <v>2</v>
      </c>
      <c r="E62" s="50"/>
      <c r="F62" s="50"/>
      <c r="G62" s="65">
        <v>0</v>
      </c>
      <c r="H62" s="50">
        <v>3</v>
      </c>
      <c r="I62" s="15">
        <v>3</v>
      </c>
      <c r="J62" s="162"/>
    </row>
    <row r="63" spans="1:11" s="15" customFormat="1" x14ac:dyDescent="0.2">
      <c r="A63" s="55" t="s">
        <v>32</v>
      </c>
      <c r="B63" s="66">
        <v>0</v>
      </c>
      <c r="C63" s="56">
        <v>2</v>
      </c>
      <c r="D63" s="56">
        <v>3</v>
      </c>
      <c r="E63" s="56">
        <v>1</v>
      </c>
      <c r="F63" s="56">
        <v>3</v>
      </c>
      <c r="G63" s="66">
        <v>0</v>
      </c>
      <c r="H63" s="56">
        <v>12</v>
      </c>
      <c r="I63" s="56">
        <v>12</v>
      </c>
      <c r="J63" s="163">
        <v>7</v>
      </c>
      <c r="K63" s="163">
        <v>11</v>
      </c>
    </row>
    <row r="64" spans="1:11" s="15" customFormat="1" x14ac:dyDescent="0.2"/>
    <row r="65" spans="2:11" s="15" customFormat="1" x14ac:dyDescent="0.2">
      <c r="B65" s="41" t="s">
        <v>22</v>
      </c>
      <c r="C65" s="41"/>
      <c r="D65" s="41"/>
      <c r="E65" s="41" t="s">
        <v>22</v>
      </c>
      <c r="F65" s="41"/>
      <c r="G65" s="41" t="s">
        <v>22</v>
      </c>
      <c r="H65" s="41"/>
      <c r="J65" s="41" t="s">
        <v>22</v>
      </c>
      <c r="K65" s="41"/>
    </row>
    <row r="66" spans="2:11" s="15" customFormat="1" x14ac:dyDescent="0.2">
      <c r="B66" s="59" t="s">
        <v>62</v>
      </c>
      <c r="C66" s="59"/>
      <c r="D66" s="59"/>
      <c r="E66" s="59" t="s">
        <v>62</v>
      </c>
      <c r="F66" s="59"/>
      <c r="G66" s="59" t="s">
        <v>62</v>
      </c>
      <c r="H66" s="59"/>
      <c r="J66" s="59" t="s">
        <v>62</v>
      </c>
      <c r="K66" s="59"/>
    </row>
    <row r="67" spans="2:11" s="15" customFormat="1" x14ac:dyDescent="0.2">
      <c r="B67" s="59" t="s">
        <v>63</v>
      </c>
      <c r="C67" s="59"/>
      <c r="D67" s="59"/>
      <c r="E67" s="59" t="s">
        <v>63</v>
      </c>
      <c r="F67" s="59"/>
      <c r="G67" s="59" t="s">
        <v>63</v>
      </c>
      <c r="H67" s="59"/>
      <c r="J67" s="59" t="s">
        <v>63</v>
      </c>
      <c r="K67" s="59"/>
    </row>
    <row r="68" spans="2:11" s="15" customFormat="1" x14ac:dyDescent="0.2">
      <c r="B68" s="59" t="s">
        <v>64</v>
      </c>
      <c r="C68" s="59"/>
      <c r="D68" s="59"/>
      <c r="E68" s="59" t="s">
        <v>64</v>
      </c>
      <c r="F68" s="59"/>
      <c r="G68" s="59" t="s">
        <v>64</v>
      </c>
      <c r="H68" s="59"/>
      <c r="J68" s="59" t="s">
        <v>64</v>
      </c>
      <c r="K68" s="59"/>
    </row>
    <row r="69" spans="2:11" s="15" customFormat="1" x14ac:dyDescent="0.2">
      <c r="B69" s="59" t="s">
        <v>17</v>
      </c>
      <c r="C69" s="59"/>
      <c r="D69" s="59"/>
      <c r="E69" s="59" t="s">
        <v>17</v>
      </c>
      <c r="F69" s="59"/>
      <c r="G69" s="59" t="s">
        <v>17</v>
      </c>
      <c r="H69" s="59"/>
      <c r="J69" s="59" t="s">
        <v>17</v>
      </c>
      <c r="K69" s="59"/>
    </row>
    <row r="70" spans="2:11" s="15" customFormat="1" ht="12.75" customHeight="1" x14ac:dyDescent="0.2">
      <c r="B70" s="59" t="s">
        <v>65</v>
      </c>
      <c r="C70" s="59"/>
      <c r="D70" s="59"/>
      <c r="E70" s="59" t="s">
        <v>65</v>
      </c>
      <c r="F70" s="59"/>
      <c r="G70" s="59" t="s">
        <v>65</v>
      </c>
      <c r="H70" s="59"/>
      <c r="J70" s="59" t="s">
        <v>65</v>
      </c>
      <c r="K70" s="59"/>
    </row>
    <row r="71" spans="2:11" s="15" customFormat="1" ht="12.75" customHeight="1" x14ac:dyDescent="0.2">
      <c r="B71" s="59" t="s">
        <v>77</v>
      </c>
      <c r="C71" s="59"/>
      <c r="D71" s="59"/>
      <c r="E71" s="59" t="s">
        <v>77</v>
      </c>
      <c r="F71" s="59"/>
      <c r="G71" s="59" t="s">
        <v>77</v>
      </c>
      <c r="H71" s="59"/>
      <c r="J71" s="59" t="s">
        <v>77</v>
      </c>
      <c r="K71" s="59"/>
    </row>
    <row r="72" spans="2:11" s="15" customFormat="1" ht="12.75" customHeight="1" x14ac:dyDescent="0.2">
      <c r="B72" s="59" t="s">
        <v>81</v>
      </c>
      <c r="C72" s="59"/>
      <c r="D72" s="59"/>
      <c r="E72" s="59" t="s">
        <v>81</v>
      </c>
      <c r="F72" s="59"/>
      <c r="G72" s="59" t="s">
        <v>81</v>
      </c>
      <c r="H72" s="59"/>
      <c r="J72" s="59" t="s">
        <v>81</v>
      </c>
      <c r="K72" s="59"/>
    </row>
    <row r="73" spans="2:11" s="15" customFormat="1" ht="12.75" customHeight="1" x14ac:dyDescent="0.2">
      <c r="B73" s="59" t="s">
        <v>82</v>
      </c>
      <c r="C73" s="59"/>
      <c r="D73" s="59"/>
      <c r="E73" s="59" t="s">
        <v>82</v>
      </c>
      <c r="F73" s="59"/>
      <c r="G73" s="59" t="s">
        <v>82</v>
      </c>
      <c r="H73" s="59"/>
      <c r="J73" s="59" t="s">
        <v>82</v>
      </c>
      <c r="K73" s="59"/>
    </row>
    <row r="74" spans="2:11" s="15" customFormat="1" ht="12.75" customHeight="1" x14ac:dyDescent="0.2">
      <c r="B74" s="59" t="s">
        <v>83</v>
      </c>
      <c r="C74" s="59"/>
      <c r="D74" s="59"/>
      <c r="E74" s="59" t="s">
        <v>133</v>
      </c>
      <c r="F74" s="59"/>
      <c r="G74" s="59" t="s">
        <v>83</v>
      </c>
      <c r="H74" s="59"/>
      <c r="J74" s="59" t="s">
        <v>133</v>
      </c>
      <c r="K74" s="59"/>
    </row>
    <row r="75" spans="2:11" s="15" customFormat="1" ht="12.75" customHeight="1" x14ac:dyDescent="0.2">
      <c r="B75" s="59" t="s">
        <v>66</v>
      </c>
      <c r="C75" s="59"/>
      <c r="D75" s="59"/>
      <c r="E75" s="59" t="s">
        <v>66</v>
      </c>
      <c r="F75" s="59"/>
      <c r="G75" s="59" t="s">
        <v>66</v>
      </c>
      <c r="H75" s="59"/>
      <c r="J75" s="59" t="s">
        <v>66</v>
      </c>
      <c r="K75" s="59"/>
    </row>
    <row r="76" spans="2:11" s="15" customFormat="1" ht="12.75" customHeight="1" x14ac:dyDescent="0.2">
      <c r="B76" s="3"/>
      <c r="C76" s="3"/>
      <c r="D76" s="3"/>
      <c r="E76" s="3"/>
      <c r="F76" s="3"/>
      <c r="G76" s="3"/>
      <c r="H76" s="3"/>
    </row>
    <row r="77" spans="2:11" s="15" customFormat="1" x14ac:dyDescent="0.2">
      <c r="B77" s="3" t="s">
        <v>84</v>
      </c>
      <c r="C77" s="3"/>
      <c r="D77" s="3"/>
      <c r="E77" s="3"/>
      <c r="F77" s="3"/>
      <c r="G77" s="3" t="s">
        <v>84</v>
      </c>
      <c r="H77" s="3"/>
    </row>
    <row r="78" spans="2:11" s="15" customFormat="1" x14ac:dyDescent="0.2">
      <c r="B78" s="3" t="s">
        <v>85</v>
      </c>
      <c r="C78" s="3"/>
      <c r="D78" s="3"/>
      <c r="E78" s="3"/>
      <c r="F78" s="3"/>
      <c r="G78" s="3" t="s">
        <v>85</v>
      </c>
      <c r="H78" s="3"/>
    </row>
    <row r="79" spans="2:11" s="15" customFormat="1" x14ac:dyDescent="0.2">
      <c r="B79" s="3" t="s">
        <v>86</v>
      </c>
      <c r="C79" s="3"/>
      <c r="D79" s="3"/>
      <c r="E79" s="3"/>
      <c r="F79" s="3"/>
      <c r="G79" s="3" t="s">
        <v>86</v>
      </c>
      <c r="H79" s="3"/>
    </row>
    <row r="80" spans="2:11" s="15" customFormat="1" x14ac:dyDescent="0.2">
      <c r="B80" s="3" t="s">
        <v>92</v>
      </c>
      <c r="C80" s="3"/>
      <c r="D80" s="3"/>
      <c r="E80" s="3"/>
      <c r="F80" s="3"/>
      <c r="G80" s="3" t="s">
        <v>92</v>
      </c>
      <c r="H80" s="3"/>
    </row>
    <row r="81" spans="2:8" s="15" customFormat="1" x14ac:dyDescent="0.2">
      <c r="B81" s="3" t="s">
        <v>93</v>
      </c>
      <c r="C81" s="3"/>
      <c r="D81" s="3"/>
      <c r="E81" s="3"/>
      <c r="F81" s="3"/>
      <c r="G81" s="3" t="s">
        <v>93</v>
      </c>
      <c r="H81" s="3"/>
    </row>
    <row r="82" spans="2:8" s="15" customFormat="1" x14ac:dyDescent="0.2">
      <c r="B82" s="3" t="s">
        <v>94</v>
      </c>
      <c r="C82" s="3"/>
      <c r="D82" s="3"/>
      <c r="E82" s="3"/>
      <c r="F82" s="3"/>
      <c r="G82" s="3" t="s">
        <v>94</v>
      </c>
      <c r="H82" s="3"/>
    </row>
    <row r="83" spans="2:8" s="15" customFormat="1" x14ac:dyDescent="0.2">
      <c r="B83" s="3" t="s">
        <v>115</v>
      </c>
      <c r="C83" s="3"/>
      <c r="D83" s="3"/>
      <c r="E83" s="3"/>
      <c r="F83" s="3"/>
      <c r="G83" s="3" t="s">
        <v>115</v>
      </c>
      <c r="H83" s="3"/>
    </row>
    <row r="84" spans="2:8" s="15" customFormat="1" x14ac:dyDescent="0.2">
      <c r="B84" s="3" t="s">
        <v>95</v>
      </c>
      <c r="C84" s="3"/>
      <c r="D84" s="3"/>
      <c r="E84" s="3"/>
      <c r="F84" s="3"/>
      <c r="G84" s="3" t="s">
        <v>95</v>
      </c>
      <c r="H84" s="3"/>
    </row>
    <row r="85" spans="2:8" s="15" customFormat="1" x14ac:dyDescent="0.2">
      <c r="B85" s="3" t="s">
        <v>96</v>
      </c>
      <c r="C85" s="3"/>
      <c r="D85" s="3"/>
      <c r="E85" s="3"/>
      <c r="F85" s="3"/>
      <c r="G85" s="3" t="s">
        <v>96</v>
      </c>
      <c r="H85" s="3"/>
    </row>
    <row r="86" spans="2:8" x14ac:dyDescent="0.2">
      <c r="B86" s="3" t="s">
        <v>97</v>
      </c>
      <c r="C86" s="3"/>
      <c r="D86" s="3"/>
      <c r="E86" s="3"/>
      <c r="F86" s="3"/>
      <c r="G86" s="3" t="s">
        <v>97</v>
      </c>
      <c r="H86" s="3"/>
    </row>
    <row r="87" spans="2:8" x14ac:dyDescent="0.2">
      <c r="B87" s="3" t="s">
        <v>98</v>
      </c>
      <c r="C87" s="3"/>
      <c r="D87" s="3"/>
      <c r="E87" s="3"/>
      <c r="F87" s="3"/>
      <c r="G87" s="3" t="s">
        <v>98</v>
      </c>
      <c r="H87" s="3"/>
    </row>
    <row r="88" spans="2:8" x14ac:dyDescent="0.2">
      <c r="B88" s="3" t="s">
        <v>99</v>
      </c>
      <c r="C88" s="3"/>
      <c r="D88" s="3"/>
      <c r="E88" s="3"/>
      <c r="F88" s="3"/>
      <c r="G88" s="3" t="s">
        <v>99</v>
      </c>
      <c r="H88" s="3"/>
    </row>
    <row r="89" spans="2:8" x14ac:dyDescent="0.2">
      <c r="B89" s="3" t="s">
        <v>87</v>
      </c>
      <c r="C89" s="3"/>
      <c r="D89" s="3"/>
      <c r="E89" s="3"/>
      <c r="F89" s="3"/>
      <c r="G89" s="3" t="s">
        <v>87</v>
      </c>
      <c r="H89" s="3"/>
    </row>
    <row r="90" spans="2:8" x14ac:dyDescent="0.2">
      <c r="B90" s="3" t="s">
        <v>88</v>
      </c>
      <c r="C90" s="3"/>
      <c r="D90" s="3"/>
      <c r="E90" s="3"/>
      <c r="F90" s="3"/>
      <c r="G90" s="3" t="s">
        <v>88</v>
      </c>
      <c r="H90" s="3"/>
    </row>
    <row r="91" spans="2:8" x14ac:dyDescent="0.2">
      <c r="B91" s="3" t="s">
        <v>89</v>
      </c>
      <c r="C91" s="3"/>
      <c r="D91" s="3"/>
      <c r="E91" s="3"/>
      <c r="F91" s="3"/>
      <c r="G91" s="3" t="s">
        <v>89</v>
      </c>
      <c r="H91" s="3"/>
    </row>
    <row r="92" spans="2:8" x14ac:dyDescent="0.2">
      <c r="B92" s="3" t="s">
        <v>90</v>
      </c>
      <c r="C92" s="3"/>
      <c r="D92" s="3"/>
      <c r="E92" s="3"/>
      <c r="F92" s="3"/>
      <c r="G92" s="3" t="s">
        <v>90</v>
      </c>
      <c r="H92" s="3"/>
    </row>
    <row r="93" spans="2:8" x14ac:dyDescent="0.2">
      <c r="B93" s="3" t="s">
        <v>91</v>
      </c>
      <c r="C93" s="3"/>
      <c r="D93" s="3"/>
      <c r="E93" s="3"/>
      <c r="F93" s="3"/>
      <c r="G93" s="3" t="s">
        <v>91</v>
      </c>
      <c r="H93" s="3"/>
    </row>
    <row r="94" spans="2:8" x14ac:dyDescent="0.2">
      <c r="B94" s="71" t="s">
        <v>100</v>
      </c>
      <c r="C94" s="71"/>
      <c r="D94" s="71"/>
      <c r="E94" s="71"/>
      <c r="F94" s="71"/>
      <c r="G94" s="71" t="s">
        <v>100</v>
      </c>
      <c r="H94" s="71"/>
    </row>
    <row r="95" spans="2:8" x14ac:dyDescent="0.2">
      <c r="B95" s="15"/>
      <c r="C95" s="15"/>
      <c r="D95" s="15"/>
      <c r="E95" s="15"/>
      <c r="F95" s="15"/>
      <c r="G95" s="15"/>
      <c r="H95" s="15"/>
    </row>
    <row r="96" spans="2:8" x14ac:dyDescent="0.2">
      <c r="B96" s="83" t="s">
        <v>119</v>
      </c>
      <c r="C96" s="83"/>
      <c r="D96" s="83"/>
      <c r="E96" s="83"/>
      <c r="F96" s="83"/>
      <c r="G96" s="83" t="s">
        <v>119</v>
      </c>
      <c r="H96" s="83"/>
    </row>
    <row r="97" spans="2:8" x14ac:dyDescent="0.2">
      <c r="B97" s="15" t="s">
        <v>116</v>
      </c>
      <c r="C97" s="15"/>
      <c r="D97" s="15"/>
      <c r="E97" s="15"/>
      <c r="F97" s="15"/>
      <c r="G97" s="15" t="s">
        <v>116</v>
      </c>
      <c r="H97" s="15"/>
    </row>
    <row r="98" spans="2:8" x14ac:dyDescent="0.2">
      <c r="B98" s="15" t="s">
        <v>117</v>
      </c>
      <c r="C98" s="15"/>
      <c r="D98" s="15"/>
      <c r="E98" s="15"/>
      <c r="F98" s="15"/>
      <c r="G98" s="15" t="s">
        <v>117</v>
      </c>
      <c r="H98" s="15"/>
    </row>
    <row r="99" spans="2:8" x14ac:dyDescent="0.2">
      <c r="B99" s="15" t="s">
        <v>118</v>
      </c>
      <c r="C99" s="15"/>
      <c r="D99" s="15"/>
      <c r="E99" s="15"/>
      <c r="F99" s="15"/>
      <c r="G99" s="15" t="s">
        <v>118</v>
      </c>
      <c r="H99" s="15"/>
    </row>
    <row r="100" spans="2:8" x14ac:dyDescent="0.2">
      <c r="B100" s="15" t="s">
        <v>111</v>
      </c>
      <c r="C100" s="15"/>
      <c r="D100" s="15"/>
      <c r="E100" s="15"/>
      <c r="F100" s="15"/>
      <c r="G100" s="15" t="s">
        <v>111</v>
      </c>
      <c r="H100" s="15"/>
    </row>
    <row r="101" spans="2:8" x14ac:dyDescent="0.2">
      <c r="B101" s="15" t="s">
        <v>112</v>
      </c>
      <c r="C101" s="15"/>
      <c r="D101" s="15"/>
      <c r="E101" s="15"/>
      <c r="F101" s="15"/>
      <c r="G101" s="15" t="s">
        <v>112</v>
      </c>
      <c r="H101" s="15"/>
    </row>
    <row r="102" spans="2:8" x14ac:dyDescent="0.2">
      <c r="B102" s="15" t="s">
        <v>113</v>
      </c>
      <c r="C102" s="15"/>
      <c r="D102" s="15"/>
      <c r="E102" s="15"/>
      <c r="F102" s="15"/>
      <c r="G102" s="15" t="s">
        <v>113</v>
      </c>
      <c r="H102" s="15"/>
    </row>
    <row r="103" spans="2:8" x14ac:dyDescent="0.2">
      <c r="B103" s="15" t="s">
        <v>114</v>
      </c>
      <c r="C103" s="15"/>
      <c r="D103" s="15"/>
      <c r="E103" s="15"/>
      <c r="F103" s="15"/>
      <c r="G103" s="15" t="s">
        <v>114</v>
      </c>
      <c r="H103" s="15"/>
    </row>
  </sheetData>
  <phoneticPr fontId="0" type="noConversion"/>
  <hyperlinks>
    <hyperlink ref="G75" r:id="rId1" display="www.nces.ed.gov"/>
    <hyperlink ref="B75" r:id="rId2" display="www.nces.ed.gov"/>
    <hyperlink ref="J75" r:id="rId3" display="www.nces.ed.gov"/>
    <hyperlink ref="E75" r:id="rId4" display="www.nces.ed.gov"/>
  </hyperlinks>
  <pageMargins left="0.75" right="0.5" top="0.5" bottom="0.55000000000000004" header="0.5" footer="0.5"/>
  <pageSetup orientation="portrait" horizontalDpi="1200" verticalDpi="300" r:id="rId5"/>
  <headerFooter alignWithMargins="0">
    <oddFooter>&amp;LSREB Fact Book 1996/1997&amp;CDraft&amp;R&amp;D</oddFooter>
  </headerFooter>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F103"/>
  <sheetViews>
    <sheetView zoomScale="80" zoomScaleNormal="80" workbookViewId="0">
      <pane xSplit="1" ySplit="3" topLeftCell="B43" activePane="bottomRight" state="frozen"/>
      <selection activeCell="AH29" sqref="AH29"/>
      <selection pane="topRight" activeCell="AH29" sqref="AH29"/>
      <selection pane="bottomLeft" activeCell="AH29" sqref="AH29"/>
      <selection pane="bottomRight" activeCell="F63" sqref="F63"/>
    </sheetView>
  </sheetViews>
  <sheetFormatPr defaultRowHeight="12.75" x14ac:dyDescent="0.2"/>
  <cols>
    <col min="1" max="1" width="22.7109375" customWidth="1"/>
    <col min="2" max="4" width="14.7109375" customWidth="1"/>
    <col min="5" max="6" width="10.42578125" style="12" customWidth="1"/>
    <col min="7" max="16384" width="9.140625" style="12"/>
  </cols>
  <sheetData>
    <row r="1" spans="1:6" x14ac:dyDescent="0.2">
      <c r="A1" s="16" t="s">
        <v>104</v>
      </c>
    </row>
    <row r="2" spans="1:6" x14ac:dyDescent="0.2">
      <c r="B2" s="7" t="s">
        <v>23</v>
      </c>
      <c r="C2" s="7"/>
      <c r="D2" s="7"/>
    </row>
    <row r="3" spans="1:6" s="68" customFormat="1" x14ac:dyDescent="0.2">
      <c r="A3" s="61"/>
      <c r="B3" s="67" t="s">
        <v>71</v>
      </c>
      <c r="C3" s="67" t="s">
        <v>125</v>
      </c>
      <c r="D3" s="139" t="s">
        <v>127</v>
      </c>
      <c r="E3" s="158" t="s">
        <v>131</v>
      </c>
      <c r="F3" s="158" t="s">
        <v>136</v>
      </c>
    </row>
    <row r="4" spans="1:6" x14ac:dyDescent="0.2">
      <c r="A4" s="42" t="s">
        <v>72</v>
      </c>
      <c r="B4" s="43">
        <f t="shared" ref="B4:C4" si="0">B5+B23+B38+B52+B63</f>
        <v>791</v>
      </c>
      <c r="C4" s="43">
        <f t="shared" si="0"/>
        <v>1404</v>
      </c>
      <c r="D4" s="43">
        <f t="shared" ref="D4:E4" si="1">D5+D23+D38+D52+D63</f>
        <v>1059</v>
      </c>
      <c r="E4" s="43">
        <f t="shared" si="1"/>
        <v>1121</v>
      </c>
      <c r="F4" s="43">
        <f t="shared" ref="F4" si="2">F5+F23+F38+F52+F63</f>
        <v>1141</v>
      </c>
    </row>
    <row r="5" spans="1:6" x14ac:dyDescent="0.2">
      <c r="A5" s="44" t="s">
        <v>20</v>
      </c>
      <c r="B5" s="45">
        <f t="shared" ref="B5:C5" si="3">SUM(B7:B22)</f>
        <v>126</v>
      </c>
      <c r="C5" s="45">
        <f t="shared" si="3"/>
        <v>285</v>
      </c>
      <c r="D5" s="45">
        <f t="shared" ref="D5:E5" si="4">SUM(D7:D22)</f>
        <v>248</v>
      </c>
      <c r="E5" s="45">
        <f t="shared" si="4"/>
        <v>366</v>
      </c>
      <c r="F5" s="45">
        <f t="shared" ref="F5" si="5">SUM(F7:F22)</f>
        <v>204</v>
      </c>
    </row>
    <row r="6" spans="1:6" x14ac:dyDescent="0.2">
      <c r="A6" s="46" t="s">
        <v>80</v>
      </c>
      <c r="B6" s="47">
        <f t="shared" ref="B6:C6" si="6">(B5/B4)*100</f>
        <v>15.929203539823009</v>
      </c>
      <c r="C6" s="47">
        <f t="shared" si="6"/>
        <v>20.299145299145298</v>
      </c>
      <c r="D6" s="47">
        <f t="shared" ref="D6:E6" si="7">(D5/D4)*100</f>
        <v>23.418319169027384</v>
      </c>
      <c r="E6" s="47">
        <f t="shared" si="7"/>
        <v>32.649420160570919</v>
      </c>
      <c r="F6" s="47">
        <f t="shared" ref="F6" si="8">(F5/F4)*100</f>
        <v>17.879053461875547</v>
      </c>
    </row>
    <row r="7" spans="1:6" x14ac:dyDescent="0.2">
      <c r="A7" s="44" t="s">
        <v>2</v>
      </c>
      <c r="B7" s="48">
        <v>0</v>
      </c>
      <c r="C7" s="48">
        <v>7</v>
      </c>
      <c r="D7" s="48">
        <v>9</v>
      </c>
      <c r="E7" s="12">
        <v>12</v>
      </c>
      <c r="F7" s="12">
        <v>12</v>
      </c>
    </row>
    <row r="8" spans="1:6" x14ac:dyDescent="0.2">
      <c r="A8" s="44" t="s">
        <v>3</v>
      </c>
      <c r="B8" s="48">
        <v>0</v>
      </c>
      <c r="C8" s="48">
        <v>0</v>
      </c>
      <c r="D8" s="48"/>
    </row>
    <row r="9" spans="1:6" x14ac:dyDescent="0.2">
      <c r="A9" s="44" t="s">
        <v>19</v>
      </c>
      <c r="B9" s="48">
        <v>0</v>
      </c>
      <c r="C9" s="48">
        <v>0</v>
      </c>
      <c r="D9" s="48"/>
    </row>
    <row r="10" spans="1:6" x14ac:dyDescent="0.2">
      <c r="A10" s="44" t="s">
        <v>4</v>
      </c>
      <c r="B10" s="48">
        <v>50</v>
      </c>
      <c r="C10" s="48">
        <v>42</v>
      </c>
      <c r="D10" s="48">
        <v>40</v>
      </c>
      <c r="E10" s="12">
        <v>180</v>
      </c>
      <c r="F10" s="12">
        <v>46</v>
      </c>
    </row>
    <row r="11" spans="1:6" x14ac:dyDescent="0.2">
      <c r="A11" s="44" t="s">
        <v>5</v>
      </c>
      <c r="B11" s="48">
        <v>40</v>
      </c>
      <c r="C11" s="48">
        <v>8</v>
      </c>
      <c r="D11" s="48">
        <v>10</v>
      </c>
      <c r="E11" s="12">
        <v>16</v>
      </c>
      <c r="F11" s="12">
        <v>11</v>
      </c>
    </row>
    <row r="12" spans="1:6" x14ac:dyDescent="0.2">
      <c r="A12" s="44" t="s">
        <v>6</v>
      </c>
      <c r="B12" s="48">
        <v>0</v>
      </c>
      <c r="C12" s="48">
        <v>0</v>
      </c>
      <c r="D12" s="48">
        <v>5</v>
      </c>
      <c r="E12" s="12">
        <v>20</v>
      </c>
      <c r="F12" s="12">
        <v>30</v>
      </c>
    </row>
    <row r="13" spans="1:6" x14ac:dyDescent="0.2">
      <c r="A13" s="44" t="s">
        <v>7</v>
      </c>
      <c r="B13" s="48">
        <v>0</v>
      </c>
      <c r="C13" s="48">
        <v>0</v>
      </c>
      <c r="D13" s="48"/>
    </row>
    <row r="14" spans="1:6" x14ac:dyDescent="0.2">
      <c r="A14" s="44" t="s">
        <v>8</v>
      </c>
      <c r="B14" s="48">
        <v>21</v>
      </c>
      <c r="C14" s="48">
        <v>0</v>
      </c>
      <c r="D14" s="48">
        <v>1</v>
      </c>
      <c r="E14" s="12">
        <v>2</v>
      </c>
      <c r="F14" s="12">
        <v>3</v>
      </c>
    </row>
    <row r="15" spans="1:6" x14ac:dyDescent="0.2">
      <c r="A15" s="44" t="s">
        <v>9</v>
      </c>
      <c r="B15" s="48">
        <v>0</v>
      </c>
      <c r="C15" s="48">
        <v>0</v>
      </c>
      <c r="D15" s="48"/>
    </row>
    <row r="16" spans="1:6" x14ac:dyDescent="0.2">
      <c r="A16" s="44" t="s">
        <v>10</v>
      </c>
      <c r="B16" s="48">
        <v>8</v>
      </c>
      <c r="C16" s="48">
        <v>59</v>
      </c>
      <c r="D16" s="48">
        <v>65</v>
      </c>
      <c r="E16" s="12">
        <v>34</v>
      </c>
      <c r="F16" s="12">
        <v>12</v>
      </c>
    </row>
    <row r="17" spans="1:6" x14ac:dyDescent="0.2">
      <c r="A17" s="44" t="s">
        <v>11</v>
      </c>
      <c r="B17" s="48">
        <v>0</v>
      </c>
      <c r="C17" s="48">
        <v>0</v>
      </c>
      <c r="D17" s="48"/>
    </row>
    <row r="18" spans="1:6" x14ac:dyDescent="0.2">
      <c r="A18" s="44" t="s">
        <v>12</v>
      </c>
      <c r="B18" s="48">
        <v>0</v>
      </c>
      <c r="C18" s="48">
        <v>0</v>
      </c>
      <c r="D18" s="48"/>
    </row>
    <row r="19" spans="1:6" x14ac:dyDescent="0.2">
      <c r="A19" s="44" t="s">
        <v>13</v>
      </c>
      <c r="B19" s="48">
        <v>2</v>
      </c>
      <c r="C19" s="48">
        <v>16</v>
      </c>
      <c r="D19" s="48">
        <v>18</v>
      </c>
      <c r="E19" s="12">
        <v>8</v>
      </c>
      <c r="F19" s="12">
        <v>8</v>
      </c>
    </row>
    <row r="20" spans="1:6" x14ac:dyDescent="0.2">
      <c r="A20" s="44" t="s">
        <v>14</v>
      </c>
      <c r="B20" s="48">
        <v>5</v>
      </c>
      <c r="C20" s="48">
        <v>38</v>
      </c>
      <c r="D20" s="48">
        <v>66</v>
      </c>
      <c r="E20" s="12">
        <v>37</v>
      </c>
      <c r="F20" s="12">
        <v>38</v>
      </c>
    </row>
    <row r="21" spans="1:6" x14ac:dyDescent="0.2">
      <c r="A21" s="44" t="s">
        <v>15</v>
      </c>
      <c r="B21" s="48">
        <v>0</v>
      </c>
      <c r="C21" s="48">
        <v>115</v>
      </c>
      <c r="D21" s="48">
        <v>34</v>
      </c>
      <c r="E21" s="12">
        <v>57</v>
      </c>
      <c r="F21" s="12">
        <v>44</v>
      </c>
    </row>
    <row r="22" spans="1:6" x14ac:dyDescent="0.2">
      <c r="A22" s="49" t="s">
        <v>16</v>
      </c>
      <c r="B22" s="50">
        <v>0</v>
      </c>
      <c r="C22" s="50">
        <v>0</v>
      </c>
      <c r="D22" s="50"/>
      <c r="E22" s="127"/>
    </row>
    <row r="23" spans="1:6" x14ac:dyDescent="0.2">
      <c r="A23" s="51" t="s">
        <v>74</v>
      </c>
      <c r="B23" s="52">
        <f t="shared" ref="B23:C23" si="9">SUM(B25:B37)</f>
        <v>94</v>
      </c>
      <c r="C23" s="52">
        <f t="shared" si="9"/>
        <v>234</v>
      </c>
      <c r="D23" s="52">
        <f t="shared" ref="D23:E23" si="10">SUM(D25:D37)</f>
        <v>165</v>
      </c>
      <c r="E23" s="52">
        <f t="shared" si="10"/>
        <v>133</v>
      </c>
      <c r="F23" s="52">
        <f t="shared" ref="F23" si="11">SUM(F25:F37)</f>
        <v>266</v>
      </c>
    </row>
    <row r="24" spans="1:6" x14ac:dyDescent="0.2">
      <c r="A24" s="46" t="s">
        <v>80</v>
      </c>
      <c r="B24" s="47">
        <f t="shared" ref="B24:C24" si="12">(B23/B4)*100</f>
        <v>11.883691529709228</v>
      </c>
      <c r="C24" s="47">
        <f t="shared" si="12"/>
        <v>16.666666666666664</v>
      </c>
      <c r="D24" s="47">
        <f t="shared" ref="D24:E24" si="13">(D23/D4)*100</f>
        <v>15.580736543909349</v>
      </c>
      <c r="E24" s="47">
        <f t="shared" si="13"/>
        <v>11.864406779661017</v>
      </c>
      <c r="F24" s="47">
        <f t="shared" ref="F24" si="14">(F23/F4)*100</f>
        <v>23.312883435582819</v>
      </c>
    </row>
    <row r="25" spans="1:6" x14ac:dyDescent="0.2">
      <c r="A25" s="53" t="s">
        <v>27</v>
      </c>
      <c r="B25" s="48">
        <v>0</v>
      </c>
      <c r="C25" s="48">
        <v>0</v>
      </c>
      <c r="D25" s="48"/>
      <c r="E25" s="12">
        <v>0</v>
      </c>
      <c r="F25" s="12">
        <v>0</v>
      </c>
    </row>
    <row r="26" spans="1:6" x14ac:dyDescent="0.2">
      <c r="A26" s="53" t="s">
        <v>28</v>
      </c>
      <c r="B26" s="48">
        <v>0</v>
      </c>
      <c r="C26" s="48">
        <v>0</v>
      </c>
      <c r="D26" s="48">
        <v>1</v>
      </c>
      <c r="E26" s="12">
        <v>1</v>
      </c>
      <c r="F26" s="12">
        <v>0</v>
      </c>
    </row>
    <row r="27" spans="1:6" x14ac:dyDescent="0.2">
      <c r="A27" s="53" t="s">
        <v>29</v>
      </c>
      <c r="B27" s="48">
        <v>65</v>
      </c>
      <c r="C27" s="48">
        <v>168</v>
      </c>
      <c r="D27" s="48">
        <v>102</v>
      </c>
      <c r="E27" s="12">
        <v>91</v>
      </c>
      <c r="F27" s="12">
        <v>112</v>
      </c>
    </row>
    <row r="28" spans="1:6" x14ac:dyDescent="0.2">
      <c r="A28" s="53" t="s">
        <v>30</v>
      </c>
      <c r="B28" s="48">
        <v>0</v>
      </c>
      <c r="C28" s="48">
        <v>30</v>
      </c>
      <c r="D28" s="48">
        <v>20</v>
      </c>
      <c r="E28" s="12">
        <v>23</v>
      </c>
      <c r="F28" s="12">
        <v>42</v>
      </c>
    </row>
    <row r="29" spans="1:6" x14ac:dyDescent="0.2">
      <c r="A29" s="53" t="s">
        <v>33</v>
      </c>
      <c r="B29" s="48">
        <v>0</v>
      </c>
      <c r="C29" s="48">
        <v>0</v>
      </c>
      <c r="D29" s="48"/>
    </row>
    <row r="30" spans="1:6" x14ac:dyDescent="0.2">
      <c r="A30" s="53" t="s">
        <v>35</v>
      </c>
      <c r="B30" s="48">
        <v>0</v>
      </c>
      <c r="C30" s="48">
        <v>0</v>
      </c>
      <c r="D30" s="48"/>
      <c r="F30" s="12">
        <v>9</v>
      </c>
    </row>
    <row r="31" spans="1:6" x14ac:dyDescent="0.2">
      <c r="A31" s="53" t="s">
        <v>44</v>
      </c>
      <c r="B31" s="48">
        <v>0</v>
      </c>
      <c r="C31" s="48">
        <v>0</v>
      </c>
      <c r="D31" s="48"/>
    </row>
    <row r="32" spans="1:6" x14ac:dyDescent="0.2">
      <c r="A32" s="53" t="s">
        <v>50</v>
      </c>
      <c r="B32" s="48">
        <v>0</v>
      </c>
      <c r="C32" s="48">
        <v>0</v>
      </c>
      <c r="D32" s="48"/>
    </row>
    <row r="33" spans="1:6" x14ac:dyDescent="0.2">
      <c r="A33" s="53" t="s">
        <v>49</v>
      </c>
      <c r="B33" s="48">
        <v>0</v>
      </c>
      <c r="C33" s="48">
        <v>0</v>
      </c>
      <c r="D33" s="48"/>
    </row>
    <row r="34" spans="1:6" x14ac:dyDescent="0.2">
      <c r="A34" s="53" t="s">
        <v>53</v>
      </c>
      <c r="B34" s="48">
        <v>0</v>
      </c>
      <c r="C34" s="48">
        <v>0</v>
      </c>
      <c r="D34" s="48">
        <v>14</v>
      </c>
      <c r="E34" s="12">
        <v>7</v>
      </c>
      <c r="F34" s="12">
        <v>17</v>
      </c>
    </row>
    <row r="35" spans="1:6" x14ac:dyDescent="0.2">
      <c r="A35" s="53" t="s">
        <v>57</v>
      </c>
      <c r="B35" s="48">
        <v>0</v>
      </c>
      <c r="C35" s="48">
        <v>0</v>
      </c>
      <c r="D35" s="48"/>
      <c r="E35" s="12">
        <v>11</v>
      </c>
      <c r="F35" s="12">
        <v>86</v>
      </c>
    </row>
    <row r="36" spans="1:6" x14ac:dyDescent="0.2">
      <c r="A36" s="53" t="s">
        <v>21</v>
      </c>
      <c r="B36" s="48">
        <v>29</v>
      </c>
      <c r="C36" s="48">
        <v>36</v>
      </c>
      <c r="D36" s="48">
        <v>28</v>
      </c>
    </row>
    <row r="37" spans="1:6" x14ac:dyDescent="0.2">
      <c r="A37" s="54" t="s">
        <v>60</v>
      </c>
      <c r="B37" s="50">
        <v>0</v>
      </c>
      <c r="C37" s="50">
        <v>0</v>
      </c>
      <c r="D37" s="50"/>
      <c r="E37" s="159"/>
      <c r="F37" s="159"/>
    </row>
    <row r="38" spans="1:6" x14ac:dyDescent="0.2">
      <c r="A38" s="51" t="s">
        <v>75</v>
      </c>
      <c r="B38" s="45">
        <f t="shared" ref="B38:C38" si="15">SUM(B40:B51)</f>
        <v>21</v>
      </c>
      <c r="C38" s="45">
        <f t="shared" si="15"/>
        <v>189</v>
      </c>
      <c r="D38" s="45">
        <f t="shared" ref="D38:E38" si="16">SUM(D40:D51)</f>
        <v>221</v>
      </c>
      <c r="E38" s="45">
        <f t="shared" si="16"/>
        <v>201</v>
      </c>
      <c r="F38" s="45">
        <f t="shared" ref="F38" si="17">SUM(F40:F51)</f>
        <v>312</v>
      </c>
    </row>
    <row r="39" spans="1:6" x14ac:dyDescent="0.2">
      <c r="A39" s="46" t="s">
        <v>80</v>
      </c>
      <c r="B39" s="47">
        <f t="shared" ref="B39:C39" si="18">(B38/B4)*100</f>
        <v>2.6548672566371683</v>
      </c>
      <c r="C39" s="47">
        <f t="shared" si="18"/>
        <v>13.461538461538462</v>
      </c>
      <c r="D39" s="47">
        <f t="shared" ref="D39:E39" si="19">(D38/D4)*100</f>
        <v>20.868744098205855</v>
      </c>
      <c r="E39" s="47">
        <f t="shared" si="19"/>
        <v>17.93041926851026</v>
      </c>
      <c r="F39" s="47">
        <f t="shared" ref="F39" si="20">(F38/F4)*100</f>
        <v>27.344434706397898</v>
      </c>
    </row>
    <row r="40" spans="1:6" x14ac:dyDescent="0.2">
      <c r="A40" s="53" t="s">
        <v>36</v>
      </c>
      <c r="B40" s="48">
        <v>3</v>
      </c>
      <c r="C40" s="48">
        <v>61</v>
      </c>
      <c r="D40" s="48">
        <v>68</v>
      </c>
      <c r="E40" s="12">
        <v>50</v>
      </c>
      <c r="F40" s="12">
        <v>86</v>
      </c>
    </row>
    <row r="41" spans="1:6" x14ac:dyDescent="0.2">
      <c r="A41" s="53" t="s">
        <v>37</v>
      </c>
      <c r="B41" s="48">
        <v>0</v>
      </c>
      <c r="C41" s="48">
        <v>13</v>
      </c>
      <c r="D41" s="48">
        <v>23</v>
      </c>
      <c r="E41" s="12">
        <v>17</v>
      </c>
      <c r="F41" s="12">
        <v>23</v>
      </c>
    </row>
    <row r="42" spans="1:6" x14ac:dyDescent="0.2">
      <c r="A42" s="53" t="s">
        <v>34</v>
      </c>
      <c r="B42" s="48">
        <v>0</v>
      </c>
      <c r="C42" s="48">
        <v>13</v>
      </c>
      <c r="D42" s="48">
        <v>11</v>
      </c>
      <c r="E42" s="12">
        <v>8</v>
      </c>
      <c r="F42" s="12">
        <v>25</v>
      </c>
    </row>
    <row r="43" spans="1:6" x14ac:dyDescent="0.2">
      <c r="A43" s="53" t="s">
        <v>38</v>
      </c>
      <c r="B43" s="48">
        <v>0</v>
      </c>
      <c r="C43" s="48">
        <v>0</v>
      </c>
      <c r="D43" s="48"/>
      <c r="F43" s="12">
        <v>0</v>
      </c>
    </row>
    <row r="44" spans="1:6" x14ac:dyDescent="0.2">
      <c r="A44" s="53" t="s">
        <v>41</v>
      </c>
      <c r="B44" s="48">
        <v>0</v>
      </c>
      <c r="C44" s="48">
        <v>36</v>
      </c>
      <c r="D44" s="48">
        <v>36</v>
      </c>
      <c r="E44" s="12">
        <v>38</v>
      </c>
      <c r="F44" s="12">
        <v>50</v>
      </c>
    </row>
    <row r="45" spans="1:6" x14ac:dyDescent="0.2">
      <c r="A45" s="53" t="s">
        <v>42</v>
      </c>
      <c r="B45" s="48">
        <v>14</v>
      </c>
      <c r="C45" s="48">
        <v>38</v>
      </c>
      <c r="D45" s="48">
        <v>30</v>
      </c>
      <c r="E45" s="12">
        <v>50</v>
      </c>
      <c r="F45" s="12">
        <v>29</v>
      </c>
    </row>
    <row r="46" spans="1:6" x14ac:dyDescent="0.2">
      <c r="A46" s="53" t="s">
        <v>43</v>
      </c>
      <c r="B46" s="48">
        <v>0</v>
      </c>
      <c r="C46" s="48">
        <v>28</v>
      </c>
      <c r="D46" s="48">
        <v>50</v>
      </c>
      <c r="E46" s="12">
        <v>7</v>
      </c>
      <c r="F46" s="12">
        <v>9</v>
      </c>
    </row>
    <row r="47" spans="1:6" x14ac:dyDescent="0.2">
      <c r="A47" s="53" t="s">
        <v>46</v>
      </c>
      <c r="B47" s="48">
        <v>0</v>
      </c>
      <c r="C47" s="48">
        <v>0</v>
      </c>
      <c r="D47" s="48"/>
      <c r="F47" s="12">
        <v>48</v>
      </c>
    </row>
    <row r="48" spans="1:6" x14ac:dyDescent="0.2">
      <c r="A48" s="53" t="s">
        <v>45</v>
      </c>
      <c r="B48" s="48">
        <v>0</v>
      </c>
      <c r="C48" s="48">
        <v>0</v>
      </c>
      <c r="D48" s="48"/>
    </row>
    <row r="49" spans="1:6" x14ac:dyDescent="0.2">
      <c r="A49" s="53" t="s">
        <v>52</v>
      </c>
      <c r="B49" s="48">
        <v>0</v>
      </c>
      <c r="C49" s="48">
        <v>0</v>
      </c>
      <c r="D49" s="48">
        <v>3</v>
      </c>
      <c r="E49" s="12">
        <v>31</v>
      </c>
      <c r="F49" s="12">
        <v>42</v>
      </c>
    </row>
    <row r="50" spans="1:6" x14ac:dyDescent="0.2">
      <c r="A50" s="53" t="s">
        <v>56</v>
      </c>
      <c r="B50" s="48">
        <v>0</v>
      </c>
      <c r="C50" s="48">
        <v>0</v>
      </c>
      <c r="D50" s="48"/>
      <c r="E50" s="12">
        <v>0</v>
      </c>
      <c r="F50" s="12">
        <v>0</v>
      </c>
    </row>
    <row r="51" spans="1:6" x14ac:dyDescent="0.2">
      <c r="A51" s="54" t="s">
        <v>59</v>
      </c>
      <c r="B51" s="50">
        <v>4</v>
      </c>
      <c r="C51" s="50">
        <v>0</v>
      </c>
      <c r="D51" s="50"/>
      <c r="E51" s="127"/>
    </row>
    <row r="52" spans="1:6" x14ac:dyDescent="0.2">
      <c r="A52" s="51" t="s">
        <v>76</v>
      </c>
      <c r="B52" s="45">
        <f t="shared" ref="B52:C52" si="21">SUM(B54:B62)</f>
        <v>550</v>
      </c>
      <c r="C52" s="45">
        <f t="shared" si="21"/>
        <v>682</v>
      </c>
      <c r="D52" s="45">
        <f t="shared" ref="D52:E52" si="22">SUM(D54:D62)</f>
        <v>410</v>
      </c>
      <c r="E52" s="45">
        <f t="shared" si="22"/>
        <v>413</v>
      </c>
      <c r="F52" s="45">
        <f t="shared" ref="F52" si="23">SUM(F54:F62)</f>
        <v>345</v>
      </c>
    </row>
    <row r="53" spans="1:6" x14ac:dyDescent="0.2">
      <c r="A53" s="46" t="s">
        <v>80</v>
      </c>
      <c r="B53" s="47">
        <f t="shared" ref="B53:C53" si="24">(B52/B4)*100</f>
        <v>69.532237673830593</v>
      </c>
      <c r="C53" s="47">
        <f t="shared" si="24"/>
        <v>48.575498575498578</v>
      </c>
      <c r="D53" s="47">
        <f t="shared" ref="D53:E53" si="25">(D52/D4)*100</f>
        <v>38.715769593956558</v>
      </c>
      <c r="E53" s="47">
        <f t="shared" si="25"/>
        <v>36.84210526315789</v>
      </c>
      <c r="F53" s="47">
        <f t="shared" ref="F53" si="26">(F52/F4)*100</f>
        <v>30.236634531113062</v>
      </c>
    </row>
    <row r="54" spans="1:6" x14ac:dyDescent="0.2">
      <c r="A54" s="53" t="s">
        <v>31</v>
      </c>
      <c r="B54" s="48">
        <v>0</v>
      </c>
      <c r="C54" s="48">
        <v>0</v>
      </c>
      <c r="D54" s="48">
        <v>10</v>
      </c>
    </row>
    <row r="55" spans="1:6" x14ac:dyDescent="0.2">
      <c r="A55" s="53" t="s">
        <v>40</v>
      </c>
      <c r="B55" s="48">
        <v>0</v>
      </c>
      <c r="C55" s="48">
        <v>9</v>
      </c>
      <c r="D55" s="48"/>
      <c r="E55" s="12">
        <v>0</v>
      </c>
    </row>
    <row r="56" spans="1:6" x14ac:dyDescent="0.2">
      <c r="A56" s="53" t="s">
        <v>39</v>
      </c>
      <c r="B56" s="48">
        <v>63</v>
      </c>
      <c r="C56" s="48">
        <v>183</v>
      </c>
      <c r="D56" s="48">
        <v>178</v>
      </c>
      <c r="E56" s="12">
        <v>221</v>
      </c>
      <c r="F56" s="12">
        <v>212</v>
      </c>
    </row>
    <row r="57" spans="1:6" x14ac:dyDescent="0.2">
      <c r="A57" s="53" t="s">
        <v>47</v>
      </c>
      <c r="B57" s="48">
        <v>0</v>
      </c>
      <c r="C57" s="48">
        <v>10</v>
      </c>
      <c r="D57" s="48">
        <v>10</v>
      </c>
      <c r="E57" s="12">
        <v>19</v>
      </c>
      <c r="F57" s="12">
        <v>6</v>
      </c>
    </row>
    <row r="58" spans="1:6" x14ac:dyDescent="0.2">
      <c r="A58" s="53" t="s">
        <v>48</v>
      </c>
      <c r="B58" s="48">
        <v>0</v>
      </c>
      <c r="C58" s="48">
        <v>0</v>
      </c>
      <c r="D58" s="48"/>
    </row>
    <row r="59" spans="1:6" x14ac:dyDescent="0.2">
      <c r="A59" s="53" t="s">
        <v>51</v>
      </c>
      <c r="B59" s="48">
        <v>4</v>
      </c>
      <c r="C59" s="48">
        <v>58</v>
      </c>
      <c r="D59" s="48">
        <v>91</v>
      </c>
      <c r="E59" s="12">
        <v>81</v>
      </c>
      <c r="F59" s="12">
        <v>78</v>
      </c>
    </row>
    <row r="60" spans="1:6" x14ac:dyDescent="0.2">
      <c r="A60" s="53" t="s">
        <v>54</v>
      </c>
      <c r="B60" s="48">
        <v>483</v>
      </c>
      <c r="C60" s="48">
        <v>393</v>
      </c>
      <c r="D60" s="48">
        <v>101</v>
      </c>
      <c r="E60" s="12">
        <v>92</v>
      </c>
      <c r="F60" s="12">
        <v>49</v>
      </c>
    </row>
    <row r="61" spans="1:6" x14ac:dyDescent="0.2">
      <c r="A61" s="53" t="s">
        <v>55</v>
      </c>
      <c r="B61" s="48">
        <v>0</v>
      </c>
      <c r="C61" s="48">
        <v>27</v>
      </c>
      <c r="D61" s="48">
        <v>20</v>
      </c>
      <c r="E61" s="12">
        <v>0</v>
      </c>
    </row>
    <row r="62" spans="1:6" x14ac:dyDescent="0.2">
      <c r="A62" s="54" t="s">
        <v>58</v>
      </c>
      <c r="B62" s="50">
        <v>0</v>
      </c>
      <c r="C62" s="50">
        <v>2</v>
      </c>
      <c r="D62" s="50"/>
      <c r="E62" s="127"/>
    </row>
    <row r="63" spans="1:6" x14ac:dyDescent="0.2">
      <c r="A63" s="55" t="s">
        <v>32</v>
      </c>
      <c r="B63" s="56">
        <v>0</v>
      </c>
      <c r="C63" s="56">
        <v>14</v>
      </c>
      <c r="D63" s="56">
        <v>15</v>
      </c>
      <c r="E63" s="128">
        <v>8</v>
      </c>
      <c r="F63" s="128">
        <v>14</v>
      </c>
    </row>
    <row r="64" spans="1:6" x14ac:dyDescent="0.2">
      <c r="A64" s="12"/>
      <c r="B64" s="12"/>
      <c r="C64" s="12"/>
      <c r="D64" s="12"/>
    </row>
    <row r="65" spans="2:6" s="3" customFormat="1" x14ac:dyDescent="0.2">
      <c r="B65" s="41" t="s">
        <v>22</v>
      </c>
      <c r="C65" s="41"/>
      <c r="D65" s="41"/>
      <c r="E65" s="41" t="s">
        <v>22</v>
      </c>
      <c r="F65" s="41"/>
    </row>
    <row r="66" spans="2:6" s="3" customFormat="1" x14ac:dyDescent="0.2">
      <c r="B66" s="59" t="s">
        <v>62</v>
      </c>
      <c r="C66" s="59"/>
      <c r="D66" s="59"/>
      <c r="E66" s="59" t="s">
        <v>62</v>
      </c>
      <c r="F66" s="59"/>
    </row>
    <row r="67" spans="2:6" s="3" customFormat="1" x14ac:dyDescent="0.2">
      <c r="B67" s="59" t="s">
        <v>63</v>
      </c>
      <c r="C67" s="59"/>
      <c r="D67" s="59"/>
      <c r="E67" s="59" t="s">
        <v>63</v>
      </c>
      <c r="F67" s="59"/>
    </row>
    <row r="68" spans="2:6" s="3" customFormat="1" x14ac:dyDescent="0.2">
      <c r="B68" s="59" t="s">
        <v>64</v>
      </c>
      <c r="C68" s="59"/>
      <c r="D68" s="59"/>
      <c r="E68" s="59" t="s">
        <v>64</v>
      </c>
      <c r="F68" s="59"/>
    </row>
    <row r="69" spans="2:6" s="3" customFormat="1" x14ac:dyDescent="0.2">
      <c r="B69" s="59" t="s">
        <v>17</v>
      </c>
      <c r="C69" s="59"/>
      <c r="D69" s="59"/>
      <c r="E69" s="59" t="s">
        <v>17</v>
      </c>
      <c r="F69" s="59"/>
    </row>
    <row r="70" spans="2:6" s="3" customFormat="1" x14ac:dyDescent="0.2">
      <c r="B70" s="59" t="s">
        <v>65</v>
      </c>
      <c r="C70" s="59"/>
      <c r="D70" s="59"/>
      <c r="E70" s="59" t="s">
        <v>65</v>
      </c>
      <c r="F70" s="59"/>
    </row>
    <row r="71" spans="2:6" s="3" customFormat="1" x14ac:dyDescent="0.2">
      <c r="B71" s="59" t="s">
        <v>77</v>
      </c>
      <c r="C71" s="59"/>
      <c r="D71" s="59"/>
      <c r="E71" s="59" t="s">
        <v>77</v>
      </c>
      <c r="F71" s="59"/>
    </row>
    <row r="72" spans="2:6" s="3" customFormat="1" x14ac:dyDescent="0.2">
      <c r="B72" s="59" t="s">
        <v>81</v>
      </c>
      <c r="C72" s="59"/>
      <c r="D72" s="59"/>
      <c r="E72" s="59" t="s">
        <v>81</v>
      </c>
      <c r="F72" s="59"/>
    </row>
    <row r="73" spans="2:6" s="3" customFormat="1" x14ac:dyDescent="0.2">
      <c r="B73" s="59" t="s">
        <v>82</v>
      </c>
      <c r="C73" s="59"/>
      <c r="D73" s="59"/>
      <c r="E73" s="59" t="s">
        <v>82</v>
      </c>
      <c r="F73" s="59"/>
    </row>
    <row r="74" spans="2:6" s="3" customFormat="1" x14ac:dyDescent="0.2">
      <c r="B74" s="59" t="s">
        <v>83</v>
      </c>
      <c r="C74" s="59"/>
      <c r="D74" s="59"/>
      <c r="E74" s="59" t="s">
        <v>133</v>
      </c>
      <c r="F74" s="59"/>
    </row>
    <row r="75" spans="2:6" s="3" customFormat="1" x14ac:dyDescent="0.2">
      <c r="B75" s="59" t="s">
        <v>66</v>
      </c>
      <c r="C75" s="59"/>
      <c r="D75" s="59"/>
      <c r="E75" s="59" t="s">
        <v>66</v>
      </c>
      <c r="F75" s="59"/>
    </row>
    <row r="76" spans="2:6" s="3" customFormat="1" x14ac:dyDescent="0.2"/>
    <row r="77" spans="2:6" s="3" customFormat="1" x14ac:dyDescent="0.2">
      <c r="B77" s="3" t="s">
        <v>84</v>
      </c>
    </row>
    <row r="78" spans="2:6" s="3" customFormat="1" x14ac:dyDescent="0.2">
      <c r="B78" s="3" t="s">
        <v>85</v>
      </c>
    </row>
    <row r="79" spans="2:6" s="3" customFormat="1" x14ac:dyDescent="0.2">
      <c r="B79" s="3" t="s">
        <v>86</v>
      </c>
    </row>
    <row r="80" spans="2:6" s="3" customFormat="1" x14ac:dyDescent="0.2">
      <c r="B80" s="3" t="s">
        <v>92</v>
      </c>
    </row>
    <row r="81" spans="1:4" s="3" customFormat="1" x14ac:dyDescent="0.2">
      <c r="B81" s="3" t="s">
        <v>93</v>
      </c>
    </row>
    <row r="82" spans="1:4" s="3" customFormat="1" x14ac:dyDescent="0.2">
      <c r="B82" s="3" t="s">
        <v>94</v>
      </c>
    </row>
    <row r="83" spans="1:4" s="3" customFormat="1" x14ac:dyDescent="0.2">
      <c r="B83" s="3" t="s">
        <v>115</v>
      </c>
    </row>
    <row r="84" spans="1:4" s="3" customFormat="1" x14ac:dyDescent="0.2">
      <c r="B84" s="3" t="s">
        <v>95</v>
      </c>
    </row>
    <row r="85" spans="1:4" s="3" customFormat="1" x14ac:dyDescent="0.2">
      <c r="A85" s="1"/>
      <c r="B85" s="3" t="s">
        <v>96</v>
      </c>
    </row>
    <row r="86" spans="1:4" s="3" customFormat="1" x14ac:dyDescent="0.2">
      <c r="A86" s="1"/>
      <c r="B86" s="3" t="s">
        <v>97</v>
      </c>
    </row>
    <row r="87" spans="1:4" s="3" customFormat="1" x14ac:dyDescent="0.2">
      <c r="A87" s="1"/>
      <c r="B87" s="3" t="s">
        <v>98</v>
      </c>
    </row>
    <row r="88" spans="1:4" s="3" customFormat="1" x14ac:dyDescent="0.2">
      <c r="A88" s="1"/>
      <c r="B88" s="3" t="s">
        <v>99</v>
      </c>
    </row>
    <row r="89" spans="1:4" s="3" customFormat="1" x14ac:dyDescent="0.2">
      <c r="A89" s="1"/>
      <c r="B89" s="3" t="s">
        <v>87</v>
      </c>
    </row>
    <row r="90" spans="1:4" s="3" customFormat="1" x14ac:dyDescent="0.2">
      <c r="A90" s="1"/>
      <c r="B90" s="3" t="s">
        <v>88</v>
      </c>
    </row>
    <row r="91" spans="1:4" s="3" customFormat="1" x14ac:dyDescent="0.2">
      <c r="A91" s="1"/>
      <c r="B91" s="3" t="s">
        <v>89</v>
      </c>
    </row>
    <row r="92" spans="1:4" s="3" customFormat="1" x14ac:dyDescent="0.2">
      <c r="A92" s="1"/>
      <c r="B92" s="3" t="s">
        <v>90</v>
      </c>
    </row>
    <row r="93" spans="1:4" s="3" customFormat="1" x14ac:dyDescent="0.2">
      <c r="A93" s="1"/>
      <c r="B93" s="3" t="s">
        <v>91</v>
      </c>
    </row>
    <row r="94" spans="1:4" s="3" customFormat="1" x14ac:dyDescent="0.2">
      <c r="A94" s="1"/>
      <c r="B94" s="71" t="s">
        <v>100</v>
      </c>
      <c r="C94" s="71"/>
      <c r="D94" s="71"/>
    </row>
    <row r="95" spans="1:4" s="3" customFormat="1" x14ac:dyDescent="0.2">
      <c r="A95" s="1"/>
      <c r="B95" s="15"/>
      <c r="C95" s="15"/>
      <c r="D95" s="15"/>
    </row>
    <row r="96" spans="1:4" s="3" customFormat="1" x14ac:dyDescent="0.2">
      <c r="A96" s="1"/>
      <c r="B96" s="83" t="s">
        <v>119</v>
      </c>
      <c r="C96" s="83"/>
      <c r="D96" s="83"/>
    </row>
    <row r="97" spans="2:4" x14ac:dyDescent="0.2">
      <c r="B97" s="15" t="s">
        <v>116</v>
      </c>
      <c r="C97" s="15"/>
      <c r="D97" s="15"/>
    </row>
    <row r="98" spans="2:4" x14ac:dyDescent="0.2">
      <c r="B98" s="15" t="s">
        <v>117</v>
      </c>
      <c r="C98" s="15"/>
      <c r="D98" s="15"/>
    </row>
    <row r="99" spans="2:4" x14ac:dyDescent="0.2">
      <c r="B99" s="15" t="s">
        <v>118</v>
      </c>
      <c r="C99" s="15"/>
      <c r="D99" s="15"/>
    </row>
    <row r="100" spans="2:4" x14ac:dyDescent="0.2">
      <c r="B100" s="15" t="s">
        <v>111</v>
      </c>
      <c r="C100" s="15"/>
      <c r="D100" s="15"/>
    </row>
    <row r="101" spans="2:4" x14ac:dyDescent="0.2">
      <c r="B101" s="15" t="s">
        <v>112</v>
      </c>
      <c r="C101" s="15"/>
      <c r="D101" s="15"/>
    </row>
    <row r="102" spans="2:4" x14ac:dyDescent="0.2">
      <c r="B102" s="15" t="s">
        <v>113</v>
      </c>
      <c r="C102" s="15"/>
      <c r="D102" s="15"/>
    </row>
    <row r="103" spans="2:4" x14ac:dyDescent="0.2">
      <c r="B103" s="15" t="s">
        <v>114</v>
      </c>
      <c r="C103" s="15"/>
      <c r="D103" s="15"/>
    </row>
  </sheetData>
  <phoneticPr fontId="0" type="noConversion"/>
  <hyperlinks>
    <hyperlink ref="B75" r:id="rId1" display="www.nces.ed.gov"/>
    <hyperlink ref="E75" r:id="rId2" display="www.nces.ed.gov"/>
  </hyperlinks>
  <pageMargins left="0.75" right="0.75" top="1" bottom="1" header="0.5" footer="0.5"/>
  <pageSetup orientation="portrait" horizontalDpi="1200" verticalDpi="1200" r:id="rId3"/>
  <headerFooter alignWithMargins="0"/>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K103"/>
  <sheetViews>
    <sheetView topLeftCell="G1" zoomScale="80" zoomScaleNormal="80" workbookViewId="0">
      <selection activeCell="K54" sqref="K54:K63"/>
    </sheetView>
  </sheetViews>
  <sheetFormatPr defaultRowHeight="12.75" x14ac:dyDescent="0.2"/>
  <cols>
    <col min="1" max="1" width="21.140625" style="3" customWidth="1"/>
    <col min="2" max="9" width="20" style="3" customWidth="1"/>
    <col min="10" max="10" width="18.85546875" style="3" bestFit="1" customWidth="1"/>
    <col min="11" max="11" width="18.85546875" style="3" customWidth="1"/>
    <col min="12" max="16384" width="9.140625" style="3"/>
  </cols>
  <sheetData>
    <row r="1" spans="1:11" s="15" customFormat="1" x14ac:dyDescent="0.2">
      <c r="A1" s="69" t="s">
        <v>107</v>
      </c>
    </row>
    <row r="2" spans="1:11" x14ac:dyDescent="0.2">
      <c r="A2" s="1"/>
      <c r="B2" s="147" t="s">
        <v>106</v>
      </c>
      <c r="C2" s="130" t="s">
        <v>106</v>
      </c>
      <c r="D2" s="130" t="s">
        <v>106</v>
      </c>
      <c r="E2" s="130" t="s">
        <v>106</v>
      </c>
      <c r="F2" s="130" t="s">
        <v>106</v>
      </c>
      <c r="G2" s="81" t="s">
        <v>105</v>
      </c>
      <c r="H2" s="135" t="s">
        <v>105</v>
      </c>
      <c r="I2" s="135" t="s">
        <v>105</v>
      </c>
      <c r="J2" s="135" t="s">
        <v>105</v>
      </c>
      <c r="K2" s="135" t="s">
        <v>105</v>
      </c>
    </row>
    <row r="3" spans="1:11" s="6" customFormat="1" x14ac:dyDescent="0.2">
      <c r="A3" s="60"/>
      <c r="B3" s="80" t="s">
        <v>71</v>
      </c>
      <c r="C3" s="131" t="s">
        <v>125</v>
      </c>
      <c r="D3" s="151" t="s">
        <v>127</v>
      </c>
      <c r="E3" s="157" t="s">
        <v>131</v>
      </c>
      <c r="F3" s="157" t="s">
        <v>136</v>
      </c>
      <c r="G3" s="80" t="s">
        <v>71</v>
      </c>
      <c r="H3" s="131" t="s">
        <v>125</v>
      </c>
      <c r="I3" s="151" t="s">
        <v>127</v>
      </c>
      <c r="J3" s="156" t="s">
        <v>131</v>
      </c>
      <c r="K3" s="156" t="s">
        <v>136</v>
      </c>
    </row>
    <row r="4" spans="1:11" x14ac:dyDescent="0.2">
      <c r="A4" s="42" t="s">
        <v>72</v>
      </c>
      <c r="B4" s="144">
        <f t="shared" ref="B4:C4" si="0">B5+B23+B38+B52+B63</f>
        <v>82</v>
      </c>
      <c r="C4" s="148">
        <f t="shared" si="0"/>
        <v>137</v>
      </c>
      <c r="D4" s="148">
        <f t="shared" ref="D4:E4" si="1">D5+D23+D38+D52+D63</f>
        <v>145</v>
      </c>
      <c r="E4" s="148">
        <f t="shared" si="1"/>
        <v>124</v>
      </c>
      <c r="F4" s="148">
        <f t="shared" ref="F4" si="2">F5+F23+F38+F52+F63</f>
        <v>134</v>
      </c>
      <c r="G4" s="144">
        <f t="shared" ref="G4:H4" si="3">G5+G23+G38+G52+G63</f>
        <v>29</v>
      </c>
      <c r="H4" s="43">
        <f t="shared" si="3"/>
        <v>18</v>
      </c>
      <c r="I4" s="43">
        <f t="shared" ref="I4:J4" si="4">I5+I23+I38+I52+I63</f>
        <v>33</v>
      </c>
      <c r="J4" s="43">
        <f t="shared" si="4"/>
        <v>34</v>
      </c>
      <c r="K4" s="43">
        <f t="shared" ref="K4" si="5">K5+K23+K38+K52+K63</f>
        <v>21</v>
      </c>
    </row>
    <row r="5" spans="1:11" x14ac:dyDescent="0.2">
      <c r="A5" s="44" t="s">
        <v>20</v>
      </c>
      <c r="B5" s="140">
        <f t="shared" ref="B5" si="6">SUM(B7:B22)</f>
        <v>49</v>
      </c>
      <c r="C5" s="149">
        <f>SUM(C7:C22)</f>
        <v>50</v>
      </c>
      <c r="D5" s="149">
        <f>SUM(D7:D22)</f>
        <v>62</v>
      </c>
      <c r="E5" s="149">
        <f>SUM(E7:E22)</f>
        <v>64</v>
      </c>
      <c r="F5" s="149">
        <f>SUM(F7:F22)</f>
        <v>47</v>
      </c>
      <c r="G5" s="140">
        <f t="shared" ref="G5:H5" si="7">SUM(G7:G22)</f>
        <v>29</v>
      </c>
      <c r="H5" s="45">
        <f t="shared" si="7"/>
        <v>18</v>
      </c>
      <c r="I5" s="45">
        <f t="shared" ref="I5:J5" si="8">SUM(I7:I22)</f>
        <v>33</v>
      </c>
      <c r="J5" s="45">
        <f t="shared" si="8"/>
        <v>34</v>
      </c>
      <c r="K5" s="45">
        <f t="shared" ref="K5" si="9">SUM(K7:K22)</f>
        <v>21</v>
      </c>
    </row>
    <row r="6" spans="1:11" x14ac:dyDescent="0.2">
      <c r="A6" s="46" t="s">
        <v>80</v>
      </c>
      <c r="B6" s="141">
        <f t="shared" ref="B6:C6" si="10">(B5/B4)*100</f>
        <v>59.756097560975604</v>
      </c>
      <c r="C6" s="150">
        <f t="shared" si="10"/>
        <v>36.496350364963504</v>
      </c>
      <c r="D6" s="150">
        <f t="shared" ref="D6:E6" si="11">(D5/D4)*100</f>
        <v>42.758620689655174</v>
      </c>
      <c r="E6" s="150">
        <f t="shared" si="11"/>
        <v>51.612903225806448</v>
      </c>
      <c r="F6" s="150">
        <f t="shared" ref="F6" si="12">(F5/F4)*100</f>
        <v>35.074626865671647</v>
      </c>
      <c r="G6" s="141">
        <f t="shared" ref="G6:H6" si="13">(G5/G4)*100</f>
        <v>100</v>
      </c>
      <c r="H6" s="47">
        <f t="shared" si="13"/>
        <v>100</v>
      </c>
      <c r="I6" s="47">
        <f t="shared" ref="I6:J6" si="14">(I5/I4)*100</f>
        <v>100</v>
      </c>
      <c r="J6" s="47">
        <f t="shared" si="14"/>
        <v>100</v>
      </c>
      <c r="K6" s="47">
        <f t="shared" ref="K6" si="15">(K5/K4)*100</f>
        <v>100</v>
      </c>
    </row>
    <row r="7" spans="1:11" x14ac:dyDescent="0.2">
      <c r="A7" s="44" t="s">
        <v>2</v>
      </c>
      <c r="B7" s="64">
        <v>0</v>
      </c>
      <c r="C7" s="132">
        <v>5</v>
      </c>
      <c r="D7" s="132">
        <v>1</v>
      </c>
      <c r="E7" s="132">
        <v>1</v>
      </c>
      <c r="F7" s="132">
        <v>1</v>
      </c>
      <c r="G7" s="64"/>
      <c r="H7" s="48"/>
      <c r="I7" s="48"/>
      <c r="J7" s="3">
        <v>0</v>
      </c>
      <c r="K7" s="3">
        <v>0</v>
      </c>
    </row>
    <row r="8" spans="1:11" x14ac:dyDescent="0.2">
      <c r="A8" s="44" t="s">
        <v>3</v>
      </c>
      <c r="B8" s="64">
        <v>0</v>
      </c>
      <c r="C8" s="132">
        <v>0</v>
      </c>
      <c r="D8" s="132">
        <v>0</v>
      </c>
      <c r="E8" s="132">
        <v>0</v>
      </c>
      <c r="F8" s="132">
        <v>0</v>
      </c>
      <c r="G8" s="64"/>
      <c r="H8" s="48"/>
      <c r="I8" s="48"/>
      <c r="J8" s="3">
        <v>0</v>
      </c>
      <c r="K8" s="3">
        <v>0</v>
      </c>
    </row>
    <row r="9" spans="1:11" x14ac:dyDescent="0.2">
      <c r="A9" s="44" t="s">
        <v>19</v>
      </c>
      <c r="B9" s="64">
        <v>0</v>
      </c>
      <c r="C9" s="132">
        <v>0</v>
      </c>
      <c r="D9" s="132">
        <v>0</v>
      </c>
      <c r="E9" s="132">
        <v>0</v>
      </c>
      <c r="F9" s="132">
        <v>0</v>
      </c>
      <c r="G9" s="64"/>
      <c r="H9" s="48"/>
      <c r="I9" s="48"/>
      <c r="J9" s="3">
        <v>0</v>
      </c>
      <c r="K9" s="3">
        <v>0</v>
      </c>
    </row>
    <row r="10" spans="1:11" x14ac:dyDescent="0.2">
      <c r="A10" s="44" t="s">
        <v>4</v>
      </c>
      <c r="B10" s="64">
        <v>15</v>
      </c>
      <c r="C10" s="132">
        <v>12</v>
      </c>
      <c r="D10" s="132">
        <v>11</v>
      </c>
      <c r="E10" s="132">
        <v>15</v>
      </c>
      <c r="F10" s="132">
        <v>16</v>
      </c>
      <c r="G10" s="64"/>
      <c r="H10" s="48">
        <v>1</v>
      </c>
      <c r="I10" s="48">
        <v>1</v>
      </c>
      <c r="J10" s="3">
        <v>1</v>
      </c>
      <c r="K10" s="3">
        <v>0</v>
      </c>
    </row>
    <row r="11" spans="1:11" x14ac:dyDescent="0.2">
      <c r="A11" s="44" t="s">
        <v>5</v>
      </c>
      <c r="B11" s="64">
        <v>27</v>
      </c>
      <c r="C11" s="132">
        <v>0</v>
      </c>
      <c r="D11" s="132">
        <v>6</v>
      </c>
      <c r="E11" s="132">
        <v>11</v>
      </c>
      <c r="F11" s="132">
        <v>7</v>
      </c>
      <c r="G11" s="64">
        <v>24</v>
      </c>
      <c r="H11" s="48"/>
      <c r="I11" s="48">
        <v>6</v>
      </c>
      <c r="J11" s="3">
        <v>7</v>
      </c>
      <c r="K11" s="3">
        <v>7</v>
      </c>
    </row>
    <row r="12" spans="1:11" x14ac:dyDescent="0.2">
      <c r="A12" s="44" t="s">
        <v>6</v>
      </c>
      <c r="B12" s="64">
        <v>0</v>
      </c>
      <c r="C12" s="132">
        <v>0</v>
      </c>
      <c r="D12" s="132">
        <v>0</v>
      </c>
      <c r="E12" s="132">
        <v>0</v>
      </c>
      <c r="F12" s="132">
        <v>3</v>
      </c>
      <c r="G12" s="64"/>
      <c r="H12" s="48"/>
      <c r="I12" s="48"/>
      <c r="J12" s="3">
        <v>0</v>
      </c>
      <c r="K12" s="3">
        <v>0</v>
      </c>
    </row>
    <row r="13" spans="1:11" x14ac:dyDescent="0.2">
      <c r="A13" s="44" t="s">
        <v>7</v>
      </c>
      <c r="B13" s="64">
        <v>0</v>
      </c>
      <c r="C13" s="132">
        <v>0</v>
      </c>
      <c r="D13" s="132">
        <v>0</v>
      </c>
      <c r="E13" s="132">
        <v>0</v>
      </c>
      <c r="F13" s="132">
        <v>0</v>
      </c>
      <c r="G13" s="64"/>
      <c r="H13" s="48"/>
      <c r="I13" s="48"/>
      <c r="J13" s="3">
        <v>0</v>
      </c>
      <c r="K13" s="3">
        <v>0</v>
      </c>
    </row>
    <row r="14" spans="1:11" x14ac:dyDescent="0.2">
      <c r="A14" s="44" t="s">
        <v>8</v>
      </c>
      <c r="B14" s="64">
        <v>2</v>
      </c>
      <c r="C14" s="132">
        <v>0</v>
      </c>
      <c r="D14" s="132">
        <v>1</v>
      </c>
      <c r="E14" s="132">
        <v>2</v>
      </c>
      <c r="F14" s="132">
        <v>1</v>
      </c>
      <c r="G14" s="64"/>
      <c r="H14" s="48"/>
      <c r="I14" s="48">
        <v>1</v>
      </c>
      <c r="J14" s="3">
        <v>2</v>
      </c>
      <c r="K14" s="3">
        <v>1</v>
      </c>
    </row>
    <row r="15" spans="1:11" x14ac:dyDescent="0.2">
      <c r="A15" s="44" t="s">
        <v>9</v>
      </c>
      <c r="B15" s="64">
        <v>0</v>
      </c>
      <c r="C15" s="132">
        <v>0</v>
      </c>
      <c r="D15" s="132">
        <v>0</v>
      </c>
      <c r="E15" s="132">
        <v>0</v>
      </c>
      <c r="F15" s="132">
        <v>0</v>
      </c>
      <c r="G15" s="64"/>
      <c r="H15" s="48"/>
      <c r="I15" s="48"/>
      <c r="J15" s="3">
        <v>0</v>
      </c>
      <c r="K15" s="3">
        <v>0</v>
      </c>
    </row>
    <row r="16" spans="1:11" x14ac:dyDescent="0.2">
      <c r="A16" s="44" t="s">
        <v>10</v>
      </c>
      <c r="B16" s="64">
        <v>5</v>
      </c>
      <c r="C16" s="132">
        <v>14</v>
      </c>
      <c r="D16" s="132">
        <v>17</v>
      </c>
      <c r="E16" s="132">
        <v>7</v>
      </c>
      <c r="F16" s="132">
        <v>6</v>
      </c>
      <c r="G16" s="64">
        <v>5</v>
      </c>
      <c r="H16" s="48">
        <v>3</v>
      </c>
      <c r="I16" s="48">
        <v>9</v>
      </c>
      <c r="J16" s="3">
        <v>4</v>
      </c>
      <c r="K16" s="3">
        <v>6</v>
      </c>
    </row>
    <row r="17" spans="1:11" x14ac:dyDescent="0.2">
      <c r="A17" s="44" t="s">
        <v>11</v>
      </c>
      <c r="B17" s="64">
        <v>0</v>
      </c>
      <c r="C17" s="132">
        <v>0</v>
      </c>
      <c r="D17" s="132">
        <v>0</v>
      </c>
      <c r="E17" s="132">
        <v>0</v>
      </c>
      <c r="F17" s="132">
        <v>0</v>
      </c>
      <c r="G17" s="64"/>
      <c r="H17" s="48"/>
      <c r="I17" s="48"/>
      <c r="J17" s="3">
        <v>0</v>
      </c>
      <c r="K17" s="3">
        <v>0</v>
      </c>
    </row>
    <row r="18" spans="1:11" x14ac:dyDescent="0.2">
      <c r="A18" s="44" t="s">
        <v>12</v>
      </c>
      <c r="B18" s="64">
        <v>0</v>
      </c>
      <c r="C18" s="132">
        <v>0</v>
      </c>
      <c r="D18" s="132">
        <v>0</v>
      </c>
      <c r="E18" s="132">
        <v>0</v>
      </c>
      <c r="F18" s="132">
        <v>0</v>
      </c>
      <c r="G18" s="64"/>
      <c r="H18" s="48"/>
      <c r="I18" s="48"/>
      <c r="J18" s="3">
        <v>0</v>
      </c>
      <c r="K18" s="3">
        <v>0</v>
      </c>
    </row>
    <row r="19" spans="1:11" x14ac:dyDescent="0.2">
      <c r="A19" s="44" t="s">
        <v>13</v>
      </c>
      <c r="B19" s="64">
        <v>0</v>
      </c>
      <c r="C19" s="132">
        <v>6</v>
      </c>
      <c r="D19" s="132">
        <v>11</v>
      </c>
      <c r="E19" s="132">
        <v>4</v>
      </c>
      <c r="F19" s="132">
        <v>2</v>
      </c>
      <c r="G19" s="64"/>
      <c r="H19" s="48">
        <v>5</v>
      </c>
      <c r="I19" s="48">
        <v>10</v>
      </c>
      <c r="J19" s="3">
        <v>2</v>
      </c>
      <c r="K19" s="3">
        <v>1</v>
      </c>
    </row>
    <row r="20" spans="1:11" x14ac:dyDescent="0.2">
      <c r="A20" s="44" t="s">
        <v>14</v>
      </c>
      <c r="B20" s="64">
        <v>0</v>
      </c>
      <c r="C20" s="132">
        <v>1</v>
      </c>
      <c r="D20" s="132">
        <v>6</v>
      </c>
      <c r="E20" s="132">
        <v>0</v>
      </c>
      <c r="F20" s="132">
        <v>1</v>
      </c>
      <c r="G20" s="64"/>
      <c r="H20" s="48"/>
      <c r="I20" s="48"/>
      <c r="J20" s="3">
        <v>0</v>
      </c>
      <c r="K20" s="3">
        <v>0</v>
      </c>
    </row>
    <row r="21" spans="1:11" x14ac:dyDescent="0.2">
      <c r="A21" s="44" t="s">
        <v>15</v>
      </c>
      <c r="B21" s="64">
        <v>0</v>
      </c>
      <c r="C21" s="132">
        <v>12</v>
      </c>
      <c r="D21" s="132">
        <v>9</v>
      </c>
      <c r="E21" s="132">
        <v>24</v>
      </c>
      <c r="F21" s="132">
        <v>10</v>
      </c>
      <c r="G21" s="64"/>
      <c r="H21" s="48">
        <v>9</v>
      </c>
      <c r="I21" s="48">
        <v>6</v>
      </c>
      <c r="J21" s="3">
        <v>18</v>
      </c>
      <c r="K21" s="3">
        <v>6</v>
      </c>
    </row>
    <row r="22" spans="1:11" x14ac:dyDescent="0.2">
      <c r="A22" s="49" t="s">
        <v>16</v>
      </c>
      <c r="B22" s="65">
        <v>0</v>
      </c>
      <c r="C22" s="132">
        <v>0</v>
      </c>
      <c r="D22" s="132">
        <v>0</v>
      </c>
      <c r="E22" s="132">
        <v>0</v>
      </c>
      <c r="F22" s="132">
        <v>0</v>
      </c>
      <c r="G22" s="65"/>
      <c r="H22" s="50"/>
      <c r="I22" s="50"/>
      <c r="J22" s="155">
        <v>0</v>
      </c>
      <c r="K22" s="3">
        <v>0</v>
      </c>
    </row>
    <row r="23" spans="1:11" x14ac:dyDescent="0.2">
      <c r="A23" s="51" t="s">
        <v>74</v>
      </c>
      <c r="B23" s="142">
        <f t="shared" ref="B23:G23" si="16">SUM(B25:B37)</f>
        <v>5</v>
      </c>
      <c r="C23" s="52">
        <f t="shared" ref="C23:E23" si="17">SUM(C25:C37)</f>
        <v>13</v>
      </c>
      <c r="D23" s="52">
        <f t="shared" si="17"/>
        <v>8</v>
      </c>
      <c r="E23" s="52">
        <f t="shared" si="17"/>
        <v>6</v>
      </c>
      <c r="F23" s="52">
        <f t="shared" ref="F23" si="18">SUM(F25:F37)</f>
        <v>31</v>
      </c>
      <c r="G23" s="142">
        <f t="shared" si="16"/>
        <v>0</v>
      </c>
      <c r="H23" s="52">
        <f t="shared" ref="H23:J23" si="19">SUM(H25:H37)</f>
        <v>0</v>
      </c>
      <c r="I23" s="52">
        <f t="shared" si="19"/>
        <v>0</v>
      </c>
      <c r="J23" s="52">
        <f t="shared" si="19"/>
        <v>0</v>
      </c>
      <c r="K23" s="52">
        <f t="shared" ref="K23" si="20">SUM(K25:K37)</f>
        <v>0</v>
      </c>
    </row>
    <row r="24" spans="1:11" x14ac:dyDescent="0.2">
      <c r="A24" s="46" t="s">
        <v>80</v>
      </c>
      <c r="B24" s="141">
        <f t="shared" ref="B24:G24" si="21">(B23/B4)*100</f>
        <v>6.0975609756097562</v>
      </c>
      <c r="C24" s="47">
        <f t="shared" ref="C24:E24" si="22">(C23/C4)*100</f>
        <v>9.4890510948905096</v>
      </c>
      <c r="D24" s="47">
        <f t="shared" si="22"/>
        <v>5.5172413793103452</v>
      </c>
      <c r="E24" s="47">
        <f t="shared" si="22"/>
        <v>4.838709677419355</v>
      </c>
      <c r="F24" s="47">
        <f t="shared" ref="F24" si="23">(F23/F4)*100</f>
        <v>23.134328358208954</v>
      </c>
      <c r="G24" s="141">
        <f t="shared" si="21"/>
        <v>0</v>
      </c>
      <c r="H24" s="47">
        <f t="shared" ref="H24:J24" si="24">(H23/H4)*100</f>
        <v>0</v>
      </c>
      <c r="I24" s="47">
        <f t="shared" si="24"/>
        <v>0</v>
      </c>
      <c r="J24" s="47">
        <f t="shared" si="24"/>
        <v>0</v>
      </c>
      <c r="K24" s="47">
        <f t="shared" ref="K24" si="25">(K23/K4)*100</f>
        <v>0</v>
      </c>
    </row>
    <row r="25" spans="1:11" x14ac:dyDescent="0.2">
      <c r="A25" s="53" t="s">
        <v>27</v>
      </c>
      <c r="B25" s="64">
        <v>0</v>
      </c>
      <c r="C25" s="132">
        <v>0</v>
      </c>
      <c r="D25" s="132">
        <v>0</v>
      </c>
      <c r="E25" s="132">
        <v>0</v>
      </c>
      <c r="F25" s="132">
        <v>0</v>
      </c>
      <c r="G25" s="64"/>
      <c r="H25" s="48"/>
      <c r="I25" s="48"/>
      <c r="J25" s="3">
        <v>0</v>
      </c>
      <c r="K25" s="3">
        <v>0</v>
      </c>
    </row>
    <row r="26" spans="1:11" x14ac:dyDescent="0.2">
      <c r="A26" s="53" t="s">
        <v>28</v>
      </c>
      <c r="B26" s="64">
        <v>0</v>
      </c>
      <c r="C26" s="132">
        <v>0</v>
      </c>
      <c r="D26" s="132">
        <v>0</v>
      </c>
      <c r="E26" s="132">
        <v>0</v>
      </c>
      <c r="F26" s="132">
        <v>0</v>
      </c>
      <c r="G26" s="64"/>
      <c r="H26" s="48"/>
      <c r="I26" s="48"/>
      <c r="J26" s="3">
        <v>0</v>
      </c>
      <c r="K26" s="3">
        <v>0</v>
      </c>
    </row>
    <row r="27" spans="1:11" x14ac:dyDescent="0.2">
      <c r="A27" s="53" t="s">
        <v>29</v>
      </c>
      <c r="B27" s="64">
        <v>4</v>
      </c>
      <c r="C27" s="132">
        <v>4</v>
      </c>
      <c r="D27" s="132">
        <v>4</v>
      </c>
      <c r="E27" s="132">
        <v>3</v>
      </c>
      <c r="F27" s="132">
        <v>14</v>
      </c>
      <c r="G27" s="64"/>
      <c r="H27" s="48"/>
      <c r="I27" s="48"/>
      <c r="J27" s="3">
        <v>0</v>
      </c>
      <c r="K27" s="3">
        <v>0</v>
      </c>
    </row>
    <row r="28" spans="1:11" x14ac:dyDescent="0.2">
      <c r="A28" s="53" t="s">
        <v>30</v>
      </c>
      <c r="B28" s="64">
        <v>0</v>
      </c>
      <c r="C28" s="132">
        <v>9</v>
      </c>
      <c r="D28" s="132">
        <v>4</v>
      </c>
      <c r="E28" s="132">
        <v>3</v>
      </c>
      <c r="F28" s="132">
        <v>9</v>
      </c>
      <c r="G28" s="64"/>
      <c r="H28" s="48"/>
      <c r="I28" s="48"/>
      <c r="J28" s="3">
        <v>0</v>
      </c>
      <c r="K28" s="3">
        <v>0</v>
      </c>
    </row>
    <row r="29" spans="1:11" x14ac:dyDescent="0.2">
      <c r="A29" s="53" t="s">
        <v>33</v>
      </c>
      <c r="B29" s="64">
        <v>0</v>
      </c>
      <c r="C29" s="132">
        <v>0</v>
      </c>
      <c r="D29" s="132">
        <v>0</v>
      </c>
      <c r="E29" s="132">
        <v>0</v>
      </c>
      <c r="F29" s="132">
        <v>0</v>
      </c>
      <c r="G29" s="64"/>
      <c r="H29" s="48"/>
      <c r="I29" s="48"/>
      <c r="J29" s="3">
        <v>0</v>
      </c>
      <c r="K29" s="3">
        <v>0</v>
      </c>
    </row>
    <row r="30" spans="1:11" x14ac:dyDescent="0.2">
      <c r="A30" s="53" t="s">
        <v>35</v>
      </c>
      <c r="B30" s="64">
        <v>0</v>
      </c>
      <c r="C30" s="132">
        <v>0</v>
      </c>
      <c r="D30" s="132">
        <v>0</v>
      </c>
      <c r="E30" s="132">
        <v>0</v>
      </c>
      <c r="F30" s="132">
        <v>0</v>
      </c>
      <c r="G30" s="64"/>
      <c r="H30" s="48"/>
      <c r="I30" s="48"/>
      <c r="J30" s="3">
        <v>0</v>
      </c>
      <c r="K30" s="3">
        <v>0</v>
      </c>
    </row>
    <row r="31" spans="1:11" x14ac:dyDescent="0.2">
      <c r="A31" s="53" t="s">
        <v>44</v>
      </c>
      <c r="B31" s="64">
        <v>0</v>
      </c>
      <c r="C31" s="132">
        <v>0</v>
      </c>
      <c r="D31" s="132">
        <v>0</v>
      </c>
      <c r="E31" s="132">
        <v>0</v>
      </c>
      <c r="F31" s="132">
        <v>0</v>
      </c>
      <c r="G31" s="64"/>
      <c r="H31" s="48"/>
      <c r="I31" s="48"/>
      <c r="J31" s="3">
        <v>0</v>
      </c>
      <c r="K31" s="3">
        <v>0</v>
      </c>
    </row>
    <row r="32" spans="1:11" x14ac:dyDescent="0.2">
      <c r="A32" s="53" t="s">
        <v>50</v>
      </c>
      <c r="B32" s="64">
        <v>0</v>
      </c>
      <c r="C32" s="132">
        <v>0</v>
      </c>
      <c r="D32" s="132">
        <v>0</v>
      </c>
      <c r="E32" s="132">
        <v>0</v>
      </c>
      <c r="F32" s="132">
        <v>0</v>
      </c>
      <c r="G32" s="64"/>
      <c r="H32" s="48"/>
      <c r="I32" s="48"/>
      <c r="J32" s="3">
        <v>0</v>
      </c>
      <c r="K32" s="3">
        <v>0</v>
      </c>
    </row>
    <row r="33" spans="1:11" x14ac:dyDescent="0.2">
      <c r="A33" s="53" t="s">
        <v>49</v>
      </c>
      <c r="B33" s="64">
        <v>0</v>
      </c>
      <c r="C33" s="132">
        <v>0</v>
      </c>
      <c r="D33" s="132">
        <v>0</v>
      </c>
      <c r="E33" s="132">
        <v>0</v>
      </c>
      <c r="F33" s="132">
        <v>0</v>
      </c>
      <c r="G33" s="64"/>
      <c r="H33" s="48"/>
      <c r="I33" s="48"/>
      <c r="J33" s="3">
        <v>0</v>
      </c>
      <c r="K33" s="3">
        <v>0</v>
      </c>
    </row>
    <row r="34" spans="1:11" x14ac:dyDescent="0.2">
      <c r="A34" s="53" t="s">
        <v>53</v>
      </c>
      <c r="B34" s="64">
        <v>0</v>
      </c>
      <c r="C34" s="132">
        <v>0</v>
      </c>
      <c r="D34" s="132">
        <v>0</v>
      </c>
      <c r="E34" s="132">
        <v>0</v>
      </c>
      <c r="F34" s="132">
        <v>0</v>
      </c>
      <c r="G34" s="64"/>
      <c r="H34" s="48"/>
      <c r="I34" s="48"/>
      <c r="J34" s="3">
        <v>0</v>
      </c>
      <c r="K34" s="3">
        <v>0</v>
      </c>
    </row>
    <row r="35" spans="1:11" x14ac:dyDescent="0.2">
      <c r="A35" s="53" t="s">
        <v>57</v>
      </c>
      <c r="B35" s="64">
        <v>0</v>
      </c>
      <c r="C35" s="132">
        <v>0</v>
      </c>
      <c r="D35" s="132">
        <v>0</v>
      </c>
      <c r="E35" s="132">
        <v>0</v>
      </c>
      <c r="F35" s="132">
        <v>8</v>
      </c>
      <c r="G35" s="64"/>
      <c r="H35" s="48"/>
      <c r="I35" s="48"/>
      <c r="J35" s="3">
        <v>0</v>
      </c>
      <c r="K35" s="3">
        <v>0</v>
      </c>
    </row>
    <row r="36" spans="1:11" x14ac:dyDescent="0.2">
      <c r="A36" s="53" t="s">
        <v>21</v>
      </c>
      <c r="B36" s="64">
        <v>1</v>
      </c>
      <c r="C36" s="132">
        <v>0</v>
      </c>
      <c r="D36" s="132">
        <v>0</v>
      </c>
      <c r="E36" s="132">
        <v>0</v>
      </c>
      <c r="F36" s="132">
        <v>0</v>
      </c>
      <c r="G36" s="64"/>
      <c r="H36" s="48"/>
      <c r="I36" s="48"/>
      <c r="J36" s="3">
        <v>0</v>
      </c>
      <c r="K36" s="3">
        <v>0</v>
      </c>
    </row>
    <row r="37" spans="1:11" x14ac:dyDescent="0.2">
      <c r="A37" s="54" t="s">
        <v>60</v>
      </c>
      <c r="B37" s="65">
        <v>0</v>
      </c>
      <c r="C37" s="132">
        <v>0</v>
      </c>
      <c r="D37" s="132">
        <v>0</v>
      </c>
      <c r="E37" s="132">
        <v>0</v>
      </c>
      <c r="F37" s="132">
        <v>0</v>
      </c>
      <c r="G37" s="65"/>
      <c r="H37" s="50"/>
      <c r="I37" s="50"/>
      <c r="J37" s="155">
        <v>0</v>
      </c>
      <c r="K37" s="3">
        <v>0</v>
      </c>
    </row>
    <row r="38" spans="1:11" x14ac:dyDescent="0.2">
      <c r="A38" s="51" t="s">
        <v>75</v>
      </c>
      <c r="B38" s="140">
        <f t="shared" ref="B38:G38" si="26">SUM(B40:B51)</f>
        <v>1</v>
      </c>
      <c r="C38" s="45">
        <f t="shared" ref="C38:E38" si="27">SUM(C40:C51)</f>
        <v>20</v>
      </c>
      <c r="D38" s="45">
        <f t="shared" si="27"/>
        <v>34</v>
      </c>
      <c r="E38" s="45">
        <f t="shared" si="27"/>
        <v>23</v>
      </c>
      <c r="F38" s="45">
        <f t="shared" ref="F38" si="28">SUM(F40:F51)</f>
        <v>29</v>
      </c>
      <c r="G38" s="140">
        <f t="shared" si="26"/>
        <v>0</v>
      </c>
      <c r="H38" s="45">
        <f t="shared" ref="H38:J38" si="29">SUM(H40:H51)</f>
        <v>0</v>
      </c>
      <c r="I38" s="45">
        <f t="shared" si="29"/>
        <v>0</v>
      </c>
      <c r="J38" s="45">
        <f t="shared" si="29"/>
        <v>0</v>
      </c>
      <c r="K38" s="45">
        <f t="shared" ref="K38" si="30">SUM(K40:K51)</f>
        <v>0</v>
      </c>
    </row>
    <row r="39" spans="1:11" x14ac:dyDescent="0.2">
      <c r="A39" s="46" t="s">
        <v>80</v>
      </c>
      <c r="B39" s="141">
        <f t="shared" ref="B39:G39" si="31">(B38/B4)*100</f>
        <v>1.2195121951219512</v>
      </c>
      <c r="C39" s="47">
        <f t="shared" ref="C39:E39" si="32">(C38/C4)*100</f>
        <v>14.5985401459854</v>
      </c>
      <c r="D39" s="47">
        <f t="shared" si="32"/>
        <v>23.448275862068964</v>
      </c>
      <c r="E39" s="47">
        <f t="shared" si="32"/>
        <v>18.548387096774192</v>
      </c>
      <c r="F39" s="47">
        <f t="shared" ref="F39" si="33">(F38/F4)*100</f>
        <v>21.641791044776117</v>
      </c>
      <c r="G39" s="141">
        <f t="shared" si="31"/>
        <v>0</v>
      </c>
      <c r="H39" s="47">
        <f t="shared" ref="H39:J39" si="34">(H38/H4)*100</f>
        <v>0</v>
      </c>
      <c r="I39" s="47">
        <f t="shared" si="34"/>
        <v>0</v>
      </c>
      <c r="J39" s="47">
        <f t="shared" si="34"/>
        <v>0</v>
      </c>
      <c r="K39" s="47">
        <f t="shared" ref="K39" si="35">(K38/K4)*100</f>
        <v>0</v>
      </c>
    </row>
    <row r="40" spans="1:11" x14ac:dyDescent="0.2">
      <c r="A40" s="53" t="s">
        <v>36</v>
      </c>
      <c r="B40" s="64">
        <v>1</v>
      </c>
      <c r="C40" s="132">
        <v>4</v>
      </c>
      <c r="D40" s="132">
        <v>18</v>
      </c>
      <c r="E40" s="132">
        <v>12</v>
      </c>
      <c r="F40" s="132">
        <v>19</v>
      </c>
      <c r="G40" s="64"/>
      <c r="H40" s="48"/>
      <c r="I40" s="48"/>
      <c r="J40" s="3">
        <v>0</v>
      </c>
      <c r="K40" s="3">
        <v>0</v>
      </c>
    </row>
    <row r="41" spans="1:11" x14ac:dyDescent="0.2">
      <c r="A41" s="53" t="s">
        <v>37</v>
      </c>
      <c r="B41" s="64">
        <v>0</v>
      </c>
      <c r="C41" s="132">
        <v>0</v>
      </c>
      <c r="D41" s="132">
        <v>0</v>
      </c>
      <c r="E41" s="132">
        <v>2</v>
      </c>
      <c r="F41" s="132">
        <v>3</v>
      </c>
      <c r="G41" s="64"/>
      <c r="H41" s="48"/>
      <c r="I41" s="48"/>
      <c r="J41" s="3">
        <v>0</v>
      </c>
      <c r="K41" s="3">
        <v>0</v>
      </c>
    </row>
    <row r="42" spans="1:11" x14ac:dyDescent="0.2">
      <c r="A42" s="53" t="s">
        <v>34</v>
      </c>
      <c r="B42" s="64">
        <v>0</v>
      </c>
      <c r="C42" s="132">
        <v>4</v>
      </c>
      <c r="D42" s="132">
        <v>1</v>
      </c>
      <c r="E42" s="132">
        <v>0</v>
      </c>
      <c r="F42" s="132">
        <v>0</v>
      </c>
      <c r="G42" s="64"/>
      <c r="H42" s="48"/>
      <c r="I42" s="48"/>
      <c r="J42" s="3">
        <v>0</v>
      </c>
      <c r="K42" s="3">
        <v>0</v>
      </c>
    </row>
    <row r="43" spans="1:11" x14ac:dyDescent="0.2">
      <c r="A43" s="53" t="s">
        <v>38</v>
      </c>
      <c r="B43" s="64">
        <v>0</v>
      </c>
      <c r="C43" s="132">
        <v>0</v>
      </c>
      <c r="D43" s="132">
        <v>0</v>
      </c>
      <c r="E43" s="132">
        <v>0</v>
      </c>
      <c r="F43" s="132">
        <v>0</v>
      </c>
      <c r="G43" s="64"/>
      <c r="H43" s="48"/>
      <c r="I43" s="48"/>
      <c r="J43" s="3">
        <v>0</v>
      </c>
      <c r="K43" s="3">
        <v>0</v>
      </c>
    </row>
    <row r="44" spans="1:11" x14ac:dyDescent="0.2">
      <c r="A44" s="53" t="s">
        <v>41</v>
      </c>
      <c r="B44" s="64">
        <v>0</v>
      </c>
      <c r="C44" s="132">
        <v>7</v>
      </c>
      <c r="D44" s="132">
        <v>3</v>
      </c>
      <c r="E44" s="132">
        <v>8</v>
      </c>
      <c r="F44" s="132">
        <v>3</v>
      </c>
      <c r="G44" s="64"/>
      <c r="H44" s="48"/>
      <c r="I44" s="48"/>
      <c r="J44" s="3">
        <v>0</v>
      </c>
      <c r="K44" s="3">
        <v>0</v>
      </c>
    </row>
    <row r="45" spans="1:11" x14ac:dyDescent="0.2">
      <c r="A45" s="53" t="s">
        <v>42</v>
      </c>
      <c r="B45" s="64">
        <v>0</v>
      </c>
      <c r="C45" s="132">
        <v>1</v>
      </c>
      <c r="D45" s="132">
        <v>0</v>
      </c>
      <c r="E45" s="132">
        <v>0</v>
      </c>
      <c r="F45" s="132">
        <v>0</v>
      </c>
      <c r="G45" s="64"/>
      <c r="H45" s="48"/>
      <c r="I45" s="48"/>
      <c r="J45" s="3">
        <v>0</v>
      </c>
      <c r="K45" s="3">
        <v>0</v>
      </c>
    </row>
    <row r="46" spans="1:11" x14ac:dyDescent="0.2">
      <c r="A46" s="53" t="s">
        <v>43</v>
      </c>
      <c r="B46" s="64">
        <v>0</v>
      </c>
      <c r="C46" s="132">
        <v>4</v>
      </c>
      <c r="D46" s="132">
        <v>12</v>
      </c>
      <c r="E46" s="132">
        <v>1</v>
      </c>
      <c r="F46" s="132">
        <v>1</v>
      </c>
      <c r="G46" s="64"/>
      <c r="H46" s="48"/>
      <c r="I46" s="48"/>
      <c r="J46" s="3">
        <v>0</v>
      </c>
      <c r="K46" s="3">
        <v>0</v>
      </c>
    </row>
    <row r="47" spans="1:11" x14ac:dyDescent="0.2">
      <c r="A47" s="53" t="s">
        <v>46</v>
      </c>
      <c r="B47" s="64">
        <v>0</v>
      </c>
      <c r="C47" s="132">
        <v>0</v>
      </c>
      <c r="D47" s="132">
        <v>0</v>
      </c>
      <c r="E47" s="132">
        <v>0</v>
      </c>
      <c r="F47" s="132">
        <v>1</v>
      </c>
      <c r="G47" s="64"/>
      <c r="H47" s="48"/>
      <c r="I47" s="48"/>
      <c r="J47" s="3">
        <v>0</v>
      </c>
      <c r="K47" s="3">
        <v>0</v>
      </c>
    </row>
    <row r="48" spans="1:11" x14ac:dyDescent="0.2">
      <c r="A48" s="53" t="s">
        <v>45</v>
      </c>
      <c r="B48" s="64">
        <v>0</v>
      </c>
      <c r="C48" s="132">
        <v>0</v>
      </c>
      <c r="D48" s="132">
        <v>0</v>
      </c>
      <c r="E48" s="132">
        <v>0</v>
      </c>
      <c r="F48" s="132">
        <v>0</v>
      </c>
      <c r="G48" s="64"/>
      <c r="H48" s="48"/>
      <c r="I48" s="48"/>
      <c r="J48" s="3">
        <v>0</v>
      </c>
      <c r="K48" s="3">
        <v>0</v>
      </c>
    </row>
    <row r="49" spans="1:11" x14ac:dyDescent="0.2">
      <c r="A49" s="53" t="s">
        <v>52</v>
      </c>
      <c r="B49" s="64">
        <v>0</v>
      </c>
      <c r="C49" s="132">
        <v>0</v>
      </c>
      <c r="D49" s="132">
        <v>0</v>
      </c>
      <c r="E49" s="132">
        <v>0</v>
      </c>
      <c r="F49" s="132">
        <v>2</v>
      </c>
      <c r="G49" s="64"/>
      <c r="H49" s="48"/>
      <c r="I49" s="48"/>
      <c r="J49" s="3">
        <v>0</v>
      </c>
      <c r="K49" s="3">
        <v>0</v>
      </c>
    </row>
    <row r="50" spans="1:11" x14ac:dyDescent="0.2">
      <c r="A50" s="53" t="s">
        <v>56</v>
      </c>
      <c r="B50" s="64">
        <v>0</v>
      </c>
      <c r="C50" s="132">
        <v>0</v>
      </c>
      <c r="D50" s="132">
        <v>0</v>
      </c>
      <c r="E50" s="132">
        <v>0</v>
      </c>
      <c r="F50" s="132">
        <v>0</v>
      </c>
      <c r="G50" s="64"/>
      <c r="H50" s="48"/>
      <c r="I50" s="48"/>
      <c r="J50" s="3">
        <v>0</v>
      </c>
      <c r="K50" s="3">
        <v>0</v>
      </c>
    </row>
    <row r="51" spans="1:11" x14ac:dyDescent="0.2">
      <c r="A51" s="54" t="s">
        <v>59</v>
      </c>
      <c r="B51" s="65">
        <v>0</v>
      </c>
      <c r="C51" s="132">
        <v>0</v>
      </c>
      <c r="D51" s="132">
        <v>0</v>
      </c>
      <c r="E51" s="132">
        <v>0</v>
      </c>
      <c r="F51" s="132">
        <v>0</v>
      </c>
      <c r="G51" s="65"/>
      <c r="H51" s="50"/>
      <c r="I51" s="50"/>
      <c r="J51" s="155">
        <v>0</v>
      </c>
      <c r="K51" s="3">
        <v>0</v>
      </c>
    </row>
    <row r="52" spans="1:11" x14ac:dyDescent="0.2">
      <c r="A52" s="51" t="s">
        <v>76</v>
      </c>
      <c r="B52" s="140">
        <f t="shared" ref="B52:G52" si="36">SUM(B54:B62)</f>
        <v>27</v>
      </c>
      <c r="C52" s="45">
        <f t="shared" ref="C52:D52" si="37">SUM(C54:C62)</f>
        <v>54</v>
      </c>
      <c r="D52" s="45">
        <f t="shared" si="37"/>
        <v>39</v>
      </c>
      <c r="E52" s="45">
        <f t="shared" ref="E52:F52" si="38">SUM(E54:E62)</f>
        <v>31</v>
      </c>
      <c r="F52" s="45">
        <f t="shared" si="38"/>
        <v>27</v>
      </c>
      <c r="G52" s="140">
        <f t="shared" si="36"/>
        <v>0</v>
      </c>
      <c r="H52" s="45">
        <f t="shared" ref="H52:J52" si="39">SUM(H54:H62)</f>
        <v>0</v>
      </c>
      <c r="I52" s="45">
        <f t="shared" si="39"/>
        <v>0</v>
      </c>
      <c r="J52" s="45">
        <f t="shared" si="39"/>
        <v>0</v>
      </c>
      <c r="K52" s="45">
        <f t="shared" ref="K52" si="40">SUM(K54:K62)</f>
        <v>0</v>
      </c>
    </row>
    <row r="53" spans="1:11" x14ac:dyDescent="0.2">
      <c r="A53" s="46" t="s">
        <v>80</v>
      </c>
      <c r="B53" s="141">
        <f t="shared" ref="B53:G53" si="41">(B52/B4)*100</f>
        <v>32.926829268292686</v>
      </c>
      <c r="C53" s="47">
        <f t="shared" ref="C53:D53" si="42">(C52/C4)*100</f>
        <v>39.416058394160586</v>
      </c>
      <c r="D53" s="47">
        <f t="shared" si="42"/>
        <v>26.896551724137929</v>
      </c>
      <c r="E53" s="47">
        <f t="shared" ref="E53:F53" si="43">(E52/E4)*100</f>
        <v>25</v>
      </c>
      <c r="F53" s="47">
        <f t="shared" si="43"/>
        <v>20.149253731343283</v>
      </c>
      <c r="G53" s="141">
        <f t="shared" si="41"/>
        <v>0</v>
      </c>
      <c r="H53" s="47">
        <f t="shared" ref="H53:J53" si="44">(H52/H4)*100</f>
        <v>0</v>
      </c>
      <c r="I53" s="47">
        <f t="shared" si="44"/>
        <v>0</v>
      </c>
      <c r="J53" s="47">
        <f t="shared" si="44"/>
        <v>0</v>
      </c>
      <c r="K53" s="47">
        <f t="shared" ref="K53" si="45">(K52/K4)*100</f>
        <v>0</v>
      </c>
    </row>
    <row r="54" spans="1:11" x14ac:dyDescent="0.2">
      <c r="A54" s="53" t="s">
        <v>31</v>
      </c>
      <c r="B54" s="64">
        <v>0</v>
      </c>
      <c r="C54" s="132">
        <v>0</v>
      </c>
      <c r="D54" s="132">
        <v>1</v>
      </c>
      <c r="E54" s="132">
        <v>0</v>
      </c>
      <c r="F54" s="132">
        <v>0</v>
      </c>
      <c r="G54" s="64"/>
      <c r="H54" s="48"/>
      <c r="I54" s="48"/>
      <c r="J54" s="3">
        <v>0</v>
      </c>
      <c r="K54" s="3">
        <v>0</v>
      </c>
    </row>
    <row r="55" spans="1:11" x14ac:dyDescent="0.2">
      <c r="A55" s="53" t="s">
        <v>40</v>
      </c>
      <c r="B55" s="64">
        <v>0</v>
      </c>
      <c r="C55" s="132">
        <v>0</v>
      </c>
      <c r="D55" s="132">
        <v>0</v>
      </c>
      <c r="E55" s="132">
        <v>0</v>
      </c>
      <c r="F55" s="132">
        <v>0</v>
      </c>
      <c r="G55" s="64"/>
      <c r="H55" s="48"/>
      <c r="I55" s="48"/>
      <c r="J55" s="3">
        <v>0</v>
      </c>
      <c r="K55" s="3">
        <v>0</v>
      </c>
    </row>
    <row r="56" spans="1:11" x14ac:dyDescent="0.2">
      <c r="A56" s="53" t="s">
        <v>39</v>
      </c>
      <c r="B56" s="64">
        <v>6</v>
      </c>
      <c r="C56" s="132">
        <v>20</v>
      </c>
      <c r="D56" s="132">
        <v>20</v>
      </c>
      <c r="E56" s="132">
        <v>14</v>
      </c>
      <c r="F56" s="132">
        <v>14</v>
      </c>
      <c r="G56" s="64"/>
      <c r="H56" s="48"/>
      <c r="I56" s="48"/>
      <c r="J56" s="3">
        <v>0</v>
      </c>
      <c r="K56" s="3">
        <v>0</v>
      </c>
    </row>
    <row r="57" spans="1:11" x14ac:dyDescent="0.2">
      <c r="A57" s="53" t="s">
        <v>47</v>
      </c>
      <c r="B57" s="64">
        <v>0</v>
      </c>
      <c r="C57" s="132">
        <v>1</v>
      </c>
      <c r="D57" s="132">
        <v>0</v>
      </c>
      <c r="E57" s="132">
        <v>1</v>
      </c>
      <c r="F57" s="132">
        <v>1</v>
      </c>
      <c r="G57" s="64"/>
      <c r="H57" s="48"/>
      <c r="I57" s="48"/>
      <c r="J57" s="3">
        <v>0</v>
      </c>
      <c r="K57" s="3">
        <v>0</v>
      </c>
    </row>
    <row r="58" spans="1:11" x14ac:dyDescent="0.2">
      <c r="A58" s="53" t="s">
        <v>48</v>
      </c>
      <c r="B58" s="64">
        <v>0</v>
      </c>
      <c r="C58" s="132">
        <v>0</v>
      </c>
      <c r="D58" s="132">
        <v>0</v>
      </c>
      <c r="E58" s="132">
        <v>0</v>
      </c>
      <c r="F58" s="132">
        <v>0</v>
      </c>
      <c r="G58" s="64"/>
      <c r="H58" s="48"/>
      <c r="I58" s="48"/>
      <c r="J58" s="3">
        <v>0</v>
      </c>
      <c r="K58" s="3">
        <v>0</v>
      </c>
    </row>
    <row r="59" spans="1:11" x14ac:dyDescent="0.2">
      <c r="A59" s="53" t="s">
        <v>51</v>
      </c>
      <c r="B59" s="64">
        <v>0</v>
      </c>
      <c r="C59" s="132">
        <v>5</v>
      </c>
      <c r="D59" s="132">
        <v>12</v>
      </c>
      <c r="E59" s="132">
        <v>11</v>
      </c>
      <c r="F59" s="132">
        <v>6</v>
      </c>
      <c r="G59" s="64"/>
      <c r="H59" s="48"/>
      <c r="I59" s="48"/>
      <c r="J59" s="3">
        <v>0</v>
      </c>
      <c r="K59" s="3">
        <v>0</v>
      </c>
    </row>
    <row r="60" spans="1:11" x14ac:dyDescent="0.2">
      <c r="A60" s="53" t="s">
        <v>54</v>
      </c>
      <c r="B60" s="64">
        <v>21</v>
      </c>
      <c r="C60" s="132">
        <v>26</v>
      </c>
      <c r="D60" s="132">
        <v>6</v>
      </c>
      <c r="E60" s="132">
        <v>5</v>
      </c>
      <c r="F60" s="132">
        <v>6</v>
      </c>
      <c r="G60" s="64"/>
      <c r="H60" s="48"/>
      <c r="I60" s="48"/>
      <c r="J60" s="3">
        <v>0</v>
      </c>
      <c r="K60" s="3">
        <v>0</v>
      </c>
    </row>
    <row r="61" spans="1:11" x14ac:dyDescent="0.2">
      <c r="A61" s="53" t="s">
        <v>55</v>
      </c>
      <c r="B61" s="64">
        <v>0</v>
      </c>
      <c r="C61" s="132">
        <v>2</v>
      </c>
      <c r="D61" s="132">
        <v>0</v>
      </c>
      <c r="E61" s="132">
        <v>0</v>
      </c>
      <c r="F61" s="132">
        <v>0</v>
      </c>
      <c r="G61" s="64"/>
      <c r="H61" s="48"/>
      <c r="I61" s="48"/>
      <c r="J61" s="3">
        <v>0</v>
      </c>
      <c r="K61" s="3">
        <v>0</v>
      </c>
    </row>
    <row r="62" spans="1:11" x14ac:dyDescent="0.2">
      <c r="A62" s="54" t="s">
        <v>58</v>
      </c>
      <c r="B62" s="65">
        <v>0</v>
      </c>
      <c r="C62" s="133">
        <v>0</v>
      </c>
      <c r="D62" s="133">
        <v>0</v>
      </c>
      <c r="E62" s="133">
        <v>0</v>
      </c>
      <c r="F62" s="133">
        <v>0</v>
      </c>
      <c r="G62" s="65"/>
      <c r="H62" s="50"/>
      <c r="I62" s="50"/>
      <c r="J62" s="155">
        <v>0</v>
      </c>
      <c r="K62" s="3">
        <v>0</v>
      </c>
    </row>
    <row r="63" spans="1:11" x14ac:dyDescent="0.2">
      <c r="A63" s="55" t="s">
        <v>32</v>
      </c>
      <c r="B63" s="66">
        <v>0</v>
      </c>
      <c r="C63" s="134">
        <v>0</v>
      </c>
      <c r="D63" s="134">
        <v>2</v>
      </c>
      <c r="E63" s="134">
        <v>0</v>
      </c>
      <c r="F63" s="134">
        <v>0</v>
      </c>
      <c r="G63" s="66"/>
      <c r="H63" s="56"/>
      <c r="I63" s="56"/>
      <c r="J63" s="155">
        <v>0</v>
      </c>
      <c r="K63" s="172">
        <v>0</v>
      </c>
    </row>
    <row r="65" spans="2:9" x14ac:dyDescent="0.2">
      <c r="B65" s="41" t="s">
        <v>22</v>
      </c>
      <c r="C65" s="41"/>
      <c r="D65" s="41"/>
      <c r="E65" s="41" t="s">
        <v>22</v>
      </c>
      <c r="F65" s="41"/>
      <c r="G65" s="41" t="s">
        <v>22</v>
      </c>
      <c r="H65" s="41"/>
      <c r="I65" s="41"/>
    </row>
    <row r="66" spans="2:9" x14ac:dyDescent="0.2">
      <c r="B66" s="70" t="s">
        <v>62</v>
      </c>
      <c r="C66" s="70"/>
      <c r="D66" s="70"/>
      <c r="E66" s="70" t="s">
        <v>62</v>
      </c>
      <c r="F66" s="70"/>
      <c r="G66" s="70" t="s">
        <v>62</v>
      </c>
      <c r="H66" s="70"/>
      <c r="I66" s="70"/>
    </row>
    <row r="67" spans="2:9" x14ac:dyDescent="0.2">
      <c r="B67" s="70" t="s">
        <v>63</v>
      </c>
      <c r="C67" s="70"/>
      <c r="D67" s="70"/>
      <c r="E67" s="70" t="s">
        <v>63</v>
      </c>
      <c r="F67" s="70"/>
      <c r="G67" s="70" t="s">
        <v>63</v>
      </c>
      <c r="H67" s="70"/>
      <c r="I67" s="70"/>
    </row>
    <row r="68" spans="2:9" x14ac:dyDescent="0.2">
      <c r="B68" s="70" t="s">
        <v>64</v>
      </c>
      <c r="C68" s="70"/>
      <c r="D68" s="70"/>
      <c r="E68" s="70" t="s">
        <v>64</v>
      </c>
      <c r="F68" s="70"/>
      <c r="G68" s="70" t="s">
        <v>64</v>
      </c>
      <c r="H68" s="70"/>
      <c r="I68" s="70"/>
    </row>
    <row r="69" spans="2:9" x14ac:dyDescent="0.2">
      <c r="B69" s="70" t="s">
        <v>17</v>
      </c>
      <c r="C69" s="70"/>
      <c r="D69" s="70"/>
      <c r="E69" s="70" t="s">
        <v>17</v>
      </c>
      <c r="F69" s="70"/>
      <c r="G69" s="70" t="s">
        <v>17</v>
      </c>
      <c r="H69" s="70"/>
      <c r="I69" s="70"/>
    </row>
    <row r="70" spans="2:9" x14ac:dyDescent="0.2">
      <c r="B70" s="70" t="s">
        <v>65</v>
      </c>
      <c r="C70" s="70"/>
      <c r="D70" s="70"/>
      <c r="E70" s="70" t="s">
        <v>65</v>
      </c>
      <c r="F70" s="70"/>
      <c r="G70" s="70" t="s">
        <v>65</v>
      </c>
      <c r="H70" s="70"/>
      <c r="I70" s="70"/>
    </row>
    <row r="71" spans="2:9" x14ac:dyDescent="0.2">
      <c r="B71" s="70" t="s">
        <v>77</v>
      </c>
      <c r="C71" s="70"/>
      <c r="D71" s="70"/>
      <c r="E71" s="70" t="s">
        <v>77</v>
      </c>
      <c r="F71" s="70"/>
      <c r="G71" s="70" t="s">
        <v>77</v>
      </c>
      <c r="H71" s="70"/>
      <c r="I71" s="70"/>
    </row>
    <row r="72" spans="2:9" x14ac:dyDescent="0.2">
      <c r="B72" s="70" t="s">
        <v>81</v>
      </c>
      <c r="C72" s="70"/>
      <c r="D72" s="70"/>
      <c r="E72" s="70" t="s">
        <v>81</v>
      </c>
      <c r="F72" s="70"/>
      <c r="G72" s="70" t="s">
        <v>81</v>
      </c>
      <c r="H72" s="70"/>
      <c r="I72" s="70"/>
    </row>
    <row r="73" spans="2:9" x14ac:dyDescent="0.2">
      <c r="B73" s="70" t="s">
        <v>82</v>
      </c>
      <c r="C73" s="70"/>
      <c r="D73" s="70"/>
      <c r="E73" s="70" t="s">
        <v>82</v>
      </c>
      <c r="F73" s="70"/>
      <c r="G73" s="70" t="s">
        <v>82</v>
      </c>
      <c r="H73" s="70"/>
      <c r="I73" s="70"/>
    </row>
    <row r="74" spans="2:9" x14ac:dyDescent="0.2">
      <c r="B74" s="70" t="s">
        <v>83</v>
      </c>
      <c r="C74" s="70"/>
      <c r="D74" s="70"/>
      <c r="E74" s="70" t="s">
        <v>132</v>
      </c>
      <c r="F74" s="70"/>
      <c r="G74" s="70" t="s">
        <v>83</v>
      </c>
      <c r="H74" s="70"/>
      <c r="I74" s="70"/>
    </row>
    <row r="75" spans="2:9" x14ac:dyDescent="0.2">
      <c r="B75" s="70" t="s">
        <v>66</v>
      </c>
      <c r="C75" s="70"/>
      <c r="D75" s="70"/>
      <c r="E75" s="70" t="s">
        <v>66</v>
      </c>
      <c r="F75" s="70"/>
      <c r="G75" s="70" t="s">
        <v>66</v>
      </c>
      <c r="H75" s="70"/>
      <c r="I75" s="70"/>
    </row>
    <row r="77" spans="2:9" x14ac:dyDescent="0.2">
      <c r="B77" s="3" t="s">
        <v>84</v>
      </c>
      <c r="G77" s="3" t="s">
        <v>84</v>
      </c>
    </row>
    <row r="78" spans="2:9" x14ac:dyDescent="0.2">
      <c r="B78" s="3" t="s">
        <v>85</v>
      </c>
      <c r="G78" s="3" t="s">
        <v>85</v>
      </c>
    </row>
    <row r="79" spans="2:9" x14ac:dyDescent="0.2">
      <c r="B79" s="3" t="s">
        <v>86</v>
      </c>
      <c r="G79" s="3" t="s">
        <v>86</v>
      </c>
    </row>
    <row r="80" spans="2:9" x14ac:dyDescent="0.2">
      <c r="B80" s="3" t="s">
        <v>92</v>
      </c>
      <c r="G80" s="3" t="s">
        <v>92</v>
      </c>
    </row>
    <row r="81" spans="2:9" x14ac:dyDescent="0.2">
      <c r="B81" s="3" t="s">
        <v>93</v>
      </c>
      <c r="G81" s="3" t="s">
        <v>93</v>
      </c>
    </row>
    <row r="82" spans="2:9" x14ac:dyDescent="0.2">
      <c r="B82" s="3" t="s">
        <v>94</v>
      </c>
      <c r="G82" s="3" t="s">
        <v>94</v>
      </c>
    </row>
    <row r="83" spans="2:9" x14ac:dyDescent="0.2">
      <c r="B83" s="3" t="s">
        <v>115</v>
      </c>
      <c r="G83" s="3" t="s">
        <v>115</v>
      </c>
    </row>
    <row r="84" spans="2:9" x14ac:dyDescent="0.2">
      <c r="B84" s="3" t="s">
        <v>95</v>
      </c>
      <c r="G84" s="3" t="s">
        <v>95</v>
      </c>
    </row>
    <row r="85" spans="2:9" x14ac:dyDescent="0.2">
      <c r="B85" s="3" t="s">
        <v>96</v>
      </c>
      <c r="G85" s="3" t="s">
        <v>96</v>
      </c>
    </row>
    <row r="86" spans="2:9" x14ac:dyDescent="0.2">
      <c r="B86" s="3" t="s">
        <v>97</v>
      </c>
      <c r="G86" s="3" t="s">
        <v>97</v>
      </c>
    </row>
    <row r="87" spans="2:9" x14ac:dyDescent="0.2">
      <c r="B87" s="3" t="s">
        <v>98</v>
      </c>
      <c r="G87" s="3" t="s">
        <v>98</v>
      </c>
    </row>
    <row r="88" spans="2:9" x14ac:dyDescent="0.2">
      <c r="B88" s="3" t="s">
        <v>99</v>
      </c>
      <c r="G88" s="3" t="s">
        <v>99</v>
      </c>
    </row>
    <row r="89" spans="2:9" x14ac:dyDescent="0.2">
      <c r="B89" s="3" t="s">
        <v>87</v>
      </c>
      <c r="G89" s="3" t="s">
        <v>87</v>
      </c>
    </row>
    <row r="90" spans="2:9" x14ac:dyDescent="0.2">
      <c r="B90" s="3" t="s">
        <v>88</v>
      </c>
      <c r="G90" s="3" t="s">
        <v>88</v>
      </c>
    </row>
    <row r="91" spans="2:9" x14ac:dyDescent="0.2">
      <c r="B91" s="3" t="s">
        <v>89</v>
      </c>
      <c r="G91" s="3" t="s">
        <v>89</v>
      </c>
    </row>
    <row r="92" spans="2:9" x14ac:dyDescent="0.2">
      <c r="B92" s="3" t="s">
        <v>90</v>
      </c>
      <c r="G92" s="3" t="s">
        <v>90</v>
      </c>
    </row>
    <row r="93" spans="2:9" x14ac:dyDescent="0.2">
      <c r="B93" s="3" t="s">
        <v>91</v>
      </c>
      <c r="G93" s="3" t="s">
        <v>91</v>
      </c>
    </row>
    <row r="94" spans="2:9" x14ac:dyDescent="0.2">
      <c r="B94" s="71" t="s">
        <v>100</v>
      </c>
      <c r="C94" s="71"/>
      <c r="D94" s="71"/>
      <c r="E94" s="71"/>
      <c r="F94" s="71"/>
      <c r="G94" s="71" t="s">
        <v>100</v>
      </c>
      <c r="H94" s="71"/>
      <c r="I94" s="71"/>
    </row>
    <row r="95" spans="2:9" x14ac:dyDescent="0.2">
      <c r="B95" s="15"/>
      <c r="C95" s="15"/>
      <c r="D95" s="15"/>
      <c r="E95" s="15"/>
      <c r="F95" s="15"/>
      <c r="G95" s="15"/>
      <c r="H95" s="15"/>
      <c r="I95" s="15"/>
    </row>
    <row r="96" spans="2:9" x14ac:dyDescent="0.2">
      <c r="B96" s="83" t="s">
        <v>119</v>
      </c>
      <c r="C96" s="83"/>
      <c r="D96" s="83"/>
      <c r="E96" s="83"/>
      <c r="F96" s="83"/>
      <c r="G96" s="83" t="s">
        <v>119</v>
      </c>
      <c r="H96" s="83"/>
      <c r="I96" s="83"/>
    </row>
    <row r="97" spans="2:9" x14ac:dyDescent="0.2">
      <c r="B97" s="15" t="s">
        <v>116</v>
      </c>
      <c r="C97" s="15"/>
      <c r="D97" s="15"/>
      <c r="E97" s="15"/>
      <c r="F97" s="15"/>
      <c r="G97" s="15" t="s">
        <v>116</v>
      </c>
      <c r="H97" s="15"/>
      <c r="I97" s="15"/>
    </row>
    <row r="98" spans="2:9" x14ac:dyDescent="0.2">
      <c r="B98" s="15" t="s">
        <v>117</v>
      </c>
      <c r="C98" s="15"/>
      <c r="D98" s="15"/>
      <c r="E98" s="15"/>
      <c r="F98" s="15"/>
      <c r="G98" s="15" t="s">
        <v>117</v>
      </c>
      <c r="H98" s="15"/>
      <c r="I98" s="15"/>
    </row>
    <row r="99" spans="2:9" x14ac:dyDescent="0.2">
      <c r="B99" s="15" t="s">
        <v>118</v>
      </c>
      <c r="C99" s="15"/>
      <c r="D99" s="15"/>
      <c r="E99" s="15"/>
      <c r="F99" s="15"/>
      <c r="G99" s="15" t="s">
        <v>118</v>
      </c>
      <c r="H99" s="15"/>
      <c r="I99" s="15"/>
    </row>
    <row r="100" spans="2:9" x14ac:dyDescent="0.2">
      <c r="B100" s="15" t="s">
        <v>111</v>
      </c>
      <c r="C100" s="15"/>
      <c r="D100" s="15"/>
      <c r="E100" s="15"/>
      <c r="F100" s="15"/>
      <c r="G100" s="15" t="s">
        <v>111</v>
      </c>
      <c r="H100" s="15"/>
      <c r="I100" s="15"/>
    </row>
    <row r="101" spans="2:9" x14ac:dyDescent="0.2">
      <c r="B101" s="15" t="s">
        <v>112</v>
      </c>
      <c r="C101" s="15"/>
      <c r="D101" s="15"/>
      <c r="E101" s="15"/>
      <c r="F101" s="15"/>
      <c r="G101" s="15" t="s">
        <v>112</v>
      </c>
      <c r="H101" s="15"/>
      <c r="I101" s="15"/>
    </row>
    <row r="102" spans="2:9" x14ac:dyDescent="0.2">
      <c r="B102" s="15" t="s">
        <v>113</v>
      </c>
      <c r="C102" s="15"/>
      <c r="D102" s="15"/>
      <c r="E102" s="15"/>
      <c r="F102" s="15"/>
      <c r="G102" s="15" t="s">
        <v>113</v>
      </c>
      <c r="H102" s="15"/>
      <c r="I102" s="15"/>
    </row>
    <row r="103" spans="2:9" x14ac:dyDescent="0.2">
      <c r="B103" s="15" t="s">
        <v>114</v>
      </c>
      <c r="C103" s="15"/>
      <c r="D103" s="15"/>
      <c r="E103" s="15"/>
      <c r="F103" s="15"/>
      <c r="G103" s="15" t="s">
        <v>114</v>
      </c>
      <c r="H103" s="15"/>
      <c r="I103" s="15"/>
    </row>
  </sheetData>
  <phoneticPr fontId="0" type="noConversion"/>
  <hyperlinks>
    <hyperlink ref="B75" r:id="rId1" display="www.nces.ed.gov"/>
    <hyperlink ref="G75" r:id="rId2" display="www.nces.ed.gov"/>
    <hyperlink ref="E75" r:id="rId3" display="www.nces.ed.gov"/>
  </hyperlinks>
  <pageMargins left="0.75" right="0.75" top="1" bottom="1" header="0.5" footer="0.5"/>
  <pageSetup orientation="portrait" r:id="rId4"/>
  <headerFooter alignWithMargins="0"/>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O107"/>
  <sheetViews>
    <sheetView zoomScale="80" zoomScaleNormal="80" workbookViewId="0">
      <pane xSplit="1" ySplit="4" topLeftCell="H5" activePane="bottomRight" state="frozen"/>
      <selection pane="topRight" activeCell="B1" sqref="B1"/>
      <selection pane="bottomLeft" activeCell="A5" sqref="A5"/>
      <selection pane="bottomRight" activeCell="K54" sqref="K54:K63"/>
    </sheetView>
  </sheetViews>
  <sheetFormatPr defaultRowHeight="12.75" x14ac:dyDescent="0.2"/>
  <cols>
    <col min="1" max="1" width="19.28515625" style="15" customWidth="1"/>
    <col min="2" max="9" width="13.7109375" style="3" customWidth="1"/>
    <col min="10" max="16384" width="9.140625" style="15"/>
  </cols>
  <sheetData>
    <row r="1" spans="1:11" s="3" customFormat="1" x14ac:dyDescent="0.2">
      <c r="A1" s="69" t="s">
        <v>108</v>
      </c>
      <c r="B1" s="15"/>
      <c r="C1" s="15"/>
      <c r="D1" s="15"/>
      <c r="E1" s="15"/>
      <c r="F1" s="15"/>
      <c r="G1" s="15"/>
      <c r="H1" s="15"/>
      <c r="I1" s="15"/>
    </row>
    <row r="2" spans="1:11" s="3" customFormat="1" x14ac:dyDescent="0.2">
      <c r="A2" s="1"/>
      <c r="B2" s="147" t="s">
        <v>109</v>
      </c>
      <c r="C2" s="130" t="s">
        <v>109</v>
      </c>
      <c r="D2" s="130" t="s">
        <v>109</v>
      </c>
      <c r="E2" s="130" t="s">
        <v>109</v>
      </c>
      <c r="F2" s="130" t="s">
        <v>109</v>
      </c>
      <c r="G2" s="81" t="s">
        <v>110</v>
      </c>
      <c r="H2" s="135" t="s">
        <v>110</v>
      </c>
      <c r="I2" s="135" t="s">
        <v>110</v>
      </c>
    </row>
    <row r="3" spans="1:11" s="6" customFormat="1" x14ac:dyDescent="0.2">
      <c r="A3" s="60"/>
      <c r="B3" s="80" t="s">
        <v>71</v>
      </c>
      <c r="C3" s="131" t="s">
        <v>125</v>
      </c>
      <c r="D3" s="151" t="s">
        <v>127</v>
      </c>
      <c r="E3" s="157" t="s">
        <v>131</v>
      </c>
      <c r="F3" s="157" t="s">
        <v>136</v>
      </c>
      <c r="G3" s="80" t="s">
        <v>71</v>
      </c>
      <c r="H3" s="131" t="s">
        <v>125</v>
      </c>
      <c r="I3" s="151" t="s">
        <v>127</v>
      </c>
      <c r="J3" s="154" t="s">
        <v>131</v>
      </c>
      <c r="K3" s="154" t="s">
        <v>136</v>
      </c>
    </row>
    <row r="4" spans="1:11" s="3" customFormat="1" x14ac:dyDescent="0.2">
      <c r="A4" s="42" t="s">
        <v>72</v>
      </c>
      <c r="B4" s="144">
        <f t="shared" ref="B4:G4" si="0">B5+B23+B38+B52+B63</f>
        <v>47</v>
      </c>
      <c r="C4" s="43">
        <f t="shared" ref="C4:E4" si="1">C5+C23+C38+C52+C63</f>
        <v>78</v>
      </c>
      <c r="D4" s="43">
        <f t="shared" si="1"/>
        <v>48</v>
      </c>
      <c r="E4" s="43">
        <f t="shared" si="1"/>
        <v>56</v>
      </c>
      <c r="F4" s="43">
        <f t="shared" ref="F4" si="2">F5+F23+F38+F52+F63</f>
        <v>52</v>
      </c>
      <c r="G4" s="144">
        <f t="shared" si="0"/>
        <v>50</v>
      </c>
      <c r="H4" s="43">
        <f t="shared" ref="H4:J4" si="3">H5+H23+H38+H52+H63</f>
        <v>101</v>
      </c>
      <c r="I4" s="43">
        <f t="shared" si="3"/>
        <v>111</v>
      </c>
      <c r="J4" s="43">
        <f t="shared" si="3"/>
        <v>124</v>
      </c>
      <c r="K4" s="43">
        <f t="shared" ref="K4" si="4">K5+K23+K38+K52+K63</f>
        <v>114</v>
      </c>
    </row>
    <row r="5" spans="1:11" s="3" customFormat="1" x14ac:dyDescent="0.2">
      <c r="A5" s="44" t="s">
        <v>20</v>
      </c>
      <c r="B5" s="140">
        <f t="shared" ref="B5:G5" si="5">SUM(B7:B22)</f>
        <v>14</v>
      </c>
      <c r="C5" s="45">
        <f t="shared" ref="C5:E5" si="6">SUM(C7:C22)</f>
        <v>8</v>
      </c>
      <c r="D5" s="45">
        <f t="shared" si="6"/>
        <v>11</v>
      </c>
      <c r="E5" s="45">
        <f t="shared" si="6"/>
        <v>14</v>
      </c>
      <c r="F5" s="45">
        <f t="shared" ref="F5" si="7">SUM(F7:F22)</f>
        <v>10</v>
      </c>
      <c r="G5" s="140">
        <f t="shared" si="5"/>
        <v>10</v>
      </c>
      <c r="H5" s="45">
        <f t="shared" ref="H5:I5" si="8">SUM(H7:H22)</f>
        <v>5</v>
      </c>
      <c r="I5" s="45">
        <f t="shared" si="8"/>
        <v>5</v>
      </c>
      <c r="J5" s="45">
        <f t="shared" ref="J5:K5" si="9">SUM(J7:J22)</f>
        <v>9</v>
      </c>
      <c r="K5" s="45">
        <f t="shared" si="9"/>
        <v>2</v>
      </c>
    </row>
    <row r="6" spans="1:11" s="3" customFormat="1" x14ac:dyDescent="0.2">
      <c r="A6" s="46" t="s">
        <v>80</v>
      </c>
      <c r="B6" s="141">
        <f t="shared" ref="B6:G6" si="10">(B5/B4)*100</f>
        <v>29.787234042553191</v>
      </c>
      <c r="C6" s="47">
        <f t="shared" ref="C6:E6" si="11">(C5/C4)*100</f>
        <v>10.256410256410255</v>
      </c>
      <c r="D6" s="47">
        <f t="shared" si="11"/>
        <v>22.916666666666664</v>
      </c>
      <c r="E6" s="47">
        <f t="shared" si="11"/>
        <v>25</v>
      </c>
      <c r="F6" s="47">
        <f t="shared" ref="F6" si="12">(F5/F4)*100</f>
        <v>19.230769230769234</v>
      </c>
      <c r="G6" s="141">
        <f t="shared" si="10"/>
        <v>20</v>
      </c>
      <c r="H6" s="47">
        <f t="shared" ref="H6:I6" si="13">(H5/H4)*100</f>
        <v>4.9504950495049505</v>
      </c>
      <c r="I6" s="47">
        <f t="shared" si="13"/>
        <v>4.5045045045045047</v>
      </c>
      <c r="J6" s="47">
        <f t="shared" ref="J6:K6" si="14">(J5/J4)*100</f>
        <v>7.2580645161290329</v>
      </c>
      <c r="K6" s="47">
        <f t="shared" si="14"/>
        <v>1.7543859649122806</v>
      </c>
    </row>
    <row r="7" spans="1:11" s="3" customFormat="1" x14ac:dyDescent="0.2">
      <c r="A7" s="44" t="s">
        <v>2</v>
      </c>
      <c r="B7" s="64">
        <v>0</v>
      </c>
      <c r="C7" s="48">
        <v>0</v>
      </c>
      <c r="D7" s="48">
        <v>0</v>
      </c>
      <c r="E7" s="48">
        <v>0</v>
      </c>
      <c r="F7" s="48">
        <v>0</v>
      </c>
      <c r="G7" s="64">
        <v>0</v>
      </c>
      <c r="H7" s="48">
        <v>0</v>
      </c>
      <c r="I7" s="48">
        <v>0</v>
      </c>
      <c r="J7" s="3">
        <v>0</v>
      </c>
      <c r="K7" s="3">
        <v>0</v>
      </c>
    </row>
    <row r="8" spans="1:11" s="3" customFormat="1" x14ac:dyDescent="0.2">
      <c r="A8" s="44" t="s">
        <v>3</v>
      </c>
      <c r="B8" s="64">
        <v>0</v>
      </c>
      <c r="C8" s="48">
        <v>0</v>
      </c>
      <c r="D8" s="48">
        <v>0</v>
      </c>
      <c r="E8" s="48">
        <v>0</v>
      </c>
      <c r="F8" s="48">
        <v>0</v>
      </c>
      <c r="G8" s="64">
        <v>0</v>
      </c>
      <c r="H8" s="48">
        <v>0</v>
      </c>
      <c r="I8" s="48">
        <v>0</v>
      </c>
      <c r="J8" s="3">
        <v>0</v>
      </c>
      <c r="K8" s="3">
        <v>0</v>
      </c>
    </row>
    <row r="9" spans="1:11" s="3" customFormat="1" x14ac:dyDescent="0.2">
      <c r="A9" s="44" t="s">
        <v>19</v>
      </c>
      <c r="B9" s="64">
        <v>0</v>
      </c>
      <c r="C9" s="48">
        <v>0</v>
      </c>
      <c r="D9" s="48">
        <v>0</v>
      </c>
      <c r="E9" s="48">
        <v>0</v>
      </c>
      <c r="F9" s="48">
        <v>0</v>
      </c>
      <c r="G9" s="64">
        <v>0</v>
      </c>
      <c r="H9" s="48">
        <v>0</v>
      </c>
      <c r="I9" s="48">
        <v>0</v>
      </c>
      <c r="J9" s="3">
        <v>0</v>
      </c>
      <c r="K9" s="3">
        <v>0</v>
      </c>
    </row>
    <row r="10" spans="1:11" s="3" customFormat="1" x14ac:dyDescent="0.2">
      <c r="A10" s="44" t="s">
        <v>4</v>
      </c>
      <c r="B10" s="64">
        <v>13</v>
      </c>
      <c r="C10" s="48">
        <v>4</v>
      </c>
      <c r="D10" s="48">
        <v>4</v>
      </c>
      <c r="E10" s="48">
        <v>8</v>
      </c>
      <c r="F10" s="48">
        <v>6</v>
      </c>
      <c r="G10" s="64">
        <v>2</v>
      </c>
      <c r="H10" s="48">
        <v>0</v>
      </c>
      <c r="I10" s="48">
        <v>0</v>
      </c>
      <c r="J10" s="3">
        <v>5</v>
      </c>
      <c r="K10" s="3">
        <v>0</v>
      </c>
    </row>
    <row r="11" spans="1:11" s="3" customFormat="1" x14ac:dyDescent="0.2">
      <c r="A11" s="44" t="s">
        <v>5</v>
      </c>
      <c r="B11" s="64">
        <v>1</v>
      </c>
      <c r="C11" s="48">
        <v>0</v>
      </c>
      <c r="D11" s="48">
        <v>0</v>
      </c>
      <c r="E11" s="48">
        <v>0</v>
      </c>
      <c r="F11" s="48">
        <v>0</v>
      </c>
      <c r="G11" s="64">
        <v>1</v>
      </c>
      <c r="H11" s="48">
        <v>0</v>
      </c>
      <c r="I11" s="48">
        <v>2</v>
      </c>
      <c r="J11" s="3">
        <v>0</v>
      </c>
      <c r="K11" s="3">
        <v>0</v>
      </c>
    </row>
    <row r="12" spans="1:11" s="3" customFormat="1" x14ac:dyDescent="0.2">
      <c r="A12" s="44" t="s">
        <v>6</v>
      </c>
      <c r="B12" s="64">
        <v>0</v>
      </c>
      <c r="C12" s="48">
        <v>0</v>
      </c>
      <c r="D12" s="48">
        <v>0</v>
      </c>
      <c r="E12" s="48">
        <v>1</v>
      </c>
      <c r="F12" s="48">
        <v>0</v>
      </c>
      <c r="G12" s="64">
        <v>0</v>
      </c>
      <c r="H12" s="48">
        <v>0</v>
      </c>
      <c r="I12" s="48">
        <v>0</v>
      </c>
      <c r="J12" s="3">
        <v>0</v>
      </c>
      <c r="K12" s="3">
        <v>0</v>
      </c>
    </row>
    <row r="13" spans="1:11" s="3" customFormat="1" x14ac:dyDescent="0.2">
      <c r="A13" s="44" t="s">
        <v>7</v>
      </c>
      <c r="B13" s="64">
        <v>0</v>
      </c>
      <c r="C13" s="48">
        <v>0</v>
      </c>
      <c r="D13" s="48">
        <v>0</v>
      </c>
      <c r="E13" s="48">
        <v>0</v>
      </c>
      <c r="F13" s="48">
        <v>0</v>
      </c>
      <c r="G13" s="64">
        <v>0</v>
      </c>
      <c r="H13" s="48">
        <v>0</v>
      </c>
      <c r="I13" s="48">
        <v>0</v>
      </c>
      <c r="J13" s="3">
        <v>0</v>
      </c>
      <c r="K13" s="3">
        <v>0</v>
      </c>
    </row>
    <row r="14" spans="1:11" s="3" customFormat="1" x14ac:dyDescent="0.2">
      <c r="A14" s="44" t="s">
        <v>8</v>
      </c>
      <c r="B14" s="64">
        <v>0</v>
      </c>
      <c r="C14" s="48">
        <v>0</v>
      </c>
      <c r="D14" s="48">
        <v>0</v>
      </c>
      <c r="E14" s="48">
        <v>0</v>
      </c>
      <c r="F14" s="48">
        <v>0</v>
      </c>
      <c r="G14" s="64">
        <v>6</v>
      </c>
      <c r="H14" s="48">
        <v>0</v>
      </c>
      <c r="I14" s="48">
        <v>0</v>
      </c>
      <c r="J14" s="3">
        <v>0</v>
      </c>
      <c r="K14" s="3">
        <v>0</v>
      </c>
    </row>
    <row r="15" spans="1:11" s="3" customFormat="1" x14ac:dyDescent="0.2">
      <c r="A15" s="44" t="s">
        <v>9</v>
      </c>
      <c r="B15" s="64">
        <v>0</v>
      </c>
      <c r="C15" s="48">
        <v>0</v>
      </c>
      <c r="D15" s="48">
        <v>0</v>
      </c>
      <c r="E15" s="48">
        <v>0</v>
      </c>
      <c r="F15" s="48">
        <v>0</v>
      </c>
      <c r="G15" s="64">
        <v>0</v>
      </c>
      <c r="H15" s="48">
        <v>0</v>
      </c>
      <c r="I15" s="48">
        <v>0</v>
      </c>
      <c r="J15" s="3">
        <v>0</v>
      </c>
      <c r="K15" s="3">
        <v>0</v>
      </c>
    </row>
    <row r="16" spans="1:11" s="3" customFormat="1" x14ac:dyDescent="0.2">
      <c r="A16" s="44" t="s">
        <v>10</v>
      </c>
      <c r="B16" s="64">
        <v>0</v>
      </c>
      <c r="C16" s="48">
        <v>0</v>
      </c>
      <c r="D16" s="48">
        <v>0</v>
      </c>
      <c r="E16" s="48">
        <v>1</v>
      </c>
      <c r="F16" s="48">
        <v>0</v>
      </c>
      <c r="G16" s="64">
        <v>0</v>
      </c>
      <c r="H16" s="48">
        <v>3</v>
      </c>
      <c r="I16" s="48">
        <v>1</v>
      </c>
      <c r="J16" s="3">
        <v>0</v>
      </c>
      <c r="K16" s="3">
        <v>0</v>
      </c>
    </row>
    <row r="17" spans="1:11" s="3" customFormat="1" x14ac:dyDescent="0.2">
      <c r="A17" s="44" t="s">
        <v>11</v>
      </c>
      <c r="B17" s="64">
        <v>0</v>
      </c>
      <c r="C17" s="48">
        <v>0</v>
      </c>
      <c r="D17" s="48">
        <v>0</v>
      </c>
      <c r="E17" s="48">
        <v>0</v>
      </c>
      <c r="F17" s="48">
        <v>0</v>
      </c>
      <c r="G17" s="64">
        <v>0</v>
      </c>
      <c r="H17" s="48">
        <v>0</v>
      </c>
      <c r="I17" s="48">
        <v>0</v>
      </c>
      <c r="J17" s="3">
        <v>0</v>
      </c>
      <c r="K17" s="3">
        <v>0</v>
      </c>
    </row>
    <row r="18" spans="1:11" s="3" customFormat="1" x14ac:dyDescent="0.2">
      <c r="A18" s="44" t="s">
        <v>12</v>
      </c>
      <c r="B18" s="64">
        <v>0</v>
      </c>
      <c r="C18" s="48">
        <v>0</v>
      </c>
      <c r="D18" s="48">
        <v>0</v>
      </c>
      <c r="E18" s="48">
        <v>0</v>
      </c>
      <c r="F18" s="48">
        <v>0</v>
      </c>
      <c r="G18" s="64">
        <v>0</v>
      </c>
      <c r="H18" s="48">
        <v>0</v>
      </c>
      <c r="I18" s="48">
        <v>0</v>
      </c>
      <c r="J18" s="3">
        <v>0</v>
      </c>
      <c r="K18" s="3">
        <v>0</v>
      </c>
    </row>
    <row r="19" spans="1:11" s="3" customFormat="1" x14ac:dyDescent="0.2">
      <c r="A19" s="44" t="s">
        <v>13</v>
      </c>
      <c r="B19" s="64">
        <v>0</v>
      </c>
      <c r="C19" s="48">
        <v>0</v>
      </c>
      <c r="D19" s="48">
        <v>0</v>
      </c>
      <c r="E19" s="48">
        <v>0</v>
      </c>
      <c r="F19" s="48">
        <v>0</v>
      </c>
      <c r="G19" s="64">
        <v>1</v>
      </c>
      <c r="H19" s="48">
        <v>1</v>
      </c>
      <c r="I19" s="48">
        <v>0</v>
      </c>
      <c r="J19" s="3">
        <v>3</v>
      </c>
      <c r="K19" s="3">
        <v>0</v>
      </c>
    </row>
    <row r="20" spans="1:11" s="3" customFormat="1" x14ac:dyDescent="0.2">
      <c r="A20" s="44" t="s">
        <v>14</v>
      </c>
      <c r="B20" s="64">
        <v>0</v>
      </c>
      <c r="C20" s="48">
        <v>4</v>
      </c>
      <c r="D20" s="48">
        <v>6</v>
      </c>
      <c r="E20" s="48">
        <v>3</v>
      </c>
      <c r="F20" s="48">
        <v>2</v>
      </c>
      <c r="G20" s="64">
        <v>0</v>
      </c>
      <c r="H20" s="48">
        <v>1</v>
      </c>
      <c r="I20" s="48">
        <v>1</v>
      </c>
      <c r="J20" s="3">
        <v>0</v>
      </c>
      <c r="K20" s="3">
        <v>1</v>
      </c>
    </row>
    <row r="21" spans="1:11" s="3" customFormat="1" x14ac:dyDescent="0.2">
      <c r="A21" s="44" t="s">
        <v>15</v>
      </c>
      <c r="B21" s="64">
        <v>0</v>
      </c>
      <c r="C21" s="48">
        <v>0</v>
      </c>
      <c r="D21" s="48">
        <v>1</v>
      </c>
      <c r="E21" s="48">
        <v>1</v>
      </c>
      <c r="F21" s="48">
        <v>2</v>
      </c>
      <c r="G21" s="64">
        <v>0</v>
      </c>
      <c r="H21" s="48">
        <v>0</v>
      </c>
      <c r="I21" s="48">
        <v>1</v>
      </c>
      <c r="J21" s="3">
        <v>1</v>
      </c>
      <c r="K21" s="3">
        <v>1</v>
      </c>
    </row>
    <row r="22" spans="1:11" s="3" customFormat="1" x14ac:dyDescent="0.2">
      <c r="A22" s="49" t="s">
        <v>16</v>
      </c>
      <c r="B22" s="65">
        <v>0</v>
      </c>
      <c r="C22" s="50">
        <v>0</v>
      </c>
      <c r="D22" s="50">
        <v>0</v>
      </c>
      <c r="E22" s="50">
        <v>0</v>
      </c>
      <c r="F22" s="50">
        <v>0</v>
      </c>
      <c r="G22" s="65">
        <v>0</v>
      </c>
      <c r="H22" s="50">
        <v>0</v>
      </c>
      <c r="I22" s="50">
        <v>0</v>
      </c>
      <c r="J22" s="3">
        <v>0</v>
      </c>
      <c r="K22" s="3">
        <v>0</v>
      </c>
    </row>
    <row r="23" spans="1:11" s="3" customFormat="1" x14ac:dyDescent="0.2">
      <c r="A23" s="51" t="s">
        <v>74</v>
      </c>
      <c r="B23" s="142">
        <f t="shared" ref="B23:G23" si="15">SUM(B25:B37)</f>
        <v>7</v>
      </c>
      <c r="C23" s="52">
        <f t="shared" ref="C23:E23" si="16">SUM(C25:C37)</f>
        <v>23</v>
      </c>
      <c r="D23" s="52">
        <f t="shared" si="16"/>
        <v>8</v>
      </c>
      <c r="E23" s="52">
        <f t="shared" si="16"/>
        <v>13</v>
      </c>
      <c r="F23" s="52">
        <f t="shared" ref="F23" si="17">SUM(F25:F37)</f>
        <v>19</v>
      </c>
      <c r="G23" s="142">
        <f t="shared" si="15"/>
        <v>9</v>
      </c>
      <c r="H23" s="52">
        <f t="shared" ref="H23:I23" si="18">SUM(H25:H37)</f>
        <v>25</v>
      </c>
      <c r="I23" s="52">
        <f t="shared" si="18"/>
        <v>37</v>
      </c>
      <c r="J23" s="52">
        <f t="shared" ref="J23:K23" si="19">SUM(J25:J37)</f>
        <v>18</v>
      </c>
      <c r="K23" s="52">
        <f t="shared" si="19"/>
        <v>29</v>
      </c>
    </row>
    <row r="24" spans="1:11" s="3" customFormat="1" x14ac:dyDescent="0.2">
      <c r="A24" s="46" t="s">
        <v>80</v>
      </c>
      <c r="B24" s="141">
        <f t="shared" ref="B24:G24" si="20">(B23/B4)*100</f>
        <v>14.893617021276595</v>
      </c>
      <c r="C24" s="47">
        <f t="shared" ref="C24:E24" si="21">(C23/C4)*100</f>
        <v>29.487179487179489</v>
      </c>
      <c r="D24" s="47">
        <f t="shared" si="21"/>
        <v>16.666666666666664</v>
      </c>
      <c r="E24" s="47">
        <f t="shared" si="21"/>
        <v>23.214285714285715</v>
      </c>
      <c r="F24" s="47">
        <f t="shared" ref="F24" si="22">(F23/F4)*100</f>
        <v>36.538461538461533</v>
      </c>
      <c r="G24" s="141">
        <f t="shared" si="20"/>
        <v>18</v>
      </c>
      <c r="H24" s="47">
        <f t="shared" ref="H24:I24" si="23">(H23/H4)*100</f>
        <v>24.752475247524753</v>
      </c>
      <c r="I24" s="47">
        <f t="shared" si="23"/>
        <v>33.333333333333329</v>
      </c>
      <c r="J24" s="47">
        <f t="shared" ref="J24:K24" si="24">(J23/J4)*100</f>
        <v>14.516129032258066</v>
      </c>
      <c r="K24" s="47">
        <f t="shared" si="24"/>
        <v>25.438596491228072</v>
      </c>
    </row>
    <row r="25" spans="1:11" s="3" customFormat="1" x14ac:dyDescent="0.2">
      <c r="A25" s="53" t="s">
        <v>27</v>
      </c>
      <c r="B25" s="64">
        <v>0</v>
      </c>
      <c r="C25" s="48">
        <v>0</v>
      </c>
      <c r="D25" s="48">
        <v>0</v>
      </c>
      <c r="E25" s="48">
        <v>0</v>
      </c>
      <c r="F25" s="48">
        <v>0</v>
      </c>
      <c r="G25" s="64">
        <v>0</v>
      </c>
      <c r="H25" s="48">
        <v>0</v>
      </c>
      <c r="I25" s="48">
        <v>0</v>
      </c>
      <c r="J25" s="3">
        <v>0</v>
      </c>
      <c r="K25" s="3">
        <v>0</v>
      </c>
    </row>
    <row r="26" spans="1:11" s="3" customFormat="1" x14ac:dyDescent="0.2">
      <c r="A26" s="53" t="s">
        <v>28</v>
      </c>
      <c r="B26" s="64">
        <v>0</v>
      </c>
      <c r="C26" s="48">
        <v>0</v>
      </c>
      <c r="D26" s="48">
        <v>0</v>
      </c>
      <c r="E26" s="48">
        <v>0</v>
      </c>
      <c r="F26" s="48">
        <v>0</v>
      </c>
      <c r="G26" s="64">
        <v>0</v>
      </c>
      <c r="H26" s="48">
        <v>0</v>
      </c>
      <c r="I26" s="48">
        <v>0</v>
      </c>
      <c r="J26" s="3">
        <v>0</v>
      </c>
      <c r="K26" s="3">
        <v>0</v>
      </c>
    </row>
    <row r="27" spans="1:11" s="3" customFormat="1" x14ac:dyDescent="0.2">
      <c r="A27" s="53" t="s">
        <v>29</v>
      </c>
      <c r="B27" s="64">
        <v>4</v>
      </c>
      <c r="C27" s="48">
        <v>23</v>
      </c>
      <c r="D27" s="48">
        <v>6</v>
      </c>
      <c r="E27" s="48">
        <v>11</v>
      </c>
      <c r="F27" s="48">
        <v>8</v>
      </c>
      <c r="G27" s="64">
        <v>9</v>
      </c>
      <c r="H27" s="48">
        <v>25</v>
      </c>
      <c r="I27" s="48">
        <v>36</v>
      </c>
      <c r="J27" s="3">
        <v>18</v>
      </c>
      <c r="K27" s="3">
        <v>26</v>
      </c>
    </row>
    <row r="28" spans="1:11" s="3" customFormat="1" x14ac:dyDescent="0.2">
      <c r="A28" s="53" t="s">
        <v>30</v>
      </c>
      <c r="B28" s="64">
        <v>0</v>
      </c>
      <c r="C28" s="48">
        <v>0</v>
      </c>
      <c r="D28" s="48">
        <v>1</v>
      </c>
      <c r="E28" s="48">
        <v>1</v>
      </c>
      <c r="F28" s="48">
        <v>4</v>
      </c>
      <c r="G28" s="64">
        <v>0</v>
      </c>
      <c r="H28" s="48">
        <v>0</v>
      </c>
      <c r="I28" s="48">
        <v>1</v>
      </c>
      <c r="J28" s="3">
        <v>0</v>
      </c>
      <c r="K28" s="3">
        <v>3</v>
      </c>
    </row>
    <row r="29" spans="1:11" s="3" customFormat="1" x14ac:dyDescent="0.2">
      <c r="A29" s="53" t="s">
        <v>33</v>
      </c>
      <c r="B29" s="64">
        <v>0</v>
      </c>
      <c r="C29" s="48">
        <v>0</v>
      </c>
      <c r="D29" s="48">
        <v>0</v>
      </c>
      <c r="E29" s="48">
        <v>0</v>
      </c>
      <c r="F29" s="48">
        <v>0</v>
      </c>
      <c r="G29" s="64">
        <v>0</v>
      </c>
      <c r="H29" s="48">
        <v>0</v>
      </c>
      <c r="I29" s="48">
        <v>0</v>
      </c>
      <c r="J29" s="3">
        <v>0</v>
      </c>
      <c r="K29" s="3">
        <v>0</v>
      </c>
    </row>
    <row r="30" spans="1:11" s="3" customFormat="1" x14ac:dyDescent="0.2">
      <c r="A30" s="53" t="s">
        <v>35</v>
      </c>
      <c r="B30" s="64">
        <v>0</v>
      </c>
      <c r="C30" s="48">
        <v>0</v>
      </c>
      <c r="D30" s="48">
        <v>0</v>
      </c>
      <c r="E30" s="48">
        <v>0</v>
      </c>
      <c r="F30" s="48">
        <v>0</v>
      </c>
      <c r="G30" s="64">
        <v>0</v>
      </c>
      <c r="H30" s="48">
        <v>0</v>
      </c>
      <c r="I30" s="48">
        <v>0</v>
      </c>
      <c r="J30" s="3">
        <v>0</v>
      </c>
      <c r="K30" s="3">
        <v>0</v>
      </c>
    </row>
    <row r="31" spans="1:11" s="3" customFormat="1" x14ac:dyDescent="0.2">
      <c r="A31" s="53" t="s">
        <v>44</v>
      </c>
      <c r="B31" s="64">
        <v>0</v>
      </c>
      <c r="C31" s="48">
        <v>0</v>
      </c>
      <c r="D31" s="48">
        <v>0</v>
      </c>
      <c r="E31" s="48">
        <v>0</v>
      </c>
      <c r="F31" s="48">
        <v>0</v>
      </c>
      <c r="G31" s="64">
        <v>0</v>
      </c>
      <c r="H31" s="48">
        <v>0</v>
      </c>
      <c r="I31" s="48">
        <v>0</v>
      </c>
      <c r="J31" s="3">
        <v>0</v>
      </c>
      <c r="K31" s="3">
        <v>0</v>
      </c>
    </row>
    <row r="32" spans="1:11" s="3" customFormat="1" x14ac:dyDescent="0.2">
      <c r="A32" s="53" t="s">
        <v>50</v>
      </c>
      <c r="B32" s="64">
        <v>0</v>
      </c>
      <c r="C32" s="48">
        <v>0</v>
      </c>
      <c r="D32" s="48">
        <v>0</v>
      </c>
      <c r="E32" s="48">
        <v>0</v>
      </c>
      <c r="F32" s="48">
        <v>0</v>
      </c>
      <c r="G32" s="64">
        <v>0</v>
      </c>
      <c r="H32" s="48">
        <v>0</v>
      </c>
      <c r="I32" s="48">
        <v>0</v>
      </c>
      <c r="J32" s="3">
        <v>0</v>
      </c>
      <c r="K32" s="3">
        <v>0</v>
      </c>
    </row>
    <row r="33" spans="1:11" s="3" customFormat="1" x14ac:dyDescent="0.2">
      <c r="A33" s="53" t="s">
        <v>49</v>
      </c>
      <c r="B33" s="64">
        <v>0</v>
      </c>
      <c r="C33" s="48">
        <v>0</v>
      </c>
      <c r="D33" s="48">
        <v>0</v>
      </c>
      <c r="E33" s="48">
        <v>0</v>
      </c>
      <c r="F33" s="48">
        <v>0</v>
      </c>
      <c r="G33" s="64">
        <v>0</v>
      </c>
      <c r="H33" s="48">
        <v>0</v>
      </c>
      <c r="I33" s="48">
        <v>0</v>
      </c>
      <c r="J33" s="3">
        <v>0</v>
      </c>
      <c r="K33" s="3">
        <v>0</v>
      </c>
    </row>
    <row r="34" spans="1:11" s="3" customFormat="1" x14ac:dyDescent="0.2">
      <c r="A34" s="53" t="s">
        <v>53</v>
      </c>
      <c r="B34" s="64">
        <v>0</v>
      </c>
      <c r="C34" s="48">
        <v>0</v>
      </c>
      <c r="D34" s="48">
        <v>0</v>
      </c>
      <c r="E34" s="48">
        <v>0</v>
      </c>
      <c r="F34" s="48">
        <v>0</v>
      </c>
      <c r="G34" s="64">
        <v>0</v>
      </c>
      <c r="H34" s="48">
        <v>0</v>
      </c>
      <c r="I34" s="48">
        <v>0</v>
      </c>
      <c r="J34" s="3">
        <v>0</v>
      </c>
      <c r="K34" s="3">
        <v>0</v>
      </c>
    </row>
    <row r="35" spans="1:11" s="3" customFormat="1" x14ac:dyDescent="0.2">
      <c r="A35" s="53" t="s">
        <v>57</v>
      </c>
      <c r="B35" s="64">
        <v>0</v>
      </c>
      <c r="C35" s="48">
        <v>0</v>
      </c>
      <c r="D35" s="48">
        <v>0</v>
      </c>
      <c r="E35" s="48">
        <v>1</v>
      </c>
      <c r="F35" s="48">
        <v>7</v>
      </c>
      <c r="G35" s="64">
        <v>0</v>
      </c>
      <c r="H35" s="48">
        <v>0</v>
      </c>
      <c r="I35" s="48">
        <v>0</v>
      </c>
      <c r="J35" s="3">
        <v>0</v>
      </c>
      <c r="K35" s="3">
        <v>0</v>
      </c>
    </row>
    <row r="36" spans="1:11" s="3" customFormat="1" x14ac:dyDescent="0.2">
      <c r="A36" s="53" t="s">
        <v>21</v>
      </c>
      <c r="B36" s="64">
        <v>3</v>
      </c>
      <c r="C36" s="48">
        <v>0</v>
      </c>
      <c r="D36" s="48">
        <v>1</v>
      </c>
      <c r="E36" s="48">
        <v>0</v>
      </c>
      <c r="F36" s="48">
        <v>0</v>
      </c>
      <c r="G36" s="64">
        <v>0</v>
      </c>
      <c r="H36" s="48">
        <v>0</v>
      </c>
      <c r="I36" s="48">
        <v>0</v>
      </c>
      <c r="J36" s="3">
        <v>0</v>
      </c>
      <c r="K36" s="3">
        <v>0</v>
      </c>
    </row>
    <row r="37" spans="1:11" s="3" customFormat="1" x14ac:dyDescent="0.2">
      <c r="A37" s="54" t="s">
        <v>60</v>
      </c>
      <c r="B37" s="65">
        <v>0</v>
      </c>
      <c r="C37" s="48">
        <v>0</v>
      </c>
      <c r="D37" s="48">
        <v>0</v>
      </c>
      <c r="E37" s="48">
        <v>0</v>
      </c>
      <c r="F37" s="48">
        <v>0</v>
      </c>
      <c r="G37" s="65">
        <v>0</v>
      </c>
      <c r="H37" s="48">
        <v>0</v>
      </c>
      <c r="I37" s="48">
        <v>0</v>
      </c>
      <c r="J37" s="3">
        <v>0</v>
      </c>
      <c r="K37" s="3">
        <v>0</v>
      </c>
    </row>
    <row r="38" spans="1:11" s="3" customFormat="1" x14ac:dyDescent="0.2">
      <c r="A38" s="51" t="s">
        <v>75</v>
      </c>
      <c r="B38" s="140">
        <f t="shared" ref="B38:G38" si="25">SUM(B40:B51)</f>
        <v>0</v>
      </c>
      <c r="C38" s="45">
        <f t="shared" ref="C38:E38" si="26">SUM(C40:C51)</f>
        <v>4</v>
      </c>
      <c r="D38" s="45">
        <f t="shared" si="26"/>
        <v>7</v>
      </c>
      <c r="E38" s="45">
        <f t="shared" si="26"/>
        <v>7</v>
      </c>
      <c r="F38" s="45">
        <f t="shared" ref="F38" si="27">SUM(F40:F51)</f>
        <v>5</v>
      </c>
      <c r="G38" s="140">
        <f t="shared" si="25"/>
        <v>1</v>
      </c>
      <c r="H38" s="45">
        <f t="shared" ref="H38:I38" si="28">SUM(H40:H51)</f>
        <v>30</v>
      </c>
      <c r="I38" s="45">
        <f t="shared" si="28"/>
        <v>28</v>
      </c>
      <c r="J38" s="45">
        <f t="shared" ref="J38:K38" si="29">SUM(J40:J51)</f>
        <v>53</v>
      </c>
      <c r="K38" s="45">
        <f t="shared" si="29"/>
        <v>39</v>
      </c>
    </row>
    <row r="39" spans="1:11" s="3" customFormat="1" x14ac:dyDescent="0.2">
      <c r="A39" s="46" t="s">
        <v>80</v>
      </c>
      <c r="B39" s="141">
        <f t="shared" ref="B39:G39" si="30">(B38/B4)*100</f>
        <v>0</v>
      </c>
      <c r="C39" s="47">
        <f t="shared" ref="C39:E39" si="31">(C38/C4)*100</f>
        <v>5.1282051282051277</v>
      </c>
      <c r="D39" s="47">
        <f t="shared" si="31"/>
        <v>14.583333333333334</v>
      </c>
      <c r="E39" s="47">
        <f t="shared" si="31"/>
        <v>12.5</v>
      </c>
      <c r="F39" s="47">
        <f t="shared" ref="F39" si="32">(F38/F4)*100</f>
        <v>9.6153846153846168</v>
      </c>
      <c r="G39" s="141">
        <f t="shared" si="30"/>
        <v>2</v>
      </c>
      <c r="H39" s="47">
        <f t="shared" ref="H39:I39" si="33">(H38/H4)*100</f>
        <v>29.702970297029701</v>
      </c>
      <c r="I39" s="47">
        <f t="shared" si="33"/>
        <v>25.225225225225223</v>
      </c>
      <c r="J39" s="47">
        <f t="shared" ref="J39:K39" si="34">(J38/J4)*100</f>
        <v>42.741935483870968</v>
      </c>
      <c r="K39" s="47">
        <f t="shared" si="34"/>
        <v>34.210526315789473</v>
      </c>
    </row>
    <row r="40" spans="1:11" s="3" customFormat="1" x14ac:dyDescent="0.2">
      <c r="A40" s="53" t="s">
        <v>36</v>
      </c>
      <c r="B40" s="64">
        <v>0</v>
      </c>
      <c r="C40" s="48">
        <v>0</v>
      </c>
      <c r="D40" s="48">
        <v>3</v>
      </c>
      <c r="E40" s="48">
        <v>2</v>
      </c>
      <c r="F40" s="48">
        <v>3</v>
      </c>
      <c r="G40" s="64">
        <v>0</v>
      </c>
      <c r="H40" s="48">
        <v>11</v>
      </c>
      <c r="I40" s="48">
        <v>13</v>
      </c>
      <c r="J40" s="3">
        <v>16</v>
      </c>
      <c r="K40" s="3">
        <v>15</v>
      </c>
    </row>
    <row r="41" spans="1:11" s="3" customFormat="1" x14ac:dyDescent="0.2">
      <c r="A41" s="53" t="s">
        <v>37</v>
      </c>
      <c r="B41" s="64">
        <v>0</v>
      </c>
      <c r="C41" s="48">
        <v>0</v>
      </c>
      <c r="D41" s="48">
        <v>0</v>
      </c>
      <c r="E41" s="48">
        <v>0</v>
      </c>
      <c r="F41" s="48">
        <v>0</v>
      </c>
      <c r="G41" s="64">
        <v>0</v>
      </c>
      <c r="H41" s="48">
        <v>7</v>
      </c>
      <c r="I41" s="48">
        <v>10</v>
      </c>
      <c r="J41" s="3">
        <v>28</v>
      </c>
      <c r="K41" s="3">
        <v>19</v>
      </c>
    </row>
    <row r="42" spans="1:11" s="3" customFormat="1" x14ac:dyDescent="0.2">
      <c r="A42" s="53" t="s">
        <v>34</v>
      </c>
      <c r="B42" s="64">
        <v>0</v>
      </c>
      <c r="C42" s="48">
        <v>0</v>
      </c>
      <c r="D42" s="48">
        <v>0</v>
      </c>
      <c r="E42" s="48">
        <v>0</v>
      </c>
      <c r="F42" s="48">
        <v>0</v>
      </c>
      <c r="G42" s="64">
        <v>0</v>
      </c>
      <c r="H42" s="48">
        <v>6</v>
      </c>
      <c r="I42" s="48">
        <v>2</v>
      </c>
      <c r="J42" s="3">
        <v>4</v>
      </c>
      <c r="K42" s="3">
        <v>5</v>
      </c>
    </row>
    <row r="43" spans="1:11" s="3" customFormat="1" x14ac:dyDescent="0.2">
      <c r="A43" s="53" t="s">
        <v>38</v>
      </c>
      <c r="B43" s="64">
        <v>0</v>
      </c>
      <c r="C43" s="48">
        <v>0</v>
      </c>
      <c r="D43" s="48">
        <v>0</v>
      </c>
      <c r="E43" s="48">
        <v>0</v>
      </c>
      <c r="F43" s="48">
        <v>0</v>
      </c>
      <c r="G43" s="64">
        <v>0</v>
      </c>
      <c r="H43" s="48">
        <v>0</v>
      </c>
      <c r="I43" s="48">
        <v>0</v>
      </c>
      <c r="J43" s="3">
        <v>0</v>
      </c>
      <c r="K43" s="3">
        <v>0</v>
      </c>
    </row>
    <row r="44" spans="1:11" s="3" customFormat="1" x14ac:dyDescent="0.2">
      <c r="A44" s="53" t="s">
        <v>41</v>
      </c>
      <c r="B44" s="64">
        <v>0</v>
      </c>
      <c r="C44" s="48">
        <v>3</v>
      </c>
      <c r="D44" s="48">
        <v>3</v>
      </c>
      <c r="E44" s="48">
        <v>4</v>
      </c>
      <c r="F44" s="48">
        <v>1</v>
      </c>
      <c r="G44" s="64">
        <v>0</v>
      </c>
      <c r="H44" s="48">
        <v>5</v>
      </c>
      <c r="I44" s="48">
        <v>2</v>
      </c>
      <c r="J44" s="3">
        <v>2</v>
      </c>
      <c r="K44" s="3">
        <v>0</v>
      </c>
    </row>
    <row r="45" spans="1:11" s="3" customFormat="1" x14ac:dyDescent="0.2">
      <c r="A45" s="53" t="s">
        <v>42</v>
      </c>
      <c r="B45" s="64">
        <v>0</v>
      </c>
      <c r="C45" s="48">
        <v>0</v>
      </c>
      <c r="D45" s="48">
        <v>0</v>
      </c>
      <c r="E45" s="48">
        <v>1</v>
      </c>
      <c r="F45" s="48">
        <v>0</v>
      </c>
      <c r="G45" s="64">
        <v>1</v>
      </c>
      <c r="H45" s="48">
        <v>0</v>
      </c>
      <c r="I45" s="48">
        <v>0</v>
      </c>
      <c r="J45" s="3">
        <v>1</v>
      </c>
      <c r="K45" s="3">
        <v>0</v>
      </c>
    </row>
    <row r="46" spans="1:11" s="3" customFormat="1" x14ac:dyDescent="0.2">
      <c r="A46" s="53" t="s">
        <v>43</v>
      </c>
      <c r="B46" s="64">
        <v>0</v>
      </c>
      <c r="C46" s="48">
        <v>1</v>
      </c>
      <c r="D46" s="48">
        <v>1</v>
      </c>
      <c r="E46" s="48">
        <v>0</v>
      </c>
      <c r="F46" s="48">
        <v>0</v>
      </c>
      <c r="G46" s="64">
        <v>0</v>
      </c>
      <c r="H46" s="48">
        <v>1</v>
      </c>
      <c r="I46" s="48">
        <v>0</v>
      </c>
      <c r="J46" s="3">
        <v>2</v>
      </c>
      <c r="K46" s="3">
        <v>0</v>
      </c>
    </row>
    <row r="47" spans="1:11" s="3" customFormat="1" x14ac:dyDescent="0.2">
      <c r="A47" s="53" t="s">
        <v>46</v>
      </c>
      <c r="B47" s="64">
        <v>0</v>
      </c>
      <c r="C47" s="48">
        <v>0</v>
      </c>
      <c r="D47" s="48">
        <v>0</v>
      </c>
      <c r="E47" s="48">
        <v>0</v>
      </c>
      <c r="F47" s="48">
        <v>0</v>
      </c>
      <c r="G47" s="64">
        <v>0</v>
      </c>
      <c r="H47" s="48">
        <v>0</v>
      </c>
      <c r="I47" s="48">
        <v>0</v>
      </c>
      <c r="J47" s="3">
        <v>0</v>
      </c>
      <c r="K47" s="3">
        <v>0</v>
      </c>
    </row>
    <row r="48" spans="1:11" s="3" customFormat="1" x14ac:dyDescent="0.2">
      <c r="A48" s="53" t="s">
        <v>45</v>
      </c>
      <c r="B48" s="64">
        <v>0</v>
      </c>
      <c r="C48" s="48">
        <v>0</v>
      </c>
      <c r="D48" s="48">
        <v>0</v>
      </c>
      <c r="E48" s="48">
        <v>0</v>
      </c>
      <c r="F48" s="48">
        <v>0</v>
      </c>
      <c r="G48" s="64">
        <v>0</v>
      </c>
      <c r="H48" s="48">
        <v>0</v>
      </c>
      <c r="I48" s="48">
        <v>0</v>
      </c>
      <c r="J48" s="3">
        <v>0</v>
      </c>
      <c r="K48" s="3">
        <v>0</v>
      </c>
    </row>
    <row r="49" spans="1:11" s="3" customFormat="1" x14ac:dyDescent="0.2">
      <c r="A49" s="53" t="s">
        <v>52</v>
      </c>
      <c r="B49" s="64">
        <v>0</v>
      </c>
      <c r="C49" s="48">
        <v>0</v>
      </c>
      <c r="D49" s="48">
        <v>0</v>
      </c>
      <c r="E49" s="48">
        <v>0</v>
      </c>
      <c r="F49" s="48">
        <v>1</v>
      </c>
      <c r="G49" s="64">
        <v>0</v>
      </c>
      <c r="H49" s="48">
        <v>0</v>
      </c>
      <c r="I49" s="48">
        <v>1</v>
      </c>
      <c r="J49" s="3">
        <v>0</v>
      </c>
      <c r="K49" s="3">
        <v>0</v>
      </c>
    </row>
    <row r="50" spans="1:11" s="3" customFormat="1" x14ac:dyDescent="0.2">
      <c r="A50" s="53" t="s">
        <v>56</v>
      </c>
      <c r="B50" s="64">
        <v>0</v>
      </c>
      <c r="C50" s="48">
        <v>0</v>
      </c>
      <c r="D50" s="48">
        <v>0</v>
      </c>
      <c r="E50" s="48">
        <v>0</v>
      </c>
      <c r="F50" s="48">
        <v>0</v>
      </c>
      <c r="G50" s="64">
        <v>0</v>
      </c>
      <c r="H50" s="48">
        <v>0</v>
      </c>
      <c r="I50" s="48">
        <v>0</v>
      </c>
      <c r="J50" s="3">
        <v>0</v>
      </c>
      <c r="K50" s="3">
        <v>0</v>
      </c>
    </row>
    <row r="51" spans="1:11" s="3" customFormat="1" x14ac:dyDescent="0.2">
      <c r="A51" s="54" t="s">
        <v>59</v>
      </c>
      <c r="B51" s="65">
        <v>0</v>
      </c>
      <c r="C51" s="48">
        <v>0</v>
      </c>
      <c r="D51" s="48">
        <v>0</v>
      </c>
      <c r="E51" s="48">
        <v>0</v>
      </c>
      <c r="F51" s="48">
        <v>0</v>
      </c>
      <c r="G51" s="65">
        <v>0</v>
      </c>
      <c r="H51" s="48">
        <v>0</v>
      </c>
      <c r="I51" s="48">
        <v>0</v>
      </c>
      <c r="J51" s="3">
        <v>0</v>
      </c>
      <c r="K51" s="3">
        <v>0</v>
      </c>
    </row>
    <row r="52" spans="1:11" s="3" customFormat="1" x14ac:dyDescent="0.2">
      <c r="A52" s="51" t="s">
        <v>76</v>
      </c>
      <c r="B52" s="140">
        <f t="shared" ref="B52:G52" si="35">SUM(B54:B62)</f>
        <v>26</v>
      </c>
      <c r="C52" s="45">
        <f t="shared" ref="C52:E52" si="36">SUM(C54:C62)</f>
        <v>41</v>
      </c>
      <c r="D52" s="45">
        <f t="shared" si="36"/>
        <v>20</v>
      </c>
      <c r="E52" s="45">
        <f t="shared" si="36"/>
        <v>21</v>
      </c>
      <c r="F52" s="45">
        <f t="shared" ref="F52" si="37">SUM(F54:F62)</f>
        <v>17</v>
      </c>
      <c r="G52" s="140">
        <f t="shared" si="35"/>
        <v>30</v>
      </c>
      <c r="H52" s="45">
        <f t="shared" ref="H52:I52" si="38">SUM(H54:H62)</f>
        <v>41</v>
      </c>
      <c r="I52" s="45">
        <f t="shared" si="38"/>
        <v>41</v>
      </c>
      <c r="J52" s="45">
        <f t="shared" ref="J52:K52" si="39">SUM(J54:J62)</f>
        <v>44</v>
      </c>
      <c r="K52" s="45">
        <f t="shared" si="39"/>
        <v>44</v>
      </c>
    </row>
    <row r="53" spans="1:11" s="3" customFormat="1" x14ac:dyDescent="0.2">
      <c r="A53" s="46" t="s">
        <v>80</v>
      </c>
      <c r="B53" s="141">
        <f t="shared" ref="B53:G53" si="40">(B52/B4)*100</f>
        <v>55.319148936170215</v>
      </c>
      <c r="C53" s="47">
        <f t="shared" ref="C53:E53" si="41">(C52/C4)*100</f>
        <v>52.564102564102569</v>
      </c>
      <c r="D53" s="47">
        <f t="shared" si="41"/>
        <v>41.666666666666671</v>
      </c>
      <c r="E53" s="47">
        <f t="shared" si="41"/>
        <v>37.5</v>
      </c>
      <c r="F53" s="47">
        <f t="shared" ref="F53" si="42">(F52/F4)*100</f>
        <v>32.692307692307693</v>
      </c>
      <c r="G53" s="141">
        <f t="shared" si="40"/>
        <v>60</v>
      </c>
      <c r="H53" s="47">
        <f t="shared" ref="H53:I53" si="43">(H52/H4)*100</f>
        <v>40.594059405940598</v>
      </c>
      <c r="I53" s="47">
        <f t="shared" si="43"/>
        <v>36.936936936936938</v>
      </c>
      <c r="J53" s="47">
        <f t="shared" ref="J53:K53" si="44">(J52/J4)*100</f>
        <v>35.483870967741936</v>
      </c>
      <c r="K53" s="47">
        <f t="shared" si="44"/>
        <v>38.596491228070171</v>
      </c>
    </row>
    <row r="54" spans="1:11" s="3" customFormat="1" x14ac:dyDescent="0.2">
      <c r="A54" s="53" t="s">
        <v>31</v>
      </c>
      <c r="B54" s="64">
        <v>0</v>
      </c>
      <c r="C54" s="48">
        <v>0</v>
      </c>
      <c r="D54" s="48">
        <v>3</v>
      </c>
      <c r="E54" s="48">
        <v>0</v>
      </c>
      <c r="F54" s="48">
        <v>0</v>
      </c>
      <c r="G54" s="64">
        <v>0</v>
      </c>
      <c r="H54" s="48">
        <v>0</v>
      </c>
      <c r="I54" s="48">
        <v>0</v>
      </c>
      <c r="J54" s="3">
        <v>0</v>
      </c>
      <c r="K54" s="3">
        <v>0</v>
      </c>
    </row>
    <row r="55" spans="1:11" s="3" customFormat="1" x14ac:dyDescent="0.2">
      <c r="A55" s="53" t="s">
        <v>40</v>
      </c>
      <c r="B55" s="64">
        <v>0</v>
      </c>
      <c r="C55" s="48">
        <v>0</v>
      </c>
      <c r="D55" s="48">
        <v>0</v>
      </c>
      <c r="E55" s="48">
        <v>0</v>
      </c>
      <c r="F55" s="48">
        <v>0</v>
      </c>
      <c r="G55" s="64">
        <v>0</v>
      </c>
      <c r="H55" s="48">
        <v>0</v>
      </c>
      <c r="I55" s="48">
        <v>0</v>
      </c>
      <c r="J55" s="3">
        <v>0</v>
      </c>
      <c r="K55" s="3">
        <v>0</v>
      </c>
    </row>
    <row r="56" spans="1:11" s="3" customFormat="1" x14ac:dyDescent="0.2">
      <c r="A56" s="53" t="s">
        <v>39</v>
      </c>
      <c r="B56" s="64">
        <v>1</v>
      </c>
      <c r="C56" s="48">
        <v>3</v>
      </c>
      <c r="D56" s="48">
        <v>5</v>
      </c>
      <c r="E56" s="48">
        <v>11</v>
      </c>
      <c r="F56" s="48">
        <v>8</v>
      </c>
      <c r="G56" s="64">
        <v>10</v>
      </c>
      <c r="H56" s="48">
        <v>9</v>
      </c>
      <c r="I56" s="48">
        <v>16</v>
      </c>
      <c r="J56" s="3">
        <v>6</v>
      </c>
      <c r="K56" s="3">
        <v>10</v>
      </c>
    </row>
    <row r="57" spans="1:11" s="3" customFormat="1" x14ac:dyDescent="0.2">
      <c r="A57" s="53" t="s">
        <v>47</v>
      </c>
      <c r="B57" s="64">
        <v>0</v>
      </c>
      <c r="C57" s="48">
        <v>3</v>
      </c>
      <c r="D57" s="48">
        <v>1</v>
      </c>
      <c r="E57" s="48">
        <v>0</v>
      </c>
      <c r="F57" s="48">
        <v>0</v>
      </c>
      <c r="G57" s="64">
        <v>0</v>
      </c>
      <c r="H57" s="48">
        <v>14</v>
      </c>
      <c r="I57" s="48">
        <v>12</v>
      </c>
      <c r="J57" s="3">
        <v>21</v>
      </c>
      <c r="K57" s="3">
        <v>23</v>
      </c>
    </row>
    <row r="58" spans="1:11" s="3" customFormat="1" x14ac:dyDescent="0.2">
      <c r="A58" s="53" t="s">
        <v>48</v>
      </c>
      <c r="B58" s="64">
        <v>0</v>
      </c>
      <c r="C58" s="48">
        <v>0</v>
      </c>
      <c r="D58" s="48">
        <v>0</v>
      </c>
      <c r="E58" s="48">
        <v>0</v>
      </c>
      <c r="F58" s="48">
        <v>0</v>
      </c>
      <c r="G58" s="64">
        <v>0</v>
      </c>
      <c r="H58" s="48">
        <v>0</v>
      </c>
      <c r="I58" s="48">
        <v>0</v>
      </c>
      <c r="J58" s="3">
        <v>0</v>
      </c>
      <c r="K58" s="3">
        <v>0</v>
      </c>
    </row>
    <row r="59" spans="1:11" s="3" customFormat="1" x14ac:dyDescent="0.2">
      <c r="A59" s="53" t="s">
        <v>51</v>
      </c>
      <c r="B59" s="64">
        <v>0</v>
      </c>
      <c r="C59" s="48">
        <v>1</v>
      </c>
      <c r="D59" s="48">
        <v>8</v>
      </c>
      <c r="E59" s="48">
        <v>8</v>
      </c>
      <c r="F59" s="48">
        <v>6</v>
      </c>
      <c r="G59" s="64">
        <v>3</v>
      </c>
      <c r="H59" s="48">
        <v>8</v>
      </c>
      <c r="I59" s="48">
        <v>10</v>
      </c>
      <c r="J59" s="3">
        <v>15</v>
      </c>
      <c r="K59" s="3">
        <v>10</v>
      </c>
    </row>
    <row r="60" spans="1:11" s="3" customFormat="1" x14ac:dyDescent="0.2">
      <c r="A60" s="53" t="s">
        <v>54</v>
      </c>
      <c r="B60" s="64">
        <v>25</v>
      </c>
      <c r="C60" s="48">
        <v>33</v>
      </c>
      <c r="D60" s="48">
        <v>3</v>
      </c>
      <c r="E60" s="48">
        <v>2</v>
      </c>
      <c r="F60" s="48">
        <v>3</v>
      </c>
      <c r="G60" s="64">
        <v>17</v>
      </c>
      <c r="H60" s="48">
        <v>10</v>
      </c>
      <c r="I60" s="48">
        <v>1</v>
      </c>
      <c r="J60" s="3">
        <v>2</v>
      </c>
      <c r="K60" s="3">
        <v>1</v>
      </c>
    </row>
    <row r="61" spans="1:11" s="3" customFormat="1" x14ac:dyDescent="0.2">
      <c r="A61" s="53" t="s">
        <v>55</v>
      </c>
      <c r="B61" s="64">
        <v>0</v>
      </c>
      <c r="C61" s="48">
        <v>0</v>
      </c>
      <c r="D61" s="48">
        <v>0</v>
      </c>
      <c r="E61" s="48">
        <v>0</v>
      </c>
      <c r="F61" s="48">
        <v>0</v>
      </c>
      <c r="G61" s="64">
        <v>0</v>
      </c>
      <c r="H61" s="48">
        <v>0</v>
      </c>
      <c r="I61" s="48">
        <v>0</v>
      </c>
      <c r="J61" s="3">
        <v>0</v>
      </c>
      <c r="K61" s="3">
        <v>0</v>
      </c>
    </row>
    <row r="62" spans="1:11" s="3" customFormat="1" x14ac:dyDescent="0.2">
      <c r="A62" s="54" t="s">
        <v>58</v>
      </c>
      <c r="B62" s="65">
        <v>0</v>
      </c>
      <c r="C62" s="50">
        <v>1</v>
      </c>
      <c r="D62" s="50">
        <v>0</v>
      </c>
      <c r="E62" s="50">
        <v>0</v>
      </c>
      <c r="F62" s="50">
        <v>0</v>
      </c>
      <c r="G62" s="65">
        <v>0</v>
      </c>
      <c r="H62" s="50">
        <v>0</v>
      </c>
      <c r="I62" s="50">
        <v>2</v>
      </c>
      <c r="J62" s="155">
        <v>0</v>
      </c>
      <c r="K62" s="3">
        <v>0</v>
      </c>
    </row>
    <row r="63" spans="1:11" s="3" customFormat="1" x14ac:dyDescent="0.2">
      <c r="A63" s="55" t="s">
        <v>32</v>
      </c>
      <c r="B63" s="66">
        <v>0</v>
      </c>
      <c r="C63" s="56">
        <v>2</v>
      </c>
      <c r="D63" s="56">
        <v>2</v>
      </c>
      <c r="E63" s="56">
        <v>1</v>
      </c>
      <c r="F63" s="56">
        <v>1</v>
      </c>
      <c r="G63" s="66">
        <v>0</v>
      </c>
      <c r="H63" s="56">
        <v>0</v>
      </c>
      <c r="I63" s="56">
        <v>0</v>
      </c>
      <c r="J63" s="172">
        <v>0</v>
      </c>
      <c r="K63" s="172">
        <v>0</v>
      </c>
    </row>
    <row r="64" spans="1:11" s="3" customFormat="1" x14ac:dyDescent="0.2"/>
    <row r="65" spans="2:9" x14ac:dyDescent="0.2">
      <c r="B65" s="41" t="s">
        <v>22</v>
      </c>
      <c r="C65" s="41"/>
      <c r="D65" s="41"/>
      <c r="E65" s="41"/>
      <c r="F65" s="41"/>
      <c r="G65" s="41" t="s">
        <v>22</v>
      </c>
      <c r="H65" s="41"/>
      <c r="I65" s="41"/>
    </row>
    <row r="66" spans="2:9" x14ac:dyDescent="0.2">
      <c r="B66" s="70" t="s">
        <v>62</v>
      </c>
      <c r="C66" s="70"/>
      <c r="D66" s="70"/>
      <c r="E66" s="70"/>
      <c r="F66" s="70"/>
      <c r="G66" s="70" t="s">
        <v>62</v>
      </c>
      <c r="H66" s="70"/>
      <c r="I66" s="70"/>
    </row>
    <row r="67" spans="2:9" x14ac:dyDescent="0.2">
      <c r="B67" s="70" t="s">
        <v>63</v>
      </c>
      <c r="C67" s="70"/>
      <c r="D67" s="70"/>
      <c r="E67" s="70"/>
      <c r="F67" s="70"/>
      <c r="G67" s="70" t="s">
        <v>63</v>
      </c>
      <c r="H67" s="70"/>
      <c r="I67" s="70"/>
    </row>
    <row r="68" spans="2:9" x14ac:dyDescent="0.2">
      <c r="B68" s="70" t="s">
        <v>64</v>
      </c>
      <c r="C68" s="70"/>
      <c r="D68" s="70"/>
      <c r="E68" s="70"/>
      <c r="F68" s="70"/>
      <c r="G68" s="70" t="s">
        <v>64</v>
      </c>
      <c r="H68" s="70"/>
      <c r="I68" s="70"/>
    </row>
    <row r="69" spans="2:9" x14ac:dyDescent="0.2">
      <c r="B69" s="70" t="s">
        <v>17</v>
      </c>
      <c r="C69" s="70"/>
      <c r="D69" s="70"/>
      <c r="E69" s="70"/>
      <c r="F69" s="70"/>
      <c r="G69" s="70" t="s">
        <v>17</v>
      </c>
      <c r="H69" s="70"/>
      <c r="I69" s="70"/>
    </row>
    <row r="70" spans="2:9" x14ac:dyDescent="0.2">
      <c r="B70" s="70" t="s">
        <v>65</v>
      </c>
      <c r="C70" s="70"/>
      <c r="D70" s="70"/>
      <c r="E70" s="70"/>
      <c r="F70" s="70"/>
      <c r="G70" s="70" t="s">
        <v>65</v>
      </c>
      <c r="H70" s="70"/>
      <c r="I70" s="70"/>
    </row>
    <row r="71" spans="2:9" x14ac:dyDescent="0.2">
      <c r="B71" s="70" t="s">
        <v>77</v>
      </c>
      <c r="C71" s="70"/>
      <c r="D71" s="70"/>
      <c r="E71" s="70"/>
      <c r="F71" s="70"/>
      <c r="G71" s="70" t="s">
        <v>77</v>
      </c>
      <c r="H71" s="70"/>
      <c r="I71" s="70"/>
    </row>
    <row r="72" spans="2:9" x14ac:dyDescent="0.2">
      <c r="B72" s="70" t="s">
        <v>81</v>
      </c>
      <c r="C72" s="70"/>
      <c r="D72" s="70"/>
      <c r="E72" s="70"/>
      <c r="F72" s="70"/>
      <c r="G72" s="70" t="s">
        <v>81</v>
      </c>
      <c r="H72" s="70"/>
      <c r="I72" s="70"/>
    </row>
    <row r="73" spans="2:9" x14ac:dyDescent="0.2">
      <c r="B73" s="70" t="s">
        <v>82</v>
      </c>
      <c r="C73" s="70"/>
      <c r="D73" s="70"/>
      <c r="E73" s="70"/>
      <c r="F73" s="70"/>
      <c r="G73" s="70" t="s">
        <v>82</v>
      </c>
      <c r="H73" s="70"/>
      <c r="I73" s="70"/>
    </row>
    <row r="74" spans="2:9" x14ac:dyDescent="0.2">
      <c r="B74" s="70" t="s">
        <v>83</v>
      </c>
      <c r="C74" s="70"/>
      <c r="D74" s="70"/>
      <c r="E74" s="70"/>
      <c r="F74" s="70"/>
      <c r="G74" s="70" t="s">
        <v>83</v>
      </c>
      <c r="H74" s="70"/>
      <c r="I74" s="70"/>
    </row>
    <row r="75" spans="2:9" x14ac:dyDescent="0.2">
      <c r="B75" s="70" t="s">
        <v>66</v>
      </c>
      <c r="C75" s="70"/>
      <c r="D75" s="70"/>
      <c r="E75" s="70"/>
      <c r="F75" s="70"/>
      <c r="G75" s="70" t="s">
        <v>66</v>
      </c>
      <c r="H75" s="70"/>
      <c r="I75" s="70"/>
    </row>
    <row r="77" spans="2:9" x14ac:dyDescent="0.2">
      <c r="B77" s="3" t="s">
        <v>84</v>
      </c>
      <c r="G77" s="3" t="s">
        <v>84</v>
      </c>
    </row>
    <row r="78" spans="2:9" x14ac:dyDescent="0.2">
      <c r="B78" s="3" t="s">
        <v>85</v>
      </c>
      <c r="G78" s="3" t="s">
        <v>85</v>
      </c>
    </row>
    <row r="79" spans="2:9" x14ac:dyDescent="0.2">
      <c r="B79" s="3" t="s">
        <v>86</v>
      </c>
      <c r="G79" s="3" t="s">
        <v>86</v>
      </c>
    </row>
    <row r="80" spans="2:9" x14ac:dyDescent="0.2">
      <c r="B80" s="3" t="s">
        <v>92</v>
      </c>
      <c r="G80" s="3" t="s">
        <v>92</v>
      </c>
    </row>
    <row r="81" spans="2:9" x14ac:dyDescent="0.2">
      <c r="B81" s="3" t="s">
        <v>93</v>
      </c>
      <c r="G81" s="3" t="s">
        <v>93</v>
      </c>
    </row>
    <row r="82" spans="2:9" x14ac:dyDescent="0.2">
      <c r="B82" s="3" t="s">
        <v>94</v>
      </c>
      <c r="G82" s="3" t="s">
        <v>94</v>
      </c>
    </row>
    <row r="83" spans="2:9" x14ac:dyDescent="0.2">
      <c r="B83" s="3" t="s">
        <v>115</v>
      </c>
      <c r="G83" s="3" t="s">
        <v>115</v>
      </c>
    </row>
    <row r="84" spans="2:9" x14ac:dyDescent="0.2">
      <c r="B84" s="3" t="s">
        <v>95</v>
      </c>
      <c r="G84" s="3" t="s">
        <v>95</v>
      </c>
    </row>
    <row r="85" spans="2:9" x14ac:dyDescent="0.2">
      <c r="B85" s="3" t="s">
        <v>96</v>
      </c>
      <c r="G85" s="3" t="s">
        <v>96</v>
      </c>
    </row>
    <row r="86" spans="2:9" x14ac:dyDescent="0.2">
      <c r="B86" s="3" t="s">
        <v>97</v>
      </c>
      <c r="G86" s="3" t="s">
        <v>97</v>
      </c>
    </row>
    <row r="87" spans="2:9" x14ac:dyDescent="0.2">
      <c r="B87" s="3" t="s">
        <v>98</v>
      </c>
      <c r="G87" s="3" t="s">
        <v>98</v>
      </c>
    </row>
    <row r="88" spans="2:9" x14ac:dyDescent="0.2">
      <c r="B88" s="3" t="s">
        <v>99</v>
      </c>
      <c r="G88" s="3" t="s">
        <v>99</v>
      </c>
    </row>
    <row r="89" spans="2:9" x14ac:dyDescent="0.2">
      <c r="B89" s="3" t="s">
        <v>87</v>
      </c>
      <c r="G89" s="3" t="s">
        <v>87</v>
      </c>
    </row>
    <row r="90" spans="2:9" x14ac:dyDescent="0.2">
      <c r="B90" s="3" t="s">
        <v>88</v>
      </c>
      <c r="G90" s="3" t="s">
        <v>88</v>
      </c>
    </row>
    <row r="91" spans="2:9" x14ac:dyDescent="0.2">
      <c r="B91" s="3" t="s">
        <v>89</v>
      </c>
      <c r="G91" s="3" t="s">
        <v>89</v>
      </c>
    </row>
    <row r="92" spans="2:9" x14ac:dyDescent="0.2">
      <c r="B92" s="3" t="s">
        <v>90</v>
      </c>
      <c r="G92" s="3" t="s">
        <v>90</v>
      </c>
    </row>
    <row r="93" spans="2:9" x14ac:dyDescent="0.2">
      <c r="B93" s="3" t="s">
        <v>91</v>
      </c>
      <c r="G93" s="3" t="s">
        <v>91</v>
      </c>
    </row>
    <row r="94" spans="2:9" x14ac:dyDescent="0.2">
      <c r="B94" s="71" t="s">
        <v>100</v>
      </c>
      <c r="C94" s="71"/>
      <c r="D94" s="71"/>
      <c r="E94" s="71"/>
      <c r="F94" s="71"/>
      <c r="G94" s="71" t="s">
        <v>100</v>
      </c>
      <c r="H94" s="71"/>
      <c r="I94" s="71"/>
    </row>
    <row r="95" spans="2:9" x14ac:dyDescent="0.2">
      <c r="B95" s="15"/>
      <c r="C95" s="15"/>
      <c r="D95" s="15"/>
      <c r="E95" s="15"/>
      <c r="F95" s="15"/>
      <c r="G95" s="15"/>
      <c r="H95" s="15"/>
      <c r="I95" s="15"/>
    </row>
    <row r="96" spans="2:9" x14ac:dyDescent="0.2">
      <c r="B96" s="83" t="s">
        <v>119</v>
      </c>
      <c r="C96" s="83"/>
      <c r="D96" s="83"/>
      <c r="E96" s="83"/>
      <c r="F96" s="83"/>
      <c r="G96" s="83" t="s">
        <v>119</v>
      </c>
      <c r="H96" s="83"/>
      <c r="I96" s="83"/>
    </row>
    <row r="97" spans="2:15" x14ac:dyDescent="0.2">
      <c r="B97" s="15" t="s">
        <v>116</v>
      </c>
      <c r="C97" s="15"/>
      <c r="D97" s="15"/>
      <c r="E97" s="15"/>
      <c r="F97" s="15"/>
      <c r="G97" s="15" t="s">
        <v>116</v>
      </c>
      <c r="H97" s="15"/>
      <c r="I97" s="15"/>
    </row>
    <row r="98" spans="2:15" x14ac:dyDescent="0.2">
      <c r="B98" s="15" t="s">
        <v>117</v>
      </c>
      <c r="C98" s="15"/>
      <c r="D98" s="15"/>
      <c r="E98" s="15"/>
      <c r="F98" s="15"/>
      <c r="G98" s="15" t="s">
        <v>117</v>
      </c>
      <c r="H98" s="15"/>
      <c r="I98" s="15"/>
    </row>
    <row r="99" spans="2:15" x14ac:dyDescent="0.2">
      <c r="B99" s="15" t="s">
        <v>118</v>
      </c>
      <c r="C99" s="15"/>
      <c r="D99" s="15"/>
      <c r="E99" s="15"/>
      <c r="F99" s="15"/>
      <c r="G99" s="15" t="s">
        <v>118</v>
      </c>
      <c r="H99" s="15"/>
      <c r="I99" s="15"/>
    </row>
    <row r="100" spans="2:15" x14ac:dyDescent="0.2">
      <c r="B100" s="15" t="s">
        <v>111</v>
      </c>
      <c r="C100" s="15"/>
      <c r="D100" s="15"/>
      <c r="E100" s="15"/>
      <c r="F100" s="15"/>
      <c r="G100" s="15" t="s">
        <v>111</v>
      </c>
      <c r="H100" s="15"/>
      <c r="I100" s="15"/>
    </row>
    <row r="101" spans="2:15" x14ac:dyDescent="0.2">
      <c r="B101" s="15" t="s">
        <v>112</v>
      </c>
      <c r="C101" s="15"/>
      <c r="D101" s="15"/>
      <c r="E101" s="15"/>
      <c r="F101" s="15"/>
      <c r="G101" s="15" t="s">
        <v>112</v>
      </c>
      <c r="H101" s="15"/>
      <c r="I101" s="15"/>
      <c r="O101" s="82"/>
    </row>
    <row r="102" spans="2:15" x14ac:dyDescent="0.2">
      <c r="B102" s="15" t="s">
        <v>113</v>
      </c>
      <c r="C102" s="15"/>
      <c r="D102" s="15"/>
      <c r="E102" s="15"/>
      <c r="F102" s="15"/>
      <c r="G102" s="15" t="s">
        <v>113</v>
      </c>
      <c r="H102" s="15"/>
      <c r="I102" s="15"/>
    </row>
    <row r="103" spans="2:15" x14ac:dyDescent="0.2">
      <c r="B103" s="15" t="s">
        <v>114</v>
      </c>
      <c r="C103" s="15"/>
      <c r="D103" s="15"/>
      <c r="E103" s="15"/>
      <c r="F103" s="15"/>
      <c r="G103" s="15" t="s">
        <v>114</v>
      </c>
      <c r="H103" s="15"/>
      <c r="I103" s="15"/>
    </row>
    <row r="107" spans="2:15" x14ac:dyDescent="0.2">
      <c r="L107" s="3"/>
    </row>
  </sheetData>
  <phoneticPr fontId="0" type="noConversion"/>
  <hyperlinks>
    <hyperlink ref="B75" r:id="rId1" display="www.nces.ed.gov"/>
    <hyperlink ref="G75" r:id="rId2" display="www.nces.ed.gov"/>
  </hyperlinks>
  <pageMargins left="0.75" right="0.75" top="1" bottom="1" header="0.5" footer="0.5"/>
  <pageSetup orientation="portrait" r:id="rId3"/>
  <headerFooter alignWithMargins="0"/>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7"/>
  </sheetPr>
  <dimension ref="A1:AN128"/>
  <sheetViews>
    <sheetView zoomScale="85" workbookViewId="0">
      <selection activeCell="F2" sqref="F2"/>
    </sheetView>
  </sheetViews>
  <sheetFormatPr defaultRowHeight="12.75" x14ac:dyDescent="0.2"/>
  <cols>
    <col min="1" max="1" width="18" style="3" customWidth="1"/>
    <col min="2" max="16384" width="9.140625" style="12"/>
  </cols>
  <sheetData>
    <row r="1" spans="1:40" x14ac:dyDescent="0.2">
      <c r="A1" s="28"/>
      <c r="B1" s="21" t="s">
        <v>71</v>
      </c>
      <c r="C1" s="21" t="s">
        <v>125</v>
      </c>
      <c r="D1" s="21" t="s">
        <v>127</v>
      </c>
      <c r="E1" s="170" t="s">
        <v>131</v>
      </c>
      <c r="F1" s="170" t="s">
        <v>136</v>
      </c>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row>
    <row r="2" spans="1:40" s="127" customFormat="1" x14ac:dyDescent="0.2">
      <c r="A2" s="42" t="s">
        <v>72</v>
      </c>
      <c r="B2" s="27">
        <f>(Gender!G4/'Total Other Doc'!B4)*100</f>
        <v>6.3134160090191651</v>
      </c>
      <c r="C2" s="27">
        <f>(Gender!H4/'Total Other Doc'!C4)*100</f>
        <v>59.195742164399768</v>
      </c>
      <c r="D2" s="27">
        <f>(Gender!I4/'Total Other Doc'!D4)*100</f>
        <v>53.354134165366617</v>
      </c>
      <c r="E2" s="27">
        <f>(Gender!J4/'Total Other Doc'!E4)*100</f>
        <v>59.148618371919348</v>
      </c>
      <c r="F2" s="27">
        <f>(Gender!K4/'Total Other Doc'!F4)*100</f>
        <v>57.403355215171402</v>
      </c>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row>
    <row r="3" spans="1:40" x14ac:dyDescent="0.2">
      <c r="A3" s="44" t="s">
        <v>20</v>
      </c>
      <c r="B3" s="26">
        <f>(Gender!G5/'Total Other Doc'!B5)*100</f>
        <v>19.863013698630137</v>
      </c>
      <c r="C3" s="26">
        <f>(Gender!H5/'Total Other Doc'!C5)*100</f>
        <v>42.809364548494983</v>
      </c>
      <c r="D3" s="26">
        <f>(Gender!I5/'Total Other Doc'!D5)*100</f>
        <v>50.570342205323193</v>
      </c>
      <c r="E3" s="26">
        <f>(Gender!J5/'Total Other Doc'!E5)*100</f>
        <v>58.18181818181818</v>
      </c>
      <c r="F3" s="26">
        <f>(Gender!K5/'Total Other Doc'!F5)*100</f>
        <v>55.76036866359447</v>
      </c>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row>
    <row r="4" spans="1:40" x14ac:dyDescent="0.2">
      <c r="A4" s="4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row>
    <row r="5" spans="1:40" x14ac:dyDescent="0.2">
      <c r="A5" s="44" t="s">
        <v>2</v>
      </c>
      <c r="B5" s="26" t="e">
        <f>(Gender!G7/'Total Other Doc'!B7)*100</f>
        <v>#DIV/0!</v>
      </c>
      <c r="C5" s="26">
        <f>(Gender!H7/'Total Other Doc'!C7)*100</f>
        <v>30</v>
      </c>
      <c r="D5" s="26">
        <f>(Gender!I7/'Total Other Doc'!D7)*100</f>
        <v>18.181818181818183</v>
      </c>
      <c r="E5" s="26">
        <f>(Gender!J7/'Total Other Doc'!E7)*100</f>
        <v>30.76923076923077</v>
      </c>
      <c r="F5" s="26">
        <f>(Gender!K7/'Total Other Doc'!F7)*100</f>
        <v>40</v>
      </c>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row>
    <row r="6" spans="1:40" x14ac:dyDescent="0.2">
      <c r="A6" s="44" t="s">
        <v>3</v>
      </c>
      <c r="B6" s="26" t="e">
        <f>(Gender!G8/'Total Other Doc'!B8)*100</f>
        <v>#DIV/0!</v>
      </c>
      <c r="C6" s="26" t="e">
        <f>(Gender!H8/'Total Other Doc'!C8)*100</f>
        <v>#DIV/0!</v>
      </c>
      <c r="D6" s="26" t="e">
        <f>(Gender!I8/'Total Other Doc'!D8)*100</f>
        <v>#DIV/0!</v>
      </c>
      <c r="E6" s="26" t="e">
        <f>(Gender!J8/'Total Other Doc'!E8)*100</f>
        <v>#DIV/0!</v>
      </c>
      <c r="F6" s="26" t="e">
        <f>(Gender!K8/'Total Other Doc'!F8)*100</f>
        <v>#DIV/0!</v>
      </c>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row>
    <row r="7" spans="1:40" x14ac:dyDescent="0.2">
      <c r="A7" s="44" t="s">
        <v>19</v>
      </c>
      <c r="B7" s="26" t="e">
        <f>(Gender!G9/'Total Other Doc'!B9)*100</f>
        <v>#DIV/0!</v>
      </c>
      <c r="C7" s="26" t="e">
        <f>(Gender!H9/'Total Other Doc'!C9)*100</f>
        <v>#DIV/0!</v>
      </c>
      <c r="D7" s="26" t="e">
        <f>(Gender!I9/'Total Other Doc'!D9)*100</f>
        <v>#DIV/0!</v>
      </c>
      <c r="E7" s="26" t="e">
        <f>(Gender!J9/'Total Other Doc'!E9)*100</f>
        <v>#DIV/0!</v>
      </c>
      <c r="F7" s="26" t="e">
        <f>(Gender!K9/'Total Other Doc'!F9)*100</f>
        <v>#DIV/0!</v>
      </c>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row>
    <row r="8" spans="1:40" x14ac:dyDescent="0.2">
      <c r="A8" s="44" t="s">
        <v>4</v>
      </c>
      <c r="B8" s="26">
        <f>(Gender!G10/'Total Other Doc'!B10)*100</f>
        <v>0</v>
      </c>
      <c r="C8" s="26">
        <f>(Gender!H10/'Total Other Doc'!C10)*100</f>
        <v>63.04347826086957</v>
      </c>
      <c r="D8" s="26">
        <f>(Gender!I10/'Total Other Doc'!D10)*100</f>
        <v>60.465116279069761</v>
      </c>
      <c r="E8" s="26">
        <f>(Gender!J10/'Total Other Doc'!E10)*100</f>
        <v>59.042553191489368</v>
      </c>
      <c r="F8" s="26">
        <f>(Gender!K10/'Total Other Doc'!F10)*100</f>
        <v>63.265306122448983</v>
      </c>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row>
    <row r="9" spans="1:40" x14ac:dyDescent="0.2">
      <c r="A9" s="44" t="s">
        <v>5</v>
      </c>
      <c r="B9" s="26">
        <f>(Gender!G11/'Total Other Doc'!B11)*100</f>
        <v>58.536585365853654</v>
      </c>
      <c r="C9" s="26">
        <f>(Gender!H11/'Total Other Doc'!C11)*100</f>
        <v>37.5</v>
      </c>
      <c r="D9" s="26">
        <f>(Gender!I11/'Total Other Doc'!D11)*100</f>
        <v>16.666666666666664</v>
      </c>
      <c r="E9" s="26">
        <f>(Gender!J11/'Total Other Doc'!E11)*100</f>
        <v>50</v>
      </c>
      <c r="F9" s="26">
        <f>(Gender!K11/'Total Other Doc'!F11)*100</f>
        <v>36.363636363636367</v>
      </c>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row>
    <row r="10" spans="1:40" x14ac:dyDescent="0.2">
      <c r="A10" s="44" t="s">
        <v>6</v>
      </c>
      <c r="B10" s="26" t="e">
        <f>(Gender!G12/'Total Other Doc'!B12)*100</f>
        <v>#DIV/0!</v>
      </c>
      <c r="C10" s="26" t="e">
        <f>(Gender!H12/'Total Other Doc'!C12)*100</f>
        <v>#DIV/0!</v>
      </c>
      <c r="D10" s="26">
        <f>(Gender!I12/'Total Other Doc'!D12)*100</f>
        <v>40</v>
      </c>
      <c r="E10" s="26">
        <f>(Gender!J12/'Total Other Doc'!E12)*100</f>
        <v>40</v>
      </c>
      <c r="F10" s="26">
        <f>(Gender!K12/'Total Other Doc'!F12)*100</f>
        <v>43.333333333333336</v>
      </c>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row>
    <row r="11" spans="1:40" x14ac:dyDescent="0.2">
      <c r="A11" s="44" t="s">
        <v>7</v>
      </c>
      <c r="B11" s="26" t="e">
        <f>(Gender!G13/'Total Other Doc'!B13)*100</f>
        <v>#DIV/0!</v>
      </c>
      <c r="C11" s="26" t="e">
        <f>(Gender!H13/'Total Other Doc'!C13)*100</f>
        <v>#DIV/0!</v>
      </c>
      <c r="D11" s="26" t="e">
        <f>(Gender!I13/'Total Other Doc'!D13)*100</f>
        <v>#DIV/0!</v>
      </c>
      <c r="E11" s="26" t="e">
        <f>(Gender!J13/'Total Other Doc'!E13)*100</f>
        <v>#DIV/0!</v>
      </c>
      <c r="F11" s="26" t="e">
        <f>(Gender!K13/'Total Other Doc'!F13)*100</f>
        <v>#DIV/0!</v>
      </c>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row>
    <row r="12" spans="1:40" x14ac:dyDescent="0.2">
      <c r="A12" s="44" t="s">
        <v>8</v>
      </c>
      <c r="B12" s="26">
        <f>(Gender!G14/'Total Other Doc'!B14)*100</f>
        <v>0</v>
      </c>
      <c r="C12" s="26" t="e">
        <f>(Gender!H14/'Total Other Doc'!C14)*100</f>
        <v>#DIV/0!</v>
      </c>
      <c r="D12" s="26">
        <f>(Gender!I14/'Total Other Doc'!D14)*100</f>
        <v>0</v>
      </c>
      <c r="E12" s="26">
        <f>(Gender!J14/'Total Other Doc'!E14)*100</f>
        <v>100</v>
      </c>
      <c r="F12" s="26">
        <f>(Gender!K14/'Total Other Doc'!F14)*100</f>
        <v>0</v>
      </c>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row>
    <row r="13" spans="1:40" x14ac:dyDescent="0.2">
      <c r="A13" s="44" t="s">
        <v>9</v>
      </c>
      <c r="B13" s="26" t="e">
        <f>(Gender!G15/'Total Other Doc'!B15)*100</f>
        <v>#DIV/0!</v>
      </c>
      <c r="C13" s="26" t="e">
        <f>(Gender!H15/'Total Other Doc'!C15)*100</f>
        <v>#DIV/0!</v>
      </c>
      <c r="D13" s="26" t="e">
        <f>(Gender!I15/'Total Other Doc'!D15)*100</f>
        <v>#DIV/0!</v>
      </c>
      <c r="E13" s="26" t="e">
        <f>(Gender!J15/'Total Other Doc'!E15)*100</f>
        <v>#DIV/0!</v>
      </c>
      <c r="F13" s="26" t="e">
        <f>(Gender!K15/'Total Other Doc'!F15)*100</f>
        <v>#DIV/0!</v>
      </c>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row>
    <row r="14" spans="1:40" x14ac:dyDescent="0.2">
      <c r="A14" s="44" t="s">
        <v>10</v>
      </c>
      <c r="B14" s="26">
        <f>(Gender!G16/'Total Other Doc'!B16)*100</f>
        <v>50</v>
      </c>
      <c r="C14" s="26">
        <f>(Gender!H16/'Total Other Doc'!C16)*100</f>
        <v>36.507936507936506</v>
      </c>
      <c r="D14" s="26">
        <f>(Gender!I16/'Total Other Doc'!D16)*100</f>
        <v>31.343283582089555</v>
      </c>
      <c r="E14" s="26">
        <f>(Gender!J16/'Total Other Doc'!E16)*100</f>
        <v>35.135135135135137</v>
      </c>
      <c r="F14" s="26">
        <f>(Gender!K16/'Total Other Doc'!F16)*100</f>
        <v>38.461538461538467</v>
      </c>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row>
    <row r="15" spans="1:40" x14ac:dyDescent="0.2">
      <c r="A15" s="44" t="s">
        <v>11</v>
      </c>
      <c r="B15" s="26" t="e">
        <f>(Gender!G17/'Total Other Doc'!B17)*100</f>
        <v>#DIV/0!</v>
      </c>
      <c r="C15" s="26" t="e">
        <f>(Gender!H17/'Total Other Doc'!C17)*100</f>
        <v>#DIV/0!</v>
      </c>
      <c r="D15" s="26" t="e">
        <f>(Gender!I17/'Total Other Doc'!D17)*100</f>
        <v>#DIV/0!</v>
      </c>
      <c r="E15" s="26" t="e">
        <f>(Gender!J17/'Total Other Doc'!E17)*100</f>
        <v>#DIV/0!</v>
      </c>
      <c r="F15" s="26" t="e">
        <f>(Gender!K17/'Total Other Doc'!F17)*100</f>
        <v>#DIV/0!</v>
      </c>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row>
    <row r="16" spans="1:40" x14ac:dyDescent="0.2">
      <c r="A16" s="44" t="s">
        <v>12</v>
      </c>
      <c r="B16" s="26" t="e">
        <f>(Gender!G18/'Total Other Doc'!B18)*100</f>
        <v>#DIV/0!</v>
      </c>
      <c r="C16" s="26" t="e">
        <f>(Gender!H18/'Total Other Doc'!C18)*100</f>
        <v>#DIV/0!</v>
      </c>
      <c r="D16" s="26" t="e">
        <f>(Gender!I18/'Total Other Doc'!D18)*100</f>
        <v>#DIV/0!</v>
      </c>
      <c r="E16" s="26" t="e">
        <f>(Gender!J18/'Total Other Doc'!E18)*100</f>
        <v>#DIV/0!</v>
      </c>
      <c r="F16" s="26" t="e">
        <f>(Gender!K18/'Total Other Doc'!F18)*100</f>
        <v>#DIV/0!</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row>
    <row r="17" spans="1:40" x14ac:dyDescent="0.2">
      <c r="A17" s="44" t="s">
        <v>13</v>
      </c>
      <c r="B17" s="26">
        <f>(Gender!G19/'Total Other Doc'!B19)*100</f>
        <v>33.333333333333329</v>
      </c>
      <c r="C17" s="26">
        <f>(Gender!H19/'Total Other Doc'!C19)*100</f>
        <v>29.411764705882355</v>
      </c>
      <c r="D17" s="26">
        <f>(Gender!I19/'Total Other Doc'!D19)*100</f>
        <v>26.315789473684209</v>
      </c>
      <c r="E17" s="26">
        <f>(Gender!J19/'Total Other Doc'!E19)*100</f>
        <v>9.0909090909090917</v>
      </c>
      <c r="F17" s="26">
        <f>(Gender!K19/'Total Other Doc'!F19)*100</f>
        <v>37.5</v>
      </c>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row>
    <row r="18" spans="1:40" x14ac:dyDescent="0.2">
      <c r="A18" s="44" t="s">
        <v>14</v>
      </c>
      <c r="B18" s="26">
        <f>(Gender!G20/'Total Other Doc'!B20)*100</f>
        <v>0</v>
      </c>
      <c r="C18" s="26">
        <f>(Gender!H20/'Total Other Doc'!C20)*100</f>
        <v>37.5</v>
      </c>
      <c r="D18" s="26">
        <f>(Gender!I20/'Total Other Doc'!D20)*100</f>
        <v>68.115942028985515</v>
      </c>
      <c r="E18" s="26">
        <f>(Gender!J20/'Total Other Doc'!E20)*100</f>
        <v>69.230769230769226</v>
      </c>
      <c r="F18" s="26">
        <f>(Gender!K20/'Total Other Doc'!F20)*100</f>
        <v>70.731707317073173</v>
      </c>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row>
    <row r="19" spans="1:40" x14ac:dyDescent="0.2">
      <c r="A19" s="44" t="s">
        <v>15</v>
      </c>
      <c r="B19" s="26" t="e">
        <f>(Gender!G21/'Total Other Doc'!B21)*100</f>
        <v>#DIV/0!</v>
      </c>
      <c r="C19" s="26">
        <f>(Gender!H21/'Total Other Doc'!C21)*100</f>
        <v>43.478260869565219</v>
      </c>
      <c r="D19" s="26">
        <f>(Gender!I21/'Total Other Doc'!D21)*100</f>
        <v>77.777777777777786</v>
      </c>
      <c r="E19" s="26">
        <f>(Gender!J21/'Total Other Doc'!E21)*100</f>
        <v>84.745762711864401</v>
      </c>
      <c r="F19" s="26">
        <f>(Gender!K21/'Total Other Doc'!F21)*100</f>
        <v>63.829787234042556</v>
      </c>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row>
    <row r="20" spans="1:40" x14ac:dyDescent="0.2">
      <c r="A20" s="49" t="s">
        <v>16</v>
      </c>
      <c r="B20" s="27" t="e">
        <f>(Gender!G22/'Total Other Doc'!B22)*100</f>
        <v>#DIV/0!</v>
      </c>
      <c r="C20" s="27" t="e">
        <f>(Gender!H22/'Total Other Doc'!C22)*100</f>
        <v>#DIV/0!</v>
      </c>
      <c r="D20" s="27" t="e">
        <f>(Gender!I22/'Total Other Doc'!D22)*100</f>
        <v>#DIV/0!</v>
      </c>
      <c r="E20" s="27" t="e">
        <f>(Gender!J22/'Total Other Doc'!E22)*100</f>
        <v>#DIV/0!</v>
      </c>
      <c r="F20" s="27" t="e">
        <f>(Gender!K22/'Total Other Doc'!F22)*100</f>
        <v>#DIV/0!</v>
      </c>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row>
    <row r="21" spans="1:40" x14ac:dyDescent="0.2">
      <c r="A21" s="51" t="s">
        <v>74</v>
      </c>
      <c r="B21" s="26">
        <f>(Gender!G23/'Total Other Doc'!B23)*100</f>
        <v>0.89285714285714279</v>
      </c>
      <c r="C21" s="26">
        <f>(Gender!H23/'Total Other Doc'!C23)*100</f>
        <v>51.111111111111107</v>
      </c>
      <c r="D21" s="26">
        <f>(Gender!I23/'Total Other Doc'!D23)*100</f>
        <v>48.148148148148145</v>
      </c>
      <c r="E21" s="26">
        <f>(Gender!J23/'Total Other Doc'!E23)*100</f>
        <v>48.795180722891565</v>
      </c>
      <c r="F21" s="26">
        <f>(Gender!K23/'Total Other Doc'!F23)*100</f>
        <v>51.692307692307693</v>
      </c>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row>
    <row r="22" spans="1:40" x14ac:dyDescent="0.2">
      <c r="A22" s="4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row>
    <row r="23" spans="1:40" x14ac:dyDescent="0.2">
      <c r="A23" s="53" t="s">
        <v>27</v>
      </c>
      <c r="B23" s="26" t="e">
        <f>(Gender!G25/'Total Other Doc'!B25)*100</f>
        <v>#DIV/0!</v>
      </c>
      <c r="C23" s="26" t="e">
        <f>(Gender!H25/'Total Other Doc'!C25)*100</f>
        <v>#DIV/0!</v>
      </c>
      <c r="D23" s="26" t="e">
        <f>(Gender!I25/'Total Other Doc'!D25)*100</f>
        <v>#DIV/0!</v>
      </c>
      <c r="E23" s="26" t="e">
        <f>(Gender!J25/'Total Other Doc'!E25)*100</f>
        <v>#DIV/0!</v>
      </c>
      <c r="F23" s="26" t="e">
        <f>(Gender!K25/'Total Other Doc'!F25)*100</f>
        <v>#DIV/0!</v>
      </c>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row>
    <row r="24" spans="1:40" x14ac:dyDescent="0.2">
      <c r="A24" s="53" t="s">
        <v>28</v>
      </c>
      <c r="B24" s="26" t="e">
        <f>(Gender!G26/'Total Other Doc'!B26)*100</f>
        <v>#DIV/0!</v>
      </c>
      <c r="C24" s="26" t="e">
        <f>(Gender!H26/'Total Other Doc'!C26)*100</f>
        <v>#DIV/0!</v>
      </c>
      <c r="D24" s="26">
        <f>(Gender!I26/'Total Other Doc'!D26)*100</f>
        <v>0</v>
      </c>
      <c r="E24" s="26">
        <f>(Gender!J26/'Total Other Doc'!E26)*100</f>
        <v>0</v>
      </c>
      <c r="F24" s="26" t="e">
        <f>(Gender!K26/'Total Other Doc'!F26)*100</f>
        <v>#DIV/0!</v>
      </c>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row>
    <row r="25" spans="1:40" x14ac:dyDescent="0.2">
      <c r="A25" s="53" t="s">
        <v>29</v>
      </c>
      <c r="B25" s="26">
        <f>(Gender!G27/'Total Other Doc'!B27)*100</f>
        <v>1.3333333333333335</v>
      </c>
      <c r="C25" s="26">
        <f>(Gender!H27/'Total Other Doc'!C27)*100</f>
        <v>52.232142857142861</v>
      </c>
      <c r="D25" s="26">
        <f>(Gender!I27/'Total Other Doc'!D27)*100</f>
        <v>44.927536231884055</v>
      </c>
      <c r="E25" s="26">
        <f>(Gender!J27/'Total Other Doc'!E27)*100</f>
        <v>53.153153153153156</v>
      </c>
      <c r="F25" s="26">
        <f>(Gender!K27/'Total Other Doc'!F27)*100</f>
        <v>46.153846153846153</v>
      </c>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row>
    <row r="26" spans="1:40" x14ac:dyDescent="0.2">
      <c r="A26" s="53" t="s">
        <v>30</v>
      </c>
      <c r="B26" s="26" t="e">
        <f>(Gender!G28/'Total Other Doc'!B28)*100</f>
        <v>#DIV/0!</v>
      </c>
      <c r="C26" s="26">
        <f>(Gender!H28/'Total Other Doc'!C28)*100</f>
        <v>26.666666666666668</v>
      </c>
      <c r="D26" s="26">
        <f>(Gender!I28/'Total Other Doc'!D28)*100</f>
        <v>37.037037037037038</v>
      </c>
      <c r="E26" s="26">
        <f>(Gender!J28/'Total Other Doc'!E28)*100</f>
        <v>26.666666666666668</v>
      </c>
      <c r="F26" s="26">
        <f>(Gender!K28/'Total Other Doc'!F28)*100</f>
        <v>17.460317460317459</v>
      </c>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row>
    <row r="27" spans="1:40" x14ac:dyDescent="0.2">
      <c r="A27" s="53" t="s">
        <v>33</v>
      </c>
      <c r="B27" s="26" t="e">
        <f>(Gender!G29/'Total Other Doc'!B29)*100</f>
        <v>#DIV/0!</v>
      </c>
      <c r="C27" s="26" t="e">
        <f>(Gender!H29/'Total Other Doc'!C29)*100</f>
        <v>#DIV/0!</v>
      </c>
      <c r="D27" s="26" t="e">
        <f>(Gender!I29/'Total Other Doc'!D29)*100</f>
        <v>#DIV/0!</v>
      </c>
      <c r="E27" s="26" t="e">
        <f>(Gender!J29/'Total Other Doc'!E29)*100</f>
        <v>#DIV/0!</v>
      </c>
      <c r="F27" s="26" t="e">
        <f>(Gender!K29/'Total Other Doc'!F29)*100</f>
        <v>#DIV/0!</v>
      </c>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row>
    <row r="28" spans="1:40" x14ac:dyDescent="0.2">
      <c r="A28" s="53" t="s">
        <v>35</v>
      </c>
      <c r="B28" s="26" t="e">
        <f>(Gender!G30/'Total Other Doc'!B30)*100</f>
        <v>#DIV/0!</v>
      </c>
      <c r="C28" s="26" t="e">
        <f>(Gender!H30/'Total Other Doc'!C30)*100</f>
        <v>#DIV/0!</v>
      </c>
      <c r="D28" s="26" t="e">
        <f>(Gender!I30/'Total Other Doc'!D30)*100</f>
        <v>#DIV/0!</v>
      </c>
      <c r="E28" s="26" t="e">
        <f>(Gender!J30/'Total Other Doc'!E30)*100</f>
        <v>#DIV/0!</v>
      </c>
      <c r="F28" s="26">
        <f>(Gender!K30/'Total Other Doc'!F30)*100</f>
        <v>66.666666666666657</v>
      </c>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row>
    <row r="29" spans="1:40" x14ac:dyDescent="0.2">
      <c r="A29" s="53" t="s">
        <v>44</v>
      </c>
      <c r="B29" s="26" t="e">
        <f>(Gender!G31/'Total Other Doc'!B31)*100</f>
        <v>#DIV/0!</v>
      </c>
      <c r="C29" s="26" t="e">
        <f>(Gender!H31/'Total Other Doc'!C31)*100</f>
        <v>#DIV/0!</v>
      </c>
      <c r="D29" s="26" t="e">
        <f>(Gender!I31/'Total Other Doc'!D31)*100</f>
        <v>#DIV/0!</v>
      </c>
      <c r="E29" s="26" t="e">
        <f>(Gender!J31/'Total Other Doc'!E31)*100</f>
        <v>#DIV/0!</v>
      </c>
      <c r="F29" s="26" t="e">
        <f>(Gender!K31/'Total Other Doc'!F31)*100</f>
        <v>#DIV/0!</v>
      </c>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row>
    <row r="30" spans="1:40" x14ac:dyDescent="0.2">
      <c r="A30" s="53" t="s">
        <v>50</v>
      </c>
      <c r="B30" s="26" t="e">
        <f>(Gender!G32/'Total Other Doc'!B32)*100</f>
        <v>#DIV/0!</v>
      </c>
      <c r="C30" s="26" t="e">
        <f>(Gender!H32/'Total Other Doc'!C32)*100</f>
        <v>#DIV/0!</v>
      </c>
      <c r="D30" s="26" t="e">
        <f>(Gender!I32/'Total Other Doc'!D32)*100</f>
        <v>#DIV/0!</v>
      </c>
      <c r="E30" s="26" t="e">
        <f>(Gender!J32/'Total Other Doc'!E32)*100</f>
        <v>#DIV/0!</v>
      </c>
      <c r="F30" s="26" t="e">
        <f>(Gender!K32/'Total Other Doc'!F32)*100</f>
        <v>#DIV/0!</v>
      </c>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row>
    <row r="31" spans="1:40" x14ac:dyDescent="0.2">
      <c r="A31" s="53" t="s">
        <v>49</v>
      </c>
      <c r="B31" s="26" t="e">
        <f>(Gender!G33/'Total Other Doc'!B33)*100</f>
        <v>#DIV/0!</v>
      </c>
      <c r="C31" s="26" t="e">
        <f>(Gender!H33/'Total Other Doc'!C33)*100</f>
        <v>#DIV/0!</v>
      </c>
      <c r="D31" s="26" t="e">
        <f>(Gender!I33/'Total Other Doc'!D33)*100</f>
        <v>#DIV/0!</v>
      </c>
      <c r="E31" s="26" t="e">
        <f>(Gender!J33/'Total Other Doc'!E33)*100</f>
        <v>#DIV/0!</v>
      </c>
      <c r="F31" s="26" t="e">
        <f>(Gender!K33/'Total Other Doc'!F33)*100</f>
        <v>#DIV/0!</v>
      </c>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row>
    <row r="32" spans="1:40" x14ac:dyDescent="0.2">
      <c r="A32" s="53" t="s">
        <v>53</v>
      </c>
      <c r="B32" s="26" t="e">
        <f>(Gender!G34/'Total Other Doc'!B34)*100</f>
        <v>#DIV/0!</v>
      </c>
      <c r="C32" s="26">
        <f>(Gender!H34/'Total Other Doc'!C34)*100</f>
        <v>80</v>
      </c>
      <c r="D32" s="26">
        <f>(Gender!I34/'Total Other Doc'!D34)*100</f>
        <v>80</v>
      </c>
      <c r="E32" s="26">
        <f>(Gender!J34/'Total Other Doc'!E34)*100</f>
        <v>66.666666666666657</v>
      </c>
      <c r="F32" s="26">
        <f>(Gender!K34/'Total Other Doc'!F34)*100</f>
        <v>50</v>
      </c>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row>
    <row r="33" spans="1:40" x14ac:dyDescent="0.2">
      <c r="A33" s="53" t="s">
        <v>57</v>
      </c>
      <c r="B33" s="26" t="e">
        <f>(Gender!G35/'Total Other Doc'!B35)*100</f>
        <v>#DIV/0!</v>
      </c>
      <c r="C33" s="26" t="e">
        <f>(Gender!H35/'Total Other Doc'!C35)*100</f>
        <v>#DIV/0!</v>
      </c>
      <c r="D33" s="26" t="e">
        <f>(Gender!I35/'Total Other Doc'!D35)*100</f>
        <v>#DIV/0!</v>
      </c>
      <c r="E33" s="26">
        <f>(Gender!J35/'Total Other Doc'!E35)*100</f>
        <v>53.333333333333336</v>
      </c>
      <c r="F33" s="26">
        <f>(Gender!K35/'Total Other Doc'!F35)*100</f>
        <v>83.333333333333343</v>
      </c>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row>
    <row r="34" spans="1:40" x14ac:dyDescent="0.2">
      <c r="A34" s="53" t="s">
        <v>21</v>
      </c>
      <c r="B34" s="26">
        <f>(Gender!G36/'Total Other Doc'!B36)*100</f>
        <v>0</v>
      </c>
      <c r="C34" s="26">
        <f>(Gender!H36/'Total Other Doc'!C36)*100</f>
        <v>66.666666666666657</v>
      </c>
      <c r="D34" s="26">
        <f>(Gender!I36/'Total Other Doc'!D36)*100</f>
        <v>57.142857142857139</v>
      </c>
      <c r="E34" s="26" t="e">
        <f>(Gender!J36/'Total Other Doc'!E36)*100</f>
        <v>#DIV/0!</v>
      </c>
      <c r="F34" s="26" t="e">
        <f>(Gender!K36/'Total Other Doc'!F36)*100</f>
        <v>#DIV/0!</v>
      </c>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row>
    <row r="35" spans="1:40" s="127" customFormat="1" x14ac:dyDescent="0.2">
      <c r="A35" s="54" t="s">
        <v>60</v>
      </c>
      <c r="B35" s="27" t="e">
        <f>(Gender!G37/'Total Other Doc'!B37)*100</f>
        <v>#DIV/0!</v>
      </c>
      <c r="C35" s="27" t="e">
        <f>(Gender!H37/'Total Other Doc'!C37)*100</f>
        <v>#DIV/0!</v>
      </c>
      <c r="D35" s="27" t="e">
        <f>(Gender!I37/'Total Other Doc'!D37)*100</f>
        <v>#DIV/0!</v>
      </c>
      <c r="E35" s="27" t="e">
        <f>(Gender!J37/'Total Other Doc'!E37)*100</f>
        <v>#DIV/0!</v>
      </c>
      <c r="F35" s="27" t="e">
        <f>(Gender!K37/'Total Other Doc'!F37)*100</f>
        <v>#DIV/0!</v>
      </c>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row>
    <row r="36" spans="1:40" x14ac:dyDescent="0.2">
      <c r="A36" s="51" t="s">
        <v>75</v>
      </c>
      <c r="B36" s="26">
        <f>(Gender!G38/'Total Other Doc'!B38)*100</f>
        <v>10.714285714285714</v>
      </c>
      <c r="C36" s="26">
        <f>(Gender!H38/'Total Other Doc'!C38)*100</f>
        <v>52.155172413793103</v>
      </c>
      <c r="D36" s="26">
        <f>(Gender!I38/'Total Other Doc'!D38)*100</f>
        <v>55.762081784386616</v>
      </c>
      <c r="E36" s="26">
        <f>(Gender!J38/'Total Other Doc'!E38)*100</f>
        <v>59.550561797752813</v>
      </c>
      <c r="F36" s="26">
        <f>(Gender!K38/'Total Other Doc'!F38)*100</f>
        <v>57.262569832402235</v>
      </c>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row>
    <row r="37" spans="1:40" x14ac:dyDescent="0.2">
      <c r="A37" s="4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row>
    <row r="38" spans="1:40" x14ac:dyDescent="0.2">
      <c r="A38" s="53" t="s">
        <v>36</v>
      </c>
      <c r="B38" s="26">
        <f>(Gender!G40/'Total Other Doc'!B40)*100</f>
        <v>0</v>
      </c>
      <c r="C38" s="26">
        <f>(Gender!H40/'Total Other Doc'!C40)*100</f>
        <v>33.783783783783782</v>
      </c>
      <c r="D38" s="26">
        <f>(Gender!I40/'Total Other Doc'!D40)*100</f>
        <v>51.724137931034484</v>
      </c>
      <c r="E38" s="26">
        <f>(Gender!J40/'Total Other Doc'!E40)*100</f>
        <v>50.704225352112672</v>
      </c>
      <c r="F38" s="26">
        <f>(Gender!K40/'Total Other Doc'!F40)*100</f>
        <v>47.115384615384613</v>
      </c>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row>
    <row r="39" spans="1:40" x14ac:dyDescent="0.2">
      <c r="A39" s="53" t="s">
        <v>37</v>
      </c>
      <c r="B39" s="26" t="e">
        <f>(Gender!G41/'Total Other Doc'!B41)*100</f>
        <v>#DIV/0!</v>
      </c>
      <c r="C39" s="26">
        <f>(Gender!H41/'Total Other Doc'!C41)*100</f>
        <v>25</v>
      </c>
      <c r="D39" s="26">
        <f>(Gender!I41/'Total Other Doc'!D41)*100</f>
        <v>48.484848484848484</v>
      </c>
      <c r="E39" s="26">
        <f>(Gender!J41/'Total Other Doc'!E41)*100</f>
        <v>37.777777777777779</v>
      </c>
      <c r="F39" s="26">
        <f>(Gender!K41/'Total Other Doc'!F41)*100</f>
        <v>47.619047619047613</v>
      </c>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row>
    <row r="40" spans="1:40" x14ac:dyDescent="0.2">
      <c r="A40" s="53" t="s">
        <v>34</v>
      </c>
      <c r="B40" s="26" t="e">
        <f>(Gender!G42/'Total Other Doc'!B42)*100</f>
        <v>#DIV/0!</v>
      </c>
      <c r="C40" s="26">
        <f>(Gender!H42/'Total Other Doc'!C42)*100</f>
        <v>65</v>
      </c>
      <c r="D40" s="26">
        <f>(Gender!I42/'Total Other Doc'!D42)*100</f>
        <v>61.53846153846154</v>
      </c>
      <c r="E40" s="26">
        <f>(Gender!J42/'Total Other Doc'!E42)*100</f>
        <v>66.666666666666657</v>
      </c>
      <c r="F40" s="26">
        <f>(Gender!K42/'Total Other Doc'!F42)*100</f>
        <v>63.333333333333329</v>
      </c>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row>
    <row r="41" spans="1:40" x14ac:dyDescent="0.2">
      <c r="A41" s="53" t="s">
        <v>38</v>
      </c>
      <c r="B41" s="26" t="e">
        <f>(Gender!G43/'Total Other Doc'!B43)*100</f>
        <v>#DIV/0!</v>
      </c>
      <c r="C41" s="26" t="e">
        <f>(Gender!H43/'Total Other Doc'!C43)*100</f>
        <v>#DIV/0!</v>
      </c>
      <c r="D41" s="26" t="e">
        <f>(Gender!I43/'Total Other Doc'!D43)*100</f>
        <v>#DIV/0!</v>
      </c>
      <c r="E41" s="26" t="e">
        <f>(Gender!J43/'Total Other Doc'!E43)*100</f>
        <v>#DIV/0!</v>
      </c>
      <c r="F41" s="26" t="e">
        <f>(Gender!K43/'Total Other Doc'!F43)*100</f>
        <v>#DIV/0!</v>
      </c>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row>
    <row r="42" spans="1:40" x14ac:dyDescent="0.2">
      <c r="A42" s="53" t="s">
        <v>41</v>
      </c>
      <c r="B42" s="26" t="e">
        <f>(Gender!G44/'Total Other Doc'!B44)*100</f>
        <v>#DIV/0!</v>
      </c>
      <c r="C42" s="26">
        <f>(Gender!H44/'Total Other Doc'!C44)*100</f>
        <v>53.658536585365859</v>
      </c>
      <c r="D42" s="26">
        <f>(Gender!I44/'Total Other Doc'!D44)*100</f>
        <v>57.894736842105267</v>
      </c>
      <c r="E42" s="26">
        <f>(Gender!J44/'Total Other Doc'!E44)*100</f>
        <v>70</v>
      </c>
      <c r="F42" s="26">
        <f>(Gender!K44/'Total Other Doc'!F44)*100</f>
        <v>54</v>
      </c>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row>
    <row r="43" spans="1:40" x14ac:dyDescent="0.2">
      <c r="A43" s="53" t="s">
        <v>42</v>
      </c>
      <c r="B43" s="26">
        <f>(Gender!G45/'Total Other Doc'!B45)*100</f>
        <v>15</v>
      </c>
      <c r="C43" s="26">
        <f>(Gender!H45/'Total Other Doc'!C45)*100</f>
        <v>80</v>
      </c>
      <c r="D43" s="26">
        <f>(Gender!I45/'Total Other Doc'!D45)*100</f>
        <v>78.048780487804876</v>
      </c>
      <c r="E43" s="26">
        <f>(Gender!J45/'Total Other Doc'!E45)*100</f>
        <v>82.456140350877192</v>
      </c>
      <c r="F43" s="26">
        <f>(Gender!K45/'Total Other Doc'!F45)*100</f>
        <v>74.193548387096769</v>
      </c>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row>
    <row r="44" spans="1:40" x14ac:dyDescent="0.2">
      <c r="A44" s="53" t="s">
        <v>43</v>
      </c>
      <c r="B44" s="26" t="e">
        <f>(Gender!G46/'Total Other Doc'!B46)*100</f>
        <v>#DIV/0!</v>
      </c>
      <c r="C44" s="26">
        <f>(Gender!H46/'Total Other Doc'!C46)*100</f>
        <v>62.5</v>
      </c>
      <c r="D44" s="26">
        <f>(Gender!I46/'Total Other Doc'!D46)*100</f>
        <v>50.943396226415096</v>
      </c>
      <c r="E44" s="26">
        <f>(Gender!J46/'Total Other Doc'!E46)*100</f>
        <v>20</v>
      </c>
      <c r="F44" s="26">
        <f>(Gender!K46/'Total Other Doc'!F46)*100</f>
        <v>33.333333333333329</v>
      </c>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row>
    <row r="45" spans="1:40" x14ac:dyDescent="0.2">
      <c r="A45" s="53" t="s">
        <v>46</v>
      </c>
      <c r="B45" s="26" t="e">
        <f>(Gender!G47/'Total Other Doc'!B47)*100</f>
        <v>#DIV/0!</v>
      </c>
      <c r="C45" s="26" t="e">
        <f>(Gender!H47/'Total Other Doc'!C47)*100</f>
        <v>#DIV/0!</v>
      </c>
      <c r="D45" s="26" t="e">
        <f>(Gender!I47/'Total Other Doc'!D47)*100</f>
        <v>#DIV/0!</v>
      </c>
      <c r="E45" s="26" t="e">
        <f>(Gender!J47/'Total Other Doc'!E47)*100</f>
        <v>#DIV/0!</v>
      </c>
      <c r="F45" s="26">
        <f>(Gender!K47/'Total Other Doc'!F47)*100</f>
        <v>61.224489795918366</v>
      </c>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row>
    <row r="46" spans="1:40" x14ac:dyDescent="0.2">
      <c r="A46" s="53" t="s">
        <v>45</v>
      </c>
      <c r="B46" s="26" t="e">
        <f>(Gender!G48/'Total Other Doc'!B48)*100</f>
        <v>#DIV/0!</v>
      </c>
      <c r="C46" s="26" t="e">
        <f>(Gender!H48/'Total Other Doc'!C48)*100</f>
        <v>#DIV/0!</v>
      </c>
      <c r="D46" s="26" t="e">
        <f>(Gender!I48/'Total Other Doc'!D48)*100</f>
        <v>#DIV/0!</v>
      </c>
      <c r="E46" s="26" t="e">
        <f>(Gender!J48/'Total Other Doc'!E48)*100</f>
        <v>#DIV/0!</v>
      </c>
      <c r="F46" s="26" t="e">
        <f>(Gender!K48/'Total Other Doc'!F48)*100</f>
        <v>#DIV/0!</v>
      </c>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row>
    <row r="47" spans="1:40" x14ac:dyDescent="0.2">
      <c r="A47" s="53" t="s">
        <v>52</v>
      </c>
      <c r="B47" s="26" t="e">
        <f>(Gender!G49/'Total Other Doc'!B49)*100</f>
        <v>#DIV/0!</v>
      </c>
      <c r="C47" s="26" t="e">
        <f>(Gender!H49/'Total Other Doc'!C49)*100</f>
        <v>#DIV/0!</v>
      </c>
      <c r="D47" s="26">
        <f>(Gender!I49/'Total Other Doc'!D49)*100</f>
        <v>0</v>
      </c>
      <c r="E47" s="26">
        <f>(Gender!J49/'Total Other Doc'!E49)*100</f>
        <v>65.625</v>
      </c>
      <c r="F47" s="26">
        <f>(Gender!K49/'Total Other Doc'!F49)*100</f>
        <v>79.069767441860463</v>
      </c>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row>
    <row r="48" spans="1:40" x14ac:dyDescent="0.2">
      <c r="A48" s="53" t="s">
        <v>56</v>
      </c>
      <c r="B48" s="26" t="e">
        <f>(Gender!G50/'Total Other Doc'!B50)*100</f>
        <v>#DIV/0!</v>
      </c>
      <c r="C48" s="26" t="e">
        <f>(Gender!H50/'Total Other Doc'!C50)*100</f>
        <v>#DIV/0!</v>
      </c>
      <c r="D48" s="26" t="e">
        <f>(Gender!I50/'Total Other Doc'!D50)*100</f>
        <v>#DIV/0!</v>
      </c>
      <c r="E48" s="26" t="e">
        <f>(Gender!J50/'Total Other Doc'!E50)*100</f>
        <v>#DIV/0!</v>
      </c>
      <c r="F48" s="26" t="e">
        <f>(Gender!K50/'Total Other Doc'!F50)*100</f>
        <v>#DIV/0!</v>
      </c>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row>
    <row r="49" spans="1:40" s="127" customFormat="1" x14ac:dyDescent="0.2">
      <c r="A49" s="54" t="s">
        <v>59</v>
      </c>
      <c r="B49" s="27">
        <f>(Gender!G51/'Total Other Doc'!B51)*100</f>
        <v>0</v>
      </c>
      <c r="C49" s="27" t="e">
        <f>(Gender!H51/'Total Other Doc'!C51)*100</f>
        <v>#DIV/0!</v>
      </c>
      <c r="D49" s="27" t="e">
        <f>(Gender!I51/'Total Other Doc'!D51)*100</f>
        <v>#DIV/0!</v>
      </c>
      <c r="E49" s="27" t="e">
        <f>(Gender!J51/'Total Other Doc'!E51)*100</f>
        <v>#DIV/0!</v>
      </c>
      <c r="F49" s="27" t="e">
        <f>(Gender!K51/'Total Other Doc'!F51)*100</f>
        <v>#DIV/0!</v>
      </c>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row>
    <row r="50" spans="1:40" x14ac:dyDescent="0.2">
      <c r="A50" s="51" t="s">
        <v>76</v>
      </c>
      <c r="B50" s="26">
        <f>(Gender!G52/'Total Other Doc'!B52)*100</f>
        <v>3.8269550748752081</v>
      </c>
      <c r="C50" s="26">
        <f>(Gender!H52/'Total Other Doc'!C52)*100</f>
        <v>69.675090252707577</v>
      </c>
      <c r="D50" s="26">
        <f>(Gender!I52/'Total Other Doc'!D52)*100</f>
        <v>54.913294797687861</v>
      </c>
      <c r="E50" s="26">
        <f>(Gender!J52/'Total Other Doc'!E52)*100</f>
        <v>62.57309941520468</v>
      </c>
      <c r="F50" s="26">
        <f>(Gender!K52/'Total Other Doc'!F52)*100</f>
        <v>61.706783369803063</v>
      </c>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row>
    <row r="51" spans="1:40" x14ac:dyDescent="0.2">
      <c r="A51" s="4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row>
    <row r="52" spans="1:40" x14ac:dyDescent="0.2">
      <c r="A52" s="53" t="s">
        <v>31</v>
      </c>
      <c r="B52" s="26" t="e">
        <f>(Gender!G54/'Total Other Doc'!B54)*100</f>
        <v>#DIV/0!</v>
      </c>
      <c r="C52" s="26" t="e">
        <f>(Gender!H54/'Total Other Doc'!C54)*100</f>
        <v>#DIV/0!</v>
      </c>
      <c r="D52" s="26">
        <f>(Gender!I54/'Total Other Doc'!D54)*100</f>
        <v>0</v>
      </c>
      <c r="E52" s="26" t="e">
        <f>(Gender!J54/'Total Other Doc'!E54)*100</f>
        <v>#DIV/0!</v>
      </c>
      <c r="F52" s="26" t="e">
        <f>(Gender!K54/'Total Other Doc'!F54)*100</f>
        <v>#DIV/0!</v>
      </c>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row>
    <row r="53" spans="1:40" x14ac:dyDescent="0.2">
      <c r="A53" s="53" t="s">
        <v>40</v>
      </c>
      <c r="B53" s="26" t="e">
        <f>(Gender!G55/'Total Other Doc'!B55)*100</f>
        <v>#DIV/0!</v>
      </c>
      <c r="C53" s="26">
        <f>(Gender!H55/'Total Other Doc'!C55)*100</f>
        <v>77.777777777777786</v>
      </c>
      <c r="D53" s="26" t="e">
        <f>(Gender!I55/'Total Other Doc'!D55)*100</f>
        <v>#DIV/0!</v>
      </c>
      <c r="E53" s="26" t="e">
        <f>(Gender!J55/'Total Other Doc'!E55)*100</f>
        <v>#DIV/0!</v>
      </c>
      <c r="F53" s="26" t="e">
        <f>(Gender!K55/'Total Other Doc'!F55)*100</f>
        <v>#DIV/0!</v>
      </c>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row>
    <row r="54" spans="1:40" x14ac:dyDescent="0.2">
      <c r="A54" s="53" t="s">
        <v>39</v>
      </c>
      <c r="B54" s="26">
        <f>(Gender!G56/'Total Other Doc'!B56)*100</f>
        <v>12</v>
      </c>
      <c r="C54" s="26">
        <f>(Gender!H56/'Total Other Doc'!C56)*100</f>
        <v>54.148471615720531</v>
      </c>
      <c r="D54" s="26">
        <f>(Gender!I56/'Total Other Doc'!D56)*100</f>
        <v>48.868778280542983</v>
      </c>
      <c r="E54" s="26">
        <f>(Gender!J56/'Total Other Doc'!E56)*100</f>
        <v>58.23293172690763</v>
      </c>
      <c r="F54" s="26">
        <f>(Gender!K56/'Total Other Doc'!F56)*100</f>
        <v>53.281853281853287</v>
      </c>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row>
    <row r="55" spans="1:40" x14ac:dyDescent="0.2">
      <c r="A55" s="53" t="s">
        <v>47</v>
      </c>
      <c r="B55" s="26" t="e">
        <f>(Gender!G57/'Total Other Doc'!B57)*100</f>
        <v>#DIV/0!</v>
      </c>
      <c r="C55" s="26">
        <f>(Gender!H57/'Total Other Doc'!C57)*100</f>
        <v>52</v>
      </c>
      <c r="D55" s="26">
        <f>(Gender!I57/'Total Other Doc'!D57)*100</f>
        <v>50</v>
      </c>
      <c r="E55" s="26">
        <f>(Gender!J57/'Total Other Doc'!E57)*100</f>
        <v>56.09756097560976</v>
      </c>
      <c r="F55" s="26">
        <f>(Gender!K57/'Total Other Doc'!F57)*100</f>
        <v>60</v>
      </c>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row>
    <row r="56" spans="1:40" x14ac:dyDescent="0.2">
      <c r="A56" s="53" t="s">
        <v>48</v>
      </c>
      <c r="B56" s="26" t="e">
        <f>(Gender!G58/'Total Other Doc'!B58)*100</f>
        <v>#DIV/0!</v>
      </c>
      <c r="C56" s="26" t="e">
        <f>(Gender!H58/'Total Other Doc'!C58)*100</f>
        <v>#DIV/0!</v>
      </c>
      <c r="D56" s="26" t="e">
        <f>(Gender!I58/'Total Other Doc'!D58)*100</f>
        <v>#DIV/0!</v>
      </c>
      <c r="E56" s="26" t="e">
        <f>(Gender!J58/'Total Other Doc'!E58)*100</f>
        <v>#DIV/0!</v>
      </c>
      <c r="F56" s="26" t="e">
        <f>(Gender!K58/'Total Other Doc'!F58)*100</f>
        <v>#DIV/0!</v>
      </c>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row>
    <row r="57" spans="1:40" x14ac:dyDescent="0.2">
      <c r="A57" s="53" t="s">
        <v>51</v>
      </c>
      <c r="B57" s="26">
        <f>(Gender!G59/'Total Other Doc'!B59)*100</f>
        <v>75</v>
      </c>
      <c r="C57" s="26">
        <f>(Gender!H59/'Total Other Doc'!C59)*100</f>
        <v>71.428571428571431</v>
      </c>
      <c r="D57" s="26">
        <f>(Gender!I59/'Total Other Doc'!D59)*100</f>
        <v>62.595419847328252</v>
      </c>
      <c r="E57" s="26">
        <f>(Gender!J59/'Total Other Doc'!E59)*100</f>
        <v>69.599999999999994</v>
      </c>
      <c r="F57" s="26">
        <f>(Gender!K59/'Total Other Doc'!F59)*100</f>
        <v>75</v>
      </c>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row>
    <row r="58" spans="1:40" x14ac:dyDescent="0.2">
      <c r="A58" s="53" t="s">
        <v>54</v>
      </c>
      <c r="B58" s="26">
        <f>(Gender!G60/'Total Other Doc'!B60)*100</f>
        <v>1.5444015444015444</v>
      </c>
      <c r="C58" s="26">
        <f>(Gender!H60/'Total Other Doc'!C60)*100</f>
        <v>79.432624113475185</v>
      </c>
      <c r="D58" s="26">
        <f>(Gender!I60/'Total Other Doc'!D60)*100</f>
        <v>63.46153846153846</v>
      </c>
      <c r="E58" s="26">
        <f>(Gender!J60/'Total Other Doc'!E60)*100</f>
        <v>67.346938775510196</v>
      </c>
      <c r="F58" s="26">
        <f>(Gender!K60/'Total Other Doc'!F60)*100</f>
        <v>75</v>
      </c>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row>
    <row r="59" spans="1:40" x14ac:dyDescent="0.2">
      <c r="A59" s="53" t="s">
        <v>55</v>
      </c>
      <c r="B59" s="26" t="e">
        <f>(Gender!G61/'Total Other Doc'!B61)*100</f>
        <v>#DIV/0!</v>
      </c>
      <c r="C59" s="26">
        <f>(Gender!H61/'Total Other Doc'!C61)*100</f>
        <v>62.068965517241381</v>
      </c>
      <c r="D59" s="26">
        <f>(Gender!I61/'Total Other Doc'!D61)*100</f>
        <v>57.692307692307686</v>
      </c>
      <c r="E59" s="26" t="e">
        <f>(Gender!J61/'Total Other Doc'!E61)*100</f>
        <v>#DIV/0!</v>
      </c>
      <c r="F59" s="26" t="e">
        <f>(Gender!K61/'Total Other Doc'!F61)*100</f>
        <v>#DIV/0!</v>
      </c>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row>
    <row r="60" spans="1:40" s="127" customFormat="1" x14ac:dyDescent="0.2">
      <c r="A60" s="54" t="s">
        <v>58</v>
      </c>
      <c r="B60" s="27" t="e">
        <f>(Gender!G62/'Total Other Doc'!B62)*100</f>
        <v>#DIV/0!</v>
      </c>
      <c r="C60" s="27">
        <f>(Gender!H62/'Total Other Doc'!C62)*100</f>
        <v>100</v>
      </c>
      <c r="D60" s="27">
        <f>(Gender!I62/'Total Other Doc'!D62)*100</f>
        <v>60</v>
      </c>
      <c r="E60" s="27" t="e">
        <f>(Gender!J62/'Total Other Doc'!E62)*100</f>
        <v>#DIV/0!</v>
      </c>
      <c r="F60" s="27" t="e">
        <f>(Gender!K62/'Total Other Doc'!F62)*100</f>
        <v>#DIV/0!</v>
      </c>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row>
    <row r="61" spans="1:40" s="128" customFormat="1" x14ac:dyDescent="0.2">
      <c r="A61" s="55" t="s">
        <v>32</v>
      </c>
      <c r="B61" s="129" t="e">
        <f>(Gender!G63/'Total Other Doc'!B63)*100</f>
        <v>#DIV/0!</v>
      </c>
      <c r="C61" s="129">
        <f>(Gender!H63/'Total Other Doc'!C63)*100</f>
        <v>85.714285714285708</v>
      </c>
      <c r="D61" s="129">
        <f>(Gender!I63/'Total Other Doc'!D63)*100</f>
        <v>80</v>
      </c>
      <c r="E61" s="27">
        <f>(Gender!J63/'Total Other Doc'!E63)*100</f>
        <v>87.5</v>
      </c>
      <c r="F61" s="27">
        <f>(Gender!K63/'Total Other Doc'!F63)*100</f>
        <v>78.571428571428569</v>
      </c>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row>
    <row r="62" spans="1:40" x14ac:dyDescent="0.2">
      <c r="A62" s="25"/>
    </row>
    <row r="63" spans="1:40" x14ac:dyDescent="0.2">
      <c r="A63" s="25"/>
    </row>
    <row r="64" spans="1:40" x14ac:dyDescent="0.2">
      <c r="A64" s="25"/>
    </row>
    <row r="65" spans="1:1" x14ac:dyDescent="0.2">
      <c r="A65" s="25"/>
    </row>
    <row r="66" spans="1:1" x14ac:dyDescent="0.2">
      <c r="A66" s="25"/>
    </row>
    <row r="67" spans="1:1" x14ac:dyDescent="0.2">
      <c r="A67" s="25"/>
    </row>
    <row r="68" spans="1:1" x14ac:dyDescent="0.2">
      <c r="A68" s="25"/>
    </row>
    <row r="69" spans="1:1" x14ac:dyDescent="0.2">
      <c r="A69" s="25"/>
    </row>
    <row r="70" spans="1:1" x14ac:dyDescent="0.2">
      <c r="A70" s="25"/>
    </row>
    <row r="71" spans="1:1" x14ac:dyDescent="0.2">
      <c r="A71" s="25"/>
    </row>
    <row r="72" spans="1:1" x14ac:dyDescent="0.2">
      <c r="A72" s="25"/>
    </row>
    <row r="73" spans="1:1" x14ac:dyDescent="0.2">
      <c r="A73" s="25"/>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TABLE 62</vt:lpstr>
      <vt:lpstr>Total Other Doc</vt:lpstr>
      <vt:lpstr>Public</vt:lpstr>
      <vt:lpstr>Gender</vt:lpstr>
      <vt:lpstr>all race</vt:lpstr>
      <vt:lpstr>black</vt:lpstr>
      <vt:lpstr>Hispanic &amp; Non-resident</vt:lpstr>
      <vt:lpstr>Women as a percent of total</vt:lpstr>
      <vt:lpstr>'TABLE 62'!Print_Area</vt:lpstr>
      <vt:lpstr>'TABLE 62'!TABLE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Susan Lounsbury</cp:lastModifiedBy>
  <cp:lastPrinted>2013-04-19T17:32:17Z</cp:lastPrinted>
  <dcterms:created xsi:type="dcterms:W3CDTF">2000-08-15T15:54:31Z</dcterms:created>
  <dcterms:modified xsi:type="dcterms:W3CDTF">2015-05-11T02:38:08Z</dcterms:modified>
</cp:coreProperties>
</file>